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86D0BF6C-041E-4865-8E0A-768B4516E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26" l="1"/>
  <c r="I35" i="26"/>
  <c r="I12" i="26"/>
  <c r="I11" i="26"/>
  <c r="H31" i="24"/>
  <c r="H30" i="24"/>
  <c r="H29" i="24"/>
  <c r="H28" i="24"/>
  <c r="H27" i="24"/>
  <c r="H26" i="24"/>
  <c r="H25" i="24"/>
  <c r="H24" i="24"/>
  <c r="H23" i="24"/>
  <c r="H22" i="24"/>
  <c r="H21" i="24"/>
  <c r="G20" i="24"/>
  <c r="H19" i="24"/>
  <c r="H18" i="24"/>
  <c r="H17" i="24"/>
  <c r="H16" i="24"/>
  <c r="H15" i="24"/>
  <c r="H14" i="24"/>
  <c r="G13" i="24"/>
  <c r="E13" i="24"/>
  <c r="G12" i="24"/>
  <c r="E12" i="24"/>
  <c r="H11" i="24"/>
  <c r="E11" i="24"/>
  <c r="C67" i="27"/>
  <c r="C12" i="27"/>
  <c r="C11" i="27"/>
  <c r="J68" i="2"/>
  <c r="J67" i="2"/>
  <c r="J62" i="2"/>
  <c r="J55" i="2"/>
  <c r="J53" i="2"/>
  <c r="J52" i="2"/>
  <c r="J50" i="2"/>
  <c r="J49" i="2"/>
  <c r="J48" i="2"/>
  <c r="J45" i="2"/>
  <c r="J40" i="2"/>
  <c r="J39" i="2"/>
  <c r="J37" i="2"/>
  <c r="J31" i="2"/>
  <c r="J30" i="2"/>
  <c r="J29" i="2"/>
  <c r="J27" i="2"/>
  <c r="J22" i="2"/>
  <c r="J21" i="2"/>
  <c r="J20" i="2"/>
  <c r="J19" i="2"/>
  <c r="J16" i="2"/>
  <c r="J15" i="2"/>
  <c r="J14" i="2"/>
  <c r="J13" i="2"/>
  <c r="J12" i="2"/>
  <c r="J11" i="2"/>
  <c r="C43" i="1"/>
  <c r="C37" i="1"/>
  <c r="C11" i="1"/>
  <c r="C42" i="1" s="1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K13" i="26" l="1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K11" i="26"/>
  <c r="J11" i="26"/>
  <c r="J12" i="26"/>
  <c r="K12" i="26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11" i="24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11" i="2"/>
  <c r="H12" i="24"/>
  <c r="H13" i="24"/>
  <c r="H20" i="24"/>
  <c r="K73" i="2"/>
  <c r="K72" i="2"/>
  <c r="K71" i="2"/>
  <c r="K70" i="2"/>
  <c r="K69" i="2"/>
  <c r="K66" i="2"/>
  <c r="K65" i="2"/>
  <c r="K64" i="2"/>
  <c r="K63" i="2"/>
  <c r="K61" i="2"/>
  <c r="K60" i="2"/>
  <c r="K59" i="2"/>
  <c r="K58" i="2"/>
  <c r="K57" i="2"/>
  <c r="K56" i="2"/>
  <c r="K54" i="2"/>
  <c r="K51" i="2"/>
  <c r="K47" i="2"/>
  <c r="K46" i="2"/>
  <c r="K44" i="2"/>
  <c r="K43" i="2"/>
  <c r="K42" i="2"/>
  <c r="K41" i="2"/>
  <c r="K38" i="2"/>
  <c r="K36" i="2"/>
  <c r="K35" i="2"/>
  <c r="K34" i="2"/>
  <c r="K33" i="2"/>
  <c r="K32" i="2"/>
  <c r="K28" i="2"/>
  <c r="K26" i="2"/>
  <c r="K25" i="2"/>
  <c r="K24" i="2"/>
  <c r="K23" i="2"/>
  <c r="K18" i="2"/>
  <c r="K17" i="2"/>
  <c r="K11" i="2"/>
  <c r="K12" i="2"/>
  <c r="K13" i="2"/>
  <c r="K14" i="2"/>
  <c r="K15" i="2"/>
  <c r="K16" i="2"/>
  <c r="K19" i="2"/>
  <c r="K20" i="2"/>
  <c r="K21" i="2"/>
  <c r="K22" i="2"/>
  <c r="K27" i="2"/>
  <c r="K29" i="2"/>
  <c r="K30" i="2"/>
  <c r="K31" i="2"/>
  <c r="K37" i="2"/>
  <c r="K39" i="2"/>
  <c r="K40" i="2"/>
  <c r="K45" i="2"/>
  <c r="K48" i="2"/>
  <c r="K49" i="2"/>
  <c r="K50" i="2"/>
  <c r="K52" i="2"/>
  <c r="K53" i="2"/>
  <c r="K55" i="2"/>
  <c r="K62" i="2"/>
  <c r="K67" i="2"/>
  <c r="K68" i="2"/>
</calcChain>
</file>

<file path=xl/sharedStrings.xml><?xml version="1.0" encoding="utf-8"?>
<sst xmlns="http://schemas.openxmlformats.org/spreadsheetml/2006/main" count="22433" uniqueCount="7279">
  <si>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</si>
  <si>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</si>
  <si>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</si>
  <si>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</si>
  <si>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</si>
  <si>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</si>
  <si>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</si>
  <si>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</si>
  <si>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</si>
  <si>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</si>
  <si>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</si>
  <si>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</si>
  <si>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</si>
  <si>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</si>
  <si>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</si>
  <si>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</si>
  <si>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</si>
  <si>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</si>
  <si>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</si>
  <si>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</si>
  <si>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</si>
  <si>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</si>
  <si>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</si>
  <si>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</si>
  <si>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</si>
  <si>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</si>
  <si>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</si>
  <si>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</si>
  <si>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</si>
  <si>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</si>
  <si>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</si>
  <si>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</si>
  <si>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</si>
  <si>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</si>
  <si>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</si>
  <si>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</si>
  <si>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</si>
  <si>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</si>
  <si>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</si>
  <si>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</si>
  <si>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</si>
  <si>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</si>
  <si>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</si>
  <si>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</si>
  <si>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</si>
  <si>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</si>
  <si>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</si>
  <si>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</si>
  <si>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</si>
  <si>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</si>
  <si>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</si>
  <si>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</si>
  <si>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</si>
  <si>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</si>
  <si>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</si>
  <si>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</si>
  <si>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</si>
  <si>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</si>
  <si>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</si>
  <si>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</si>
  <si>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</si>
  <si>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</si>
  <si>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</si>
  <si>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</si>
  <si>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</si>
  <si>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</si>
  <si>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</si>
  <si>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</si>
  <si>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</si>
  <si>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</si>
  <si>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</si>
  <si>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</si>
  <si>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</si>
  <si>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</si>
  <si>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</si>
  <si>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</si>
  <si>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</si>
  <si>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</si>
  <si>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</si>
  <si>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</si>
  <si>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</si>
  <si>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</si>
  <si>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</si>
  <si>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</si>
  <si>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</si>
  <si>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</si>
  <si>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</si>
  <si>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</si>
  <si>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</si>
  <si>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</si>
  <si>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</si>
  <si>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</si>
  <si>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</si>
  <si>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</si>
  <si>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</si>
  <si>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</si>
  <si>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</si>
  <si>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</si>
  <si>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</si>
  <si>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</si>
  <si>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</si>
  <si>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</si>
  <si>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</si>
  <si>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</si>
  <si>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</si>
  <si>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</si>
  <si>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</si>
  <si>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</si>
  <si>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</si>
  <si>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</si>
  <si>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</si>
  <si>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</si>
  <si>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</si>
  <si>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</si>
  <si>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</si>
  <si>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</si>
  <si>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</si>
  <si>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</si>
  <si>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</si>
  <si>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</si>
  <si>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</si>
  <si>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</si>
  <si>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</si>
  <si>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</si>
  <si>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</si>
  <si>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</si>
  <si>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</si>
  <si>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</si>
  <si>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</si>
  <si>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</si>
  <si>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</si>
  <si>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</si>
  <si>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</si>
  <si>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</si>
  <si>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</si>
  <si>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</si>
  <si>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</si>
  <si>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</si>
  <si>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</si>
  <si>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</si>
  <si>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</si>
  <si>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</si>
  <si>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</si>
  <si>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</si>
  <si>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</si>
  <si>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</si>
  <si>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</si>
  <si>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</si>
  <si>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</si>
  <si>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</si>
  <si>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</si>
  <si>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</si>
  <si>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</si>
  <si>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</si>
  <si>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</si>
  <si>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</si>
  <si>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</si>
  <si>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</si>
  <si>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</si>
  <si>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</si>
  <si>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</si>
  <si>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</si>
  <si>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</si>
  <si>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</si>
  <si>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</si>
  <si>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</si>
  <si>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</si>
  <si>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</si>
  <si>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</si>
  <si>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</si>
  <si>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</si>
  <si>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</si>
  <si>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</si>
  <si>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</si>
  <si>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</si>
  <si>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</si>
  <si>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</si>
  <si>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</si>
  <si>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</si>
  <si>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</si>
  <si>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</si>
  <si>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</si>
  <si>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</si>
  <si>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</si>
  <si>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</si>
  <si>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</si>
  <si>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</si>
  <si>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</si>
  <si>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</si>
  <si>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</si>
  <si>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</si>
  <si>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</si>
  <si>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</si>
  <si>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</si>
  <si>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</si>
  <si>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</si>
  <si>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</si>
  <si>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רשימה מאוחדת</t>
  </si>
  <si>
    <t>מגדל מקפת קרנות פנסיה וקופות גמל בע"מ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</si>
  <si>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</si>
  <si>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</si>
  <si>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</si>
  <si>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</si>
  <si>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</si>
  <si>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</si>
  <si>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</si>
  <si>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לירה טורקית</t>
  </si>
  <si>
    <t>סה"כ בישראל</t>
  </si>
  <si>
    <t>סה"כ יתרת מזומנים ועו"ש בש"ח</t>
  </si>
  <si>
    <t>1111111111- 11- בנק דיסקונט</t>
  </si>
  <si>
    <t>ilAAA</t>
  </si>
  <si>
    <t>S&amp;P מעלות</t>
  </si>
  <si>
    <t>1111111111- 12- בנק הפועלים</t>
  </si>
  <si>
    <t>1111111111- 26- יובנק בע"מ</t>
  </si>
  <si>
    <t>0</t>
  </si>
  <si>
    <t>לא מדורג</t>
  </si>
  <si>
    <t>1111111111- 10- לאומי</t>
  </si>
  <si>
    <t>10</t>
  </si>
  <si>
    <t>סה"כ יתרת מזומנים ועו"ש נקובים במט"ח</t>
  </si>
  <si>
    <t>S&amp;P</t>
  </si>
  <si>
    <t>130018- 12- בנק הפועלים</t>
  </si>
  <si>
    <t>130018- 10- לאומי</t>
  </si>
  <si>
    <t>20001- 11- בנק דיסקונט</t>
  </si>
  <si>
    <t>20001- 26- יובנק בע"מ</t>
  </si>
  <si>
    <t>20001- 10- לאומי</t>
  </si>
  <si>
    <t>100006- 11- בנק דיסקונט</t>
  </si>
  <si>
    <t>100006- 12- בנק הפועלים</t>
  </si>
  <si>
    <t>100006- 10- לאומי</t>
  </si>
  <si>
    <t>20003- 11- בנק דיסקונט</t>
  </si>
  <si>
    <t>20003- 12- בנק הפועלים</t>
  </si>
  <si>
    <t>20003- 26- יובנק בע"מ</t>
  </si>
  <si>
    <t>20003- 10- לאומי</t>
  </si>
  <si>
    <t>80031- 12- בנק הפועלים</t>
  </si>
  <si>
    <t>80031- 10- לאומי</t>
  </si>
  <si>
    <t>200010- 12- בנק הפועלים</t>
  </si>
  <si>
    <t>200010- 10- לאומי</t>
  </si>
  <si>
    <t>200005- 10- לאומי</t>
  </si>
  <si>
    <t>70002- 11- בנק דיסקונט</t>
  </si>
  <si>
    <t>70002- 12- בנק הפועלים</t>
  </si>
  <si>
    <t>70002- 10- לאומי</t>
  </si>
  <si>
    <t>200066- 10- לאומי</t>
  </si>
  <si>
    <t>30005- 10- לאומי</t>
  </si>
  <si>
    <t>סה"כ פח"ק/פר"י</t>
  </si>
  <si>
    <t>סה"כ פק"מ לתקופה של עד שלושה חודשים</t>
  </si>
  <si>
    <t>29994526- 10- לאומי</t>
  </si>
  <si>
    <t>29994531- 10-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</si>
  <si>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</si>
  <si>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</si>
  <si>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</si>
  <si>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29994521- 10- לאומי</t>
  </si>
  <si>
    <t>29994537- 10- לאומי</t>
  </si>
  <si>
    <t>29994538- 10- לאומי</t>
  </si>
  <si>
    <t>29994539- 10-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</si>
  <si>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</si>
  <si>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</si>
  <si>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</si>
  <si>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</si>
  <si>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</si>
  <si>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</si>
  <si>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</si>
  <si>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</si>
  <si>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</si>
  <si>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</si>
  <si>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</si>
  <si>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</si>
  <si>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</si>
  <si>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</si>
  <si>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</si>
  <si>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</si>
  <si>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</si>
  <si>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</si>
  <si>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</si>
  <si>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</si>
  <si>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</si>
  <si>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</si>
  <si>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</si>
  <si>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</si>
  <si>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</si>
  <si>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</si>
  <si>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</si>
  <si>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</si>
  <si>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</si>
  <si>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</si>
  <si>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</si>
  <si>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</si>
  <si>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</si>
  <si>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</si>
  <si>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</si>
  <si>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</si>
  <si>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</si>
  <si>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</si>
  <si>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</si>
  <si>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</si>
  <si>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</si>
  <si>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</si>
  <si>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</si>
  <si>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13/03/23</t>
  </si>
  <si>
    <t>מלווה קצר מועד 713- בנק ישראל- מק"מ</t>
  </si>
  <si>
    <t>8230716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</si>
  <si>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</si>
  <si>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</si>
  <si>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</si>
  <si>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</si>
  <si>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</si>
  <si>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</si>
  <si>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</si>
  <si>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</si>
  <si>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08/06/23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</si>
  <si>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</si>
  <si>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</si>
  <si>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</si>
  <si>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</si>
  <si>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</si>
  <si>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</si>
  <si>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</si>
  <si>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</si>
  <si>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</si>
  <si>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</si>
  <si>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</si>
  <si>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</si>
  <si>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</si>
  <si>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</si>
  <si>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</si>
  <si>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</si>
  <si>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</si>
  <si>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</si>
  <si>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</si>
  <si>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</si>
  <si>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</si>
  <si>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</si>
  <si>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</si>
  <si>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</si>
  <si>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</si>
  <si>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</si>
  <si>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</si>
  <si>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</si>
  <si>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</si>
  <si>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</si>
  <si>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</si>
  <si>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</si>
  <si>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</si>
  <si>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</si>
  <si>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</si>
  <si>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</si>
  <si>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</si>
  <si>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</si>
  <si>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</si>
  <si>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</si>
  <si>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</si>
  <si>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</si>
  <si>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30/11/22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</si>
  <si>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</si>
  <si>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</si>
  <si>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</si>
  <si>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</si>
  <si>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</si>
  <si>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</si>
  <si>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</si>
  <si>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T 1 7/8 02/15/32- US TREASURY Bills</t>
  </si>
  <si>
    <t>US91282CDY49</t>
  </si>
  <si>
    <t>Aaa</t>
  </si>
  <si>
    <t>Moodys</t>
  </si>
  <si>
    <t>T 2 1/4 01/31/24- US TREASURY Bills</t>
  </si>
  <si>
    <t>US912828V806</t>
  </si>
  <si>
    <t>TII 0 5/8 01/15/24- TSY</t>
  </si>
  <si>
    <t>US912828B253</t>
  </si>
  <si>
    <t>NYSE</t>
  </si>
  <si>
    <t>B 05/16/24- Treasury Bill</t>
  </si>
  <si>
    <t>US912797FH58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</si>
  <si>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</si>
  <si>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</si>
  <si>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</si>
  <si>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</si>
  <si>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</si>
  <si>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</si>
  <si>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</si>
  <si>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</si>
  <si>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</si>
  <si>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</si>
  <si>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</si>
  <si>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</si>
  <si>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</si>
  <si>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</si>
  <si>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</si>
  <si>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מז טפ הנ אגח 62- מזרחי טפחות חברה להנפקות בע"מ</t>
  </si>
  <si>
    <t>2310498</t>
  </si>
  <si>
    <t>520032046</t>
  </si>
  <si>
    <t>מז טפ הנפק 52- מזרחי טפחות חברה להנפקות בע"מ</t>
  </si>
  <si>
    <t>2310381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</si>
  <si>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</si>
  <si>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</si>
  <si>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</si>
  <si>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</si>
  <si>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</si>
  <si>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</si>
  <si>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</si>
  <si>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</si>
  <si>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</si>
  <si>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</si>
  <si>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</si>
  <si>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</si>
  <si>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</si>
  <si>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</si>
  <si>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</si>
  <si>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</si>
  <si>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</si>
  <si>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</si>
  <si>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</si>
  <si>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</si>
  <si>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</si>
  <si>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</si>
  <si>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</si>
  <si>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</si>
  <si>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</si>
  <si>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</si>
  <si>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</si>
  <si>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</si>
  <si>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</si>
  <si>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</si>
  <si>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</si>
  <si>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</si>
  <si>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</si>
  <si>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</si>
  <si>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</si>
  <si>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</si>
  <si>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</si>
  <si>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</si>
  <si>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</si>
  <si>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</si>
  <si>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29/06/23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</si>
  <si>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</si>
  <si>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</si>
  <si>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</si>
  <si>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</si>
  <si>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</si>
  <si>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</si>
  <si>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</si>
  <si>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</si>
  <si>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</si>
  <si>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</si>
  <si>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</si>
  <si>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</si>
  <si>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</si>
  <si>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</si>
  <si>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</si>
  <si>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</si>
  <si>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</si>
  <si>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</si>
  <si>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</si>
  <si>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</si>
  <si>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</si>
  <si>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</si>
  <si>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</si>
  <si>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</si>
  <si>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</si>
  <si>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</si>
  <si>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</si>
  <si>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</si>
  <si>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</si>
  <si>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</si>
  <si>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</si>
  <si>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</si>
  <si>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</si>
  <si>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</si>
  <si>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</si>
  <si>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</si>
  <si>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</si>
  <si>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</si>
  <si>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</si>
  <si>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</si>
  <si>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</si>
  <si>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</si>
  <si>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</si>
  <si>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</si>
  <si>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</si>
  <si>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</si>
  <si>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</si>
  <si>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</si>
  <si>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</si>
  <si>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</si>
  <si>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30/03/23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</si>
  <si>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</si>
  <si>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</si>
  <si>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</si>
  <si>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</si>
  <si>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</si>
  <si>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</si>
  <si>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</si>
  <si>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</si>
  <si>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</si>
  <si>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</si>
  <si>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</si>
  <si>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</si>
  <si>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</si>
  <si>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</si>
  <si>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</si>
  <si>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</si>
  <si>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</si>
  <si>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</si>
  <si>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</si>
  <si>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</si>
  <si>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</si>
  <si>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</si>
  <si>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</si>
  <si>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</si>
  <si>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</si>
  <si>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</si>
  <si>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</si>
  <si>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</si>
  <si>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</si>
  <si>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</si>
  <si>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</si>
  <si>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</si>
  <si>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</si>
  <si>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</si>
  <si>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</si>
  <si>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</si>
  <si>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</si>
  <si>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</si>
  <si>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</si>
  <si>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</si>
  <si>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</si>
  <si>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</si>
  <si>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</si>
  <si>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</si>
  <si>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</si>
  <si>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</si>
  <si>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</si>
  <si>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</si>
  <si>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</si>
  <si>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</si>
  <si>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</si>
  <si>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</si>
  <si>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</si>
  <si>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</si>
  <si>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</si>
  <si>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</si>
  <si>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</si>
  <si>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</si>
  <si>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</si>
  <si>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</si>
  <si>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</si>
  <si>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</si>
  <si>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</si>
  <si>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</si>
  <si>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</si>
  <si>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</si>
  <si>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</si>
  <si>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</si>
  <si>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</si>
  <si>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</si>
  <si>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</si>
  <si>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</si>
  <si>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</si>
  <si>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</si>
  <si>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</si>
  <si>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31/01/23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</si>
  <si>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</si>
  <si>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</si>
  <si>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</si>
  <si>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</si>
  <si>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</si>
  <si>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</si>
  <si>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</si>
  <si>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</si>
  <si>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</si>
  <si>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</si>
  <si>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</si>
  <si>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</si>
  <si>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</si>
  <si>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</si>
  <si>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</si>
  <si>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</si>
  <si>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</si>
  <si>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</si>
  <si>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</si>
  <si>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</si>
  <si>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</si>
  <si>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</si>
  <si>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</si>
  <si>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</si>
  <si>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</si>
  <si>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</si>
  <si>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</si>
  <si>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</si>
  <si>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</si>
  <si>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</si>
  <si>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</si>
  <si>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</si>
  <si>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</si>
  <si>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</si>
  <si>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</si>
  <si>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</si>
  <si>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</si>
  <si>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</si>
  <si>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</si>
  <si>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</si>
  <si>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</si>
  <si>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</si>
  <si>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</si>
  <si>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</si>
  <si>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</si>
  <si>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</si>
  <si>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</si>
  <si>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</si>
  <si>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</si>
  <si>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</si>
  <si>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</si>
  <si>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</si>
  <si>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</si>
  <si>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</si>
  <si>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</si>
  <si>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</si>
  <si>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</si>
  <si>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</si>
  <si>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</si>
  <si>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</si>
  <si>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</si>
  <si>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</si>
  <si>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</si>
  <si>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</si>
  <si>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</si>
  <si>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</si>
  <si>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</si>
  <si>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</si>
  <si>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</si>
  <si>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</si>
  <si>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</si>
  <si>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</si>
  <si>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</si>
  <si>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</si>
  <si>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</si>
  <si>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</si>
  <si>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</si>
  <si>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</si>
  <si>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</si>
  <si>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</si>
  <si>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</si>
  <si>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</si>
  <si>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</si>
  <si>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</si>
  <si>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</si>
  <si>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</si>
  <si>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</si>
  <si>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</si>
  <si>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</si>
  <si>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</si>
  <si>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</si>
  <si>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</si>
  <si>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</si>
  <si>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</si>
  <si>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</si>
  <si>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</si>
  <si>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</si>
  <si>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30/04/23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</si>
  <si>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</si>
  <si>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</si>
  <si>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</si>
  <si>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</si>
  <si>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</si>
  <si>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</si>
  <si>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</si>
  <si>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</si>
  <si>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</si>
  <si>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</si>
  <si>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</si>
  <si>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</si>
  <si>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</si>
  <si>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</si>
  <si>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</si>
  <si>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</si>
  <si>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</si>
  <si>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</si>
  <si>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</si>
  <si>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</si>
  <si>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</si>
  <si>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</si>
  <si>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</si>
  <si>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</si>
  <si>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</si>
  <si>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</si>
  <si>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</si>
  <si>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</si>
  <si>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</si>
  <si>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</si>
  <si>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</si>
  <si>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</si>
  <si>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</si>
  <si>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</si>
  <si>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</si>
  <si>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</si>
  <si>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</si>
  <si>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</si>
  <si>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</si>
  <si>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</si>
  <si>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</si>
  <si>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</si>
  <si>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</si>
  <si>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</si>
  <si>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</si>
  <si>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</si>
  <si>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</si>
  <si>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</si>
  <si>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</si>
  <si>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</si>
  <si>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</si>
  <si>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</si>
  <si>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</si>
  <si>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</si>
  <si>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</si>
  <si>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</si>
  <si>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</si>
  <si>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</si>
  <si>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</si>
  <si>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</si>
  <si>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</si>
  <si>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</si>
  <si>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</si>
  <si>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</si>
  <si>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</si>
  <si>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</si>
  <si>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</si>
  <si>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</si>
  <si>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</si>
  <si>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</si>
  <si>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</si>
  <si>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</si>
  <si>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</si>
  <si>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</si>
  <si>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</si>
  <si>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</si>
  <si>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</si>
  <si>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</si>
  <si>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</si>
  <si>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</si>
  <si>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</si>
  <si>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</si>
  <si>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</si>
  <si>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</si>
  <si>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</si>
  <si>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</si>
  <si>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</si>
  <si>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</si>
  <si>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</si>
  <si>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</si>
  <si>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</si>
  <si>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</si>
  <si>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</si>
  <si>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</si>
  <si>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</si>
  <si>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</si>
  <si>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</si>
  <si>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</si>
  <si>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ארזים אגח 4- ארזים השקעות בע"מ</t>
  </si>
  <si>
    <t>1380104</t>
  </si>
  <si>
    <t>520034281</t>
  </si>
  <si>
    <t>ilD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</si>
  <si>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</si>
  <si>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</si>
  <si>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</si>
  <si>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</si>
  <si>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</si>
  <si>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</si>
  <si>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</si>
  <si>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</si>
  <si>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</si>
  <si>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</si>
  <si>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</si>
  <si>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</si>
  <si>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</si>
  <si>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</si>
  <si>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</si>
  <si>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</si>
  <si>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</si>
  <si>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</si>
  <si>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</si>
  <si>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</si>
  <si>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</si>
  <si>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</si>
  <si>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</si>
  <si>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פלאזה סנטרס אגח א- פלאזה סנטרס</t>
  </si>
  <si>
    <t>1109495</t>
  </si>
  <si>
    <t>33248324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</si>
  <si>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</si>
  <si>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</si>
  <si>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</si>
  <si>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</si>
  <si>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</si>
  <si>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</si>
  <si>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</si>
  <si>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</si>
  <si>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</si>
  <si>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</si>
  <si>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חשמל     אגח 30- חברת החשמל לישראל בע"מ</t>
  </si>
  <si>
    <t>6000277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</si>
  <si>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</si>
  <si>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</si>
  <si>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</si>
  <si>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</si>
  <si>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</si>
  <si>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</si>
  <si>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</si>
  <si>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</si>
  <si>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</si>
  <si>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</si>
  <si>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</si>
  <si>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</si>
  <si>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</si>
  <si>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</si>
  <si>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</si>
  <si>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</si>
  <si>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</si>
  <si>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</si>
  <si>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</si>
  <si>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</si>
  <si>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</si>
  <si>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</si>
  <si>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</si>
  <si>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</si>
  <si>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</si>
  <si>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</si>
  <si>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</si>
  <si>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</si>
  <si>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</si>
  <si>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</si>
  <si>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</si>
  <si>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</si>
  <si>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</si>
  <si>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אלוני חץ אגח יב- אלוני-חץ נכסים והשקעות בע"מ</t>
  </si>
  <si>
    <t>3900495</t>
  </si>
  <si>
    <t>520038506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</si>
  <si>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</si>
  <si>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</si>
  <si>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</si>
  <si>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</si>
  <si>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</si>
  <si>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</si>
  <si>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</si>
  <si>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</si>
  <si>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</si>
  <si>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</si>
  <si>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</si>
  <si>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</si>
  <si>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</si>
  <si>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</si>
  <si>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</si>
  <si>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</si>
  <si>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</si>
  <si>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</si>
  <si>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</si>
  <si>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</si>
  <si>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</si>
  <si>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</si>
  <si>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</si>
  <si>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</si>
  <si>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</si>
  <si>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</si>
  <si>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</si>
  <si>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</si>
  <si>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</si>
  <si>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</si>
  <si>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</si>
  <si>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</si>
  <si>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</si>
  <si>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</si>
  <si>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</si>
  <si>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</si>
  <si>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</si>
  <si>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</si>
  <si>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</si>
  <si>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</si>
  <si>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</si>
  <si>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</si>
  <si>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</si>
  <si>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</si>
  <si>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</si>
  <si>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</si>
  <si>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</si>
  <si>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</si>
  <si>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</si>
  <si>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</si>
  <si>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</si>
  <si>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</si>
  <si>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</si>
  <si>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</si>
  <si>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</si>
  <si>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</si>
  <si>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</si>
  <si>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</si>
  <si>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</si>
  <si>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</si>
  <si>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</si>
  <si>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</si>
  <si>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</si>
  <si>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</si>
  <si>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</si>
  <si>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</si>
  <si>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</si>
  <si>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</si>
  <si>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</si>
  <si>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</si>
  <si>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</si>
  <si>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</si>
  <si>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</si>
  <si>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</si>
  <si>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</si>
  <si>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</si>
  <si>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</si>
  <si>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</si>
  <si>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</si>
  <si>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ו- אלון רבוע כחול ישראל בעמ</t>
  </si>
  <si>
    <t>1169127</t>
  </si>
  <si>
    <t>520042847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</si>
  <si>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</si>
  <si>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</si>
  <si>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</si>
  <si>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</si>
  <si>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</si>
  <si>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דה זראסאי אג ג- ZARASAI GROUP LTD</t>
  </si>
  <si>
    <t>1137975</t>
  </si>
  <si>
    <t>1744984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</si>
  <si>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</si>
  <si>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</si>
  <si>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</si>
  <si>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</si>
  <si>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</si>
  <si>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</si>
  <si>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</si>
  <si>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</si>
  <si>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</si>
  <si>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</si>
  <si>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</si>
  <si>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</si>
  <si>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</si>
  <si>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</si>
  <si>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</si>
  <si>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</si>
  <si>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</si>
  <si>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</si>
  <si>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</si>
  <si>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</si>
  <si>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</si>
  <si>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</si>
  <si>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</si>
  <si>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</si>
  <si>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</si>
  <si>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</si>
  <si>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</si>
  <si>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</si>
  <si>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</si>
  <si>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</si>
  <si>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</si>
  <si>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</si>
  <si>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ב- קבוצת אשטרום</t>
  </si>
  <si>
    <t>1132331</t>
  </si>
  <si>
    <t>אשטרום קב אגח ג- קבוצת אשטרום</t>
  </si>
  <si>
    <t>1140102</t>
  </si>
  <si>
    <t>חברה לישראל אגח 15- החברה לישראל בע"מ</t>
  </si>
  <si>
    <t>5760327</t>
  </si>
  <si>
    <t>520028010</t>
  </si>
  <si>
    <t>נכסים ובניין  אגח ט- חברה לנכסים ולבנין בע"מ</t>
  </si>
  <si>
    <t>6990212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</si>
  <si>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</si>
  <si>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</si>
  <si>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</si>
  <si>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</si>
  <si>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</si>
  <si>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</si>
  <si>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</si>
  <si>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</si>
  <si>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</si>
  <si>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</si>
  <si>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</si>
  <si>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</si>
  <si>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</si>
  <si>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</si>
  <si>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</si>
  <si>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</si>
  <si>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</si>
  <si>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</si>
  <si>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</si>
  <si>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</si>
  <si>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דה לסר ה- דה לסר גרופ לימיטד</t>
  </si>
  <si>
    <t>1135664</t>
  </si>
  <si>
    <t>1513</t>
  </si>
  <si>
    <t>קרדן נדלן אגח- קרדן ישראל בע"מ</t>
  </si>
  <si>
    <t>1172725</t>
  </si>
  <si>
    <t>520033457</t>
  </si>
  <si>
    <t>בול מסחר אגח א- בול מסחר והשקעות בע"מ</t>
  </si>
  <si>
    <t>1183862</t>
  </si>
  <si>
    <t>510992183</t>
  </si>
  <si>
    <t>Ca.il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</si>
  <si>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</si>
  <si>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</si>
  <si>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</si>
  <si>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</si>
  <si>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</si>
  <si>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</si>
  <si>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</si>
  <si>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מירלנד    אג  ט- מירלנד דיוולופמנט קורפוריישן פי אל סי</t>
  </si>
  <si>
    <t>1182559</t>
  </si>
  <si>
    <t>13025</t>
  </si>
  <si>
    <t>מירלנד    אגח ח- מירלנד דיוולופמנט קורפוריישן פי אל סי</t>
  </si>
  <si>
    <t>1182542</t>
  </si>
  <si>
    <t>פטרוכימים אגח י- מפעלים פטרוכימיים בישראל בע"מ</t>
  </si>
  <si>
    <t>1190297</t>
  </si>
  <si>
    <t>520029315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</si>
  <si>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</si>
  <si>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</si>
  <si>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</si>
  <si>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</si>
  <si>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</si>
  <si>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</si>
  <si>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</si>
  <si>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</si>
  <si>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</si>
  <si>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</si>
  <si>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</si>
  <si>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</si>
  <si>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</si>
  <si>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*אבגול אג"ח ד' 5- אבגול תעשיות 1953 בע"מ</t>
  </si>
  <si>
    <t>1140417</t>
  </si>
  <si>
    <t>510119068</t>
  </si>
  <si>
    <t>עץ, נייר ודפוס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</si>
  <si>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</si>
  <si>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</si>
  <si>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</si>
  <si>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</si>
  <si>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</si>
  <si>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</si>
  <si>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</si>
  <si>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</si>
  <si>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</si>
  <si>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</si>
  <si>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</si>
  <si>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</si>
  <si>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</si>
  <si>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</si>
  <si>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</si>
  <si>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</si>
  <si>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</si>
  <si>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</si>
  <si>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</si>
  <si>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</si>
  <si>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</si>
  <si>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</si>
  <si>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</si>
  <si>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</si>
  <si>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</si>
  <si>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</si>
  <si>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</si>
  <si>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</si>
  <si>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</si>
  <si>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</si>
  <si>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</si>
  <si>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</si>
  <si>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</si>
  <si>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</si>
  <si>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</si>
  <si>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</si>
  <si>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</si>
  <si>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</si>
  <si>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</si>
  <si>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</si>
  <si>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</si>
  <si>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</si>
  <si>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</si>
  <si>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</si>
  <si>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</si>
  <si>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</si>
  <si>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</si>
  <si>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</si>
  <si>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</si>
  <si>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</si>
  <si>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</si>
  <si>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</si>
  <si>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</si>
  <si>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</si>
  <si>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</si>
  <si>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</si>
  <si>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</si>
  <si>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</si>
  <si>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</si>
  <si>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</si>
  <si>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</si>
  <si>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</si>
  <si>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</si>
  <si>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</si>
  <si>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</si>
  <si>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</si>
  <si>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</si>
  <si>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</si>
  <si>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</si>
  <si>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</si>
  <si>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</si>
  <si>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</si>
  <si>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</si>
  <si>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</si>
  <si>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</si>
  <si>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</si>
  <si>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</si>
  <si>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</si>
  <si>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</si>
  <si>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</si>
  <si>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</si>
  <si>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</si>
  <si>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</si>
  <si>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</si>
  <si>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</si>
  <si>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</si>
  <si>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</si>
  <si>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</si>
  <si>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</si>
  <si>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</si>
  <si>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</si>
  <si>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</si>
  <si>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</si>
  <si>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</si>
  <si>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</si>
  <si>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</si>
  <si>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</si>
  <si>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</si>
  <si>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</si>
  <si>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</si>
  <si>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</si>
  <si>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</si>
  <si>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</si>
  <si>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</si>
  <si>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</si>
  <si>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</si>
  <si>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</si>
  <si>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</si>
  <si>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</si>
  <si>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</si>
  <si>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</si>
  <si>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</si>
  <si>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</si>
  <si>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</si>
  <si>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</si>
  <si>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</si>
  <si>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</si>
  <si>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</si>
  <si>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</si>
  <si>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</si>
  <si>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</si>
  <si>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</si>
  <si>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</si>
  <si>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</si>
  <si>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</si>
  <si>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</si>
  <si>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</si>
  <si>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</si>
  <si>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</si>
  <si>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</si>
  <si>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</si>
  <si>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</si>
  <si>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</si>
  <si>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</si>
  <si>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</si>
  <si>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</si>
  <si>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</si>
  <si>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</si>
  <si>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</si>
  <si>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</si>
  <si>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</si>
  <si>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</si>
  <si>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</si>
  <si>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</si>
  <si>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</si>
  <si>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</si>
  <si>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</si>
  <si>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</si>
  <si>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</si>
  <si>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</si>
  <si>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</si>
  <si>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</si>
  <si>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</si>
  <si>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</si>
  <si>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</si>
  <si>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</si>
  <si>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</si>
  <si>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</si>
  <si>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</si>
  <si>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</si>
  <si>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</si>
  <si>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</si>
  <si>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</si>
  <si>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</si>
  <si>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</si>
  <si>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</si>
  <si>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</si>
  <si>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</si>
  <si>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</si>
  <si>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</si>
  <si>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</si>
  <si>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</si>
  <si>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</si>
  <si>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</si>
  <si>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</si>
  <si>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</si>
  <si>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</si>
  <si>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</si>
  <si>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</si>
  <si>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</si>
  <si>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</si>
  <si>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</si>
  <si>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</si>
  <si>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</si>
  <si>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</si>
  <si>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</si>
  <si>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</si>
  <si>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</si>
  <si>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</si>
  <si>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</si>
  <si>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</si>
  <si>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</si>
  <si>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</si>
  <si>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</si>
  <si>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</si>
  <si>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</si>
  <si>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</si>
  <si>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</si>
  <si>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</si>
  <si>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</si>
  <si>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</si>
  <si>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</si>
  <si>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</si>
  <si>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</si>
  <si>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</si>
  <si>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</si>
  <si>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</si>
  <si>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</si>
  <si>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</si>
  <si>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</si>
  <si>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</si>
  <si>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</si>
  <si>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</si>
  <si>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</si>
  <si>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</si>
  <si>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</si>
  <si>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</si>
  <si>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</si>
  <si>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</si>
  <si>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</si>
  <si>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</si>
  <si>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</si>
  <si>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</si>
  <si>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</si>
  <si>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</si>
  <si>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</si>
  <si>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</si>
  <si>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</si>
  <si>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</si>
  <si>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</si>
  <si>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</si>
  <si>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</si>
  <si>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</si>
  <si>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</si>
  <si>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</si>
  <si>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</si>
  <si>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</si>
  <si>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</si>
  <si>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</si>
  <si>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</si>
  <si>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</si>
  <si>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</si>
  <si>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</si>
  <si>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</si>
  <si>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</si>
  <si>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</si>
  <si>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</si>
  <si>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</si>
  <si>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</si>
  <si>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</si>
  <si>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</si>
  <si>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</si>
  <si>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</si>
  <si>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</si>
  <si>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</si>
  <si>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</si>
  <si>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</si>
  <si>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</si>
  <si>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</si>
  <si>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</si>
  <si>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</si>
  <si>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</si>
  <si>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</si>
  <si>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</si>
  <si>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</si>
  <si>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</si>
  <si>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</si>
  <si>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</si>
  <si>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</si>
  <si>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</si>
  <si>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</si>
  <si>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</si>
  <si>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</si>
  <si>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</si>
  <si>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</si>
  <si>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</si>
  <si>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</si>
  <si>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</si>
  <si>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</si>
  <si>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</si>
  <si>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</si>
  <si>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</si>
  <si>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</si>
  <si>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</si>
  <si>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</si>
  <si>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</si>
  <si>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</si>
  <si>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</si>
  <si>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</si>
  <si>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</si>
  <si>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</si>
  <si>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</si>
  <si>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</si>
  <si>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</si>
  <si>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</si>
  <si>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</si>
  <si>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</si>
  <si>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</si>
  <si>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</si>
  <si>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</si>
  <si>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</si>
  <si>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</si>
  <si>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</si>
  <si>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</si>
  <si>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</si>
  <si>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</si>
  <si>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</si>
  <si>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</si>
  <si>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</si>
  <si>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</si>
  <si>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</si>
  <si>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</si>
  <si>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</si>
  <si>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</si>
  <si>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</si>
  <si>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</si>
  <si>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</si>
  <si>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</si>
  <si>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</si>
  <si>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</si>
  <si>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</si>
  <si>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</si>
  <si>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</si>
  <si>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</si>
  <si>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</si>
  <si>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</si>
  <si>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</si>
  <si>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</si>
  <si>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</si>
  <si>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</si>
  <si>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</si>
  <si>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</si>
  <si>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</si>
  <si>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</si>
  <si>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</si>
  <si>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</si>
  <si>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</si>
  <si>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</si>
  <si>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</si>
  <si>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</si>
  <si>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</si>
  <si>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</si>
  <si>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</si>
  <si>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</si>
  <si>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</si>
  <si>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</si>
  <si>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</si>
  <si>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</si>
  <si>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</si>
  <si>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</si>
  <si>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</si>
  <si>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</si>
  <si>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</si>
  <si>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</si>
  <si>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</si>
  <si>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</si>
  <si>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</si>
  <si>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</si>
  <si>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</si>
  <si>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</si>
  <si>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</si>
  <si>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</si>
  <si>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</si>
  <si>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</si>
  <si>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</si>
  <si>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</si>
  <si>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</si>
  <si>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</si>
  <si>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</si>
  <si>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</si>
  <si>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</si>
  <si>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</si>
  <si>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</si>
  <si>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</si>
  <si>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</si>
  <si>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</si>
  <si>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</si>
  <si>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</si>
  <si>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</si>
  <si>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</si>
  <si>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</si>
  <si>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</si>
  <si>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</si>
  <si>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</si>
  <si>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</si>
  <si>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</si>
  <si>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</si>
  <si>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</si>
  <si>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</si>
  <si>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</si>
  <si>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</si>
  <si>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</si>
  <si>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</si>
  <si>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</si>
  <si>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</si>
  <si>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</si>
  <si>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</si>
  <si>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</si>
  <si>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*אלקטרה- אלקטרה בע"מ</t>
  </si>
  <si>
    <t>739037</t>
  </si>
  <si>
    <t>חברה לישראל- החברה לישראל בע"מ</t>
  </si>
  <si>
    <t>576017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</si>
  <si>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</si>
  <si>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</si>
  <si>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</si>
  <si>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</si>
  <si>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</si>
  <si>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</si>
  <si>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</si>
  <si>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</si>
  <si>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</si>
  <si>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</si>
  <si>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</si>
  <si>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</si>
  <si>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</si>
  <si>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</si>
  <si>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</si>
  <si>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</si>
  <si>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</si>
  <si>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</si>
  <si>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</si>
  <si>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</si>
  <si>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</si>
  <si>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</si>
  <si>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</si>
  <si>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</si>
  <si>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</si>
  <si>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</si>
  <si>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</si>
  <si>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</si>
  <si>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</si>
  <si>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</si>
  <si>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</si>
  <si>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</si>
  <si>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</si>
  <si>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</si>
  <si>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</si>
  <si>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</si>
  <si>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</si>
  <si>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</si>
  <si>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</si>
  <si>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</si>
  <si>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</si>
  <si>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</si>
  <si>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</si>
  <si>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</si>
  <si>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</si>
  <si>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</si>
  <si>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</si>
  <si>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</si>
  <si>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</si>
  <si>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</si>
  <si>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</si>
  <si>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</si>
  <si>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</si>
  <si>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</si>
  <si>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</si>
  <si>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</si>
  <si>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</si>
  <si>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</si>
  <si>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</si>
  <si>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</si>
  <si>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</si>
  <si>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</si>
  <si>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</si>
  <si>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</si>
  <si>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</si>
  <si>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</si>
  <si>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</si>
  <si>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*מגדל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</si>
  <si>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</si>
  <si>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</si>
  <si>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</si>
  <si>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</si>
  <si>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</si>
  <si>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</si>
  <si>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</si>
  <si>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</si>
  <si>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</si>
  <si>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</si>
  <si>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</si>
  <si>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</si>
  <si>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</si>
  <si>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</si>
  <si>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</si>
  <si>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</si>
  <si>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</si>
  <si>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</si>
  <si>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</si>
  <si>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</si>
  <si>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</si>
  <si>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</si>
  <si>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</si>
  <si>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אופקו הלת' אינק- OPKO HEALTH,INC</t>
  </si>
  <si>
    <t>1129543</t>
  </si>
  <si>
    <t>1610</t>
  </si>
  <si>
    <t>השקעות במדעי החיים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</si>
  <si>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</si>
  <si>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</si>
  <si>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</si>
  <si>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</si>
  <si>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</si>
  <si>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</si>
  <si>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</si>
  <si>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</si>
  <si>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</si>
  <si>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</si>
  <si>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</si>
  <si>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</si>
  <si>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</si>
  <si>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</si>
  <si>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</si>
  <si>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</si>
  <si>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</si>
  <si>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</si>
  <si>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</si>
  <si>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</si>
  <si>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</si>
  <si>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</si>
  <si>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</si>
  <si>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</si>
  <si>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</si>
  <si>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</si>
  <si>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</si>
  <si>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</si>
  <si>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</si>
  <si>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</si>
  <si>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</si>
  <si>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</si>
  <si>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</si>
  <si>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</si>
  <si>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</si>
  <si>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</si>
  <si>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*סקופ- קבוצת סקופ מתכות בע"מ</t>
  </si>
  <si>
    <t>288019</t>
  </si>
  <si>
    <t>520037425</t>
  </si>
  <si>
    <t>קרסו- קרסו מוטורס בע"מ</t>
  </si>
  <si>
    <t>1123850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</si>
  <si>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</si>
  <si>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</si>
  <si>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</si>
  <si>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</si>
  <si>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</si>
  <si>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</si>
  <si>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</si>
  <si>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</si>
  <si>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</si>
  <si>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</si>
  <si>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</si>
  <si>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</si>
  <si>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</si>
  <si>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</si>
  <si>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</si>
  <si>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</si>
  <si>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</si>
  <si>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נכסים ובנין- חברה לנכסים ולבנין בע"מ</t>
  </si>
  <si>
    <t>699017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</si>
  <si>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</si>
  <si>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</si>
  <si>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</si>
  <si>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</si>
  <si>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</si>
  <si>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</si>
  <si>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</si>
  <si>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</si>
  <si>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</si>
  <si>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סלע נדלן- סלע קפיטל נדל"ן בע"מ</t>
  </si>
  <si>
    <t>1109644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</si>
  <si>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</si>
  <si>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</si>
  <si>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</si>
  <si>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</si>
  <si>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</si>
  <si>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</si>
  <si>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</si>
  <si>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</si>
  <si>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</si>
  <si>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</si>
  <si>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</si>
  <si>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</si>
  <si>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</si>
  <si>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</si>
  <si>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</si>
  <si>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</si>
  <si>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</si>
  <si>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</si>
  <si>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</si>
  <si>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</si>
  <si>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</si>
  <si>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</si>
  <si>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</si>
  <si>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</si>
  <si>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</si>
  <si>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</si>
  <si>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</si>
  <si>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</si>
  <si>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</si>
  <si>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</si>
  <si>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</si>
  <si>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</si>
  <si>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</si>
  <si>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</si>
  <si>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</si>
  <si>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</si>
  <si>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</si>
  <si>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</si>
  <si>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מלם תים- מלם-תים בע"מ</t>
  </si>
  <si>
    <t>156018</t>
  </si>
  <si>
    <t>520034620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</si>
  <si>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</si>
  <si>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</si>
  <si>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</si>
  <si>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</si>
  <si>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</si>
  <si>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</si>
  <si>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</si>
  <si>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</si>
  <si>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</si>
  <si>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הבורסה לניע בתא- הבורסה לניירות ערך בתל-אביב בע"מ</t>
  </si>
  <si>
    <t>1159029</t>
  </si>
  <si>
    <t>520020033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</si>
  <si>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</si>
  <si>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</si>
  <si>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</si>
  <si>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</si>
  <si>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</si>
  <si>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</si>
  <si>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</si>
  <si>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</si>
  <si>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</si>
  <si>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סאפיינס- סאפיינס אינטרנשיונל קורפוריישן N.V</t>
  </si>
  <si>
    <t>1087659</t>
  </si>
  <si>
    <t>53368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</si>
  <si>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</si>
  <si>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</si>
  <si>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</si>
  <si>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</si>
  <si>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</si>
  <si>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</si>
  <si>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</si>
  <si>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</si>
  <si>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תפרון- תפרון בע"מ</t>
  </si>
  <si>
    <t>1082585</t>
  </si>
  <si>
    <t>520043407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</si>
  <si>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</si>
  <si>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</si>
  <si>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</si>
  <si>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</si>
  <si>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</si>
  <si>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</si>
  <si>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</si>
  <si>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פיסיבי טכנולוגיות- פי.סי.בי. טכנולוגיות בע"מ</t>
  </si>
  <si>
    <t>1091685</t>
  </si>
  <si>
    <t>511888356</t>
  </si>
  <si>
    <t>קומפיולאב- קומפיולאב בע"מ</t>
  </si>
  <si>
    <t>1140300</t>
  </si>
  <si>
    <t>511683351</t>
  </si>
  <si>
    <t>דור אלון- דור אלון אנרגיה בישראל (1988) בע"מ</t>
  </si>
  <si>
    <t>1093202</t>
  </si>
  <si>
    <t>520043878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</si>
  <si>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</si>
  <si>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</si>
  <si>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</si>
  <si>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</si>
  <si>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</si>
  <si>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</si>
  <si>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</si>
  <si>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</si>
  <si>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</si>
  <si>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</si>
  <si>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</si>
  <si>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</si>
  <si>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</si>
  <si>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</si>
  <si>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</si>
  <si>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</si>
  <si>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</si>
  <si>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שוהם ביזנס- א.נ שוהם בידנס בע"מ</t>
  </si>
  <si>
    <t>1082007</t>
  </si>
  <si>
    <t>520043860</t>
  </si>
  <si>
    <t>אולטרא שייפ- אולטרה שייפ לשעבר גולקס</t>
  </si>
  <si>
    <t>448019</t>
  </si>
  <si>
    <t>520039314</t>
  </si>
  <si>
    <t>אופל בלאנס- אופל בלאנס השקעות בע"מ</t>
  </si>
  <si>
    <t>1094986</t>
  </si>
  <si>
    <t>513734566</t>
  </si>
  <si>
    <t>אס. אר אקורד- אס.אר.אקורד בע"מ</t>
  </si>
  <si>
    <t>422014</t>
  </si>
  <si>
    <t>520038670</t>
  </si>
  <si>
    <t>בול מסחר והשקעות- בול מסחר והשקעות בע"מ</t>
  </si>
  <si>
    <t>1176635</t>
  </si>
  <si>
    <t>ברקת- ברקת קפיטל בע"מ</t>
  </si>
  <si>
    <t>1178276</t>
  </si>
  <si>
    <t>515187326</t>
  </si>
  <si>
    <t>יעקב פיננסים- יעקב פיננסים</t>
  </si>
  <si>
    <t>1185057</t>
  </si>
  <si>
    <t>514288661</t>
  </si>
  <si>
    <t>מלרן- מלרן</t>
  </si>
  <si>
    <t>1170950</t>
  </si>
  <si>
    <t>514097591</t>
  </si>
  <si>
    <t>מניף- מניף שירותים פיננסים בעמ</t>
  </si>
  <si>
    <t>1170893</t>
  </si>
  <si>
    <t>512764408</t>
  </si>
  <si>
    <t>אינסוליין- ערך פיננסים כהלכה   בע"מ</t>
  </si>
  <si>
    <t>1120161</t>
  </si>
  <si>
    <t>513947473</t>
  </si>
  <si>
    <t>נאוי- קבוצת האחים נאוי בע"מ</t>
  </si>
  <si>
    <t>208017</t>
  </si>
  <si>
    <t>520036070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</si>
  <si>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</si>
  <si>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</si>
  <si>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</si>
  <si>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</si>
  <si>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</si>
  <si>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</si>
  <si>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</si>
  <si>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אראסאל- אר.אס.אל.אלקטרוניקה בע"מ</t>
  </si>
  <si>
    <t>299016</t>
  </si>
  <si>
    <t>520037458</t>
  </si>
  <si>
    <t>אירודרום קבוצה- קבוצת אירודרום בע"מ</t>
  </si>
  <si>
    <t>363010</t>
  </si>
  <si>
    <t>520037607</t>
  </si>
  <si>
    <t>מירלנד- MIRLAND DEVELOPMENT CORPORATION PLC</t>
  </si>
  <si>
    <t>1108638</t>
  </si>
  <si>
    <t>1502</t>
  </si>
  <si>
    <t>אב-גד- אב-גד החזקות בע"מ</t>
  </si>
  <si>
    <t>1171818</t>
  </si>
  <si>
    <t>514091685</t>
  </si>
  <si>
    <t>אלמוגים- אלמוגים החזקות בע"מ</t>
  </si>
  <si>
    <t>1136829</t>
  </si>
  <si>
    <t>513988824</t>
  </si>
  <si>
    <t>אקרו קבוצה- אקרו קבוצה</t>
  </si>
  <si>
    <t>1184902</t>
  </si>
  <si>
    <t>בוני תיכון- בוני התיכון הנדסה אזרחית ותשתיות בע"מ</t>
  </si>
  <si>
    <t>531012</t>
  </si>
  <si>
    <t>520040304</t>
  </si>
  <si>
    <t>הכשרה התפתחות עירונית- חברת הכשרת הישוב בישראל- אנרגיה בע"מ</t>
  </si>
  <si>
    <t>1121474</t>
  </si>
  <si>
    <t>514423474</t>
  </si>
  <si>
    <t>לסיכו- לסיכו בע"מ</t>
  </si>
  <si>
    <t>1140946</t>
  </si>
  <si>
    <t>510512056</t>
  </si>
  <si>
    <t>*לוינשטין- משולם לוינשטין הנדסה וקבלנות בע"מ</t>
  </si>
  <si>
    <t>573014</t>
  </si>
  <si>
    <t>520033424</t>
  </si>
  <si>
    <t>נתנאל גרופ- נתנאל גרופ בע"מ</t>
  </si>
  <si>
    <t>421016</t>
  </si>
  <si>
    <t>520039074</t>
  </si>
  <si>
    <t>פלאזה סנטר- פלאזה סנטרס</t>
  </si>
  <si>
    <t>1109917</t>
  </si>
  <si>
    <t>צרפתי- צבי צרפתי השקעות ובנין (1992) בע"מ</t>
  </si>
  <si>
    <t>425017</t>
  </si>
  <si>
    <t>520039090</t>
  </si>
  <si>
    <t>חנן מור- קבוצת חנן מור אחזקות בע"מ</t>
  </si>
  <si>
    <t>1102532</t>
  </si>
  <si>
    <t>513605519</t>
  </si>
  <si>
    <t>קרסו נדלן- קרסו נדלן בע"מ</t>
  </si>
  <si>
    <t>1187962</t>
  </si>
  <si>
    <t>רותם שני יזמות והשקעות- רותם שני יזמות והשקעות בע"מ</t>
  </si>
  <si>
    <t>1171529</t>
  </si>
  <si>
    <t>512287517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</si>
  <si>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</si>
  <si>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</si>
  <si>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</si>
  <si>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</si>
  <si>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</si>
  <si>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</si>
  <si>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</si>
  <si>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</si>
  <si>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</si>
  <si>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</si>
  <si>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ביג-טק 50- ביג-טק 50 מו"פ - שותפות מוגבלת</t>
  </si>
  <si>
    <t>1172295</t>
  </si>
  <si>
    <t>540295417</t>
  </si>
  <si>
    <t>הייב 2040 יהש- הייב 2040 מו"פ שותפות מוגבלת</t>
  </si>
  <si>
    <t>1177765</t>
  </si>
  <si>
    <t>540303195</t>
  </si>
  <si>
    <t>טכנופלסט ונצ'רס- טכנופלס ונצ'רס בע"מ</t>
  </si>
  <si>
    <t>1083419</t>
  </si>
  <si>
    <t>520044298</t>
  </si>
  <si>
    <t>יוניק-טק יהש- יוניק-טק שותפות מוגבלת</t>
  </si>
  <si>
    <t>1174846</t>
  </si>
  <si>
    <t>540301322</t>
  </si>
  <si>
    <t>מנרה יהש- מנרה ונצ'רס אקס אל-שותפות מוגבלת</t>
  </si>
  <si>
    <t>1178474</t>
  </si>
  <si>
    <t>540304045</t>
  </si>
  <si>
    <t>כלל ביוטכנולוגיה- כלל תעשיות ביוטכנולוגיה בע"מ</t>
  </si>
  <si>
    <t>1104280</t>
  </si>
  <si>
    <t>511898835</t>
  </si>
  <si>
    <t>*איי ספאק 1- איי ספאק 1 בע"מ</t>
  </si>
  <si>
    <t>1179589</t>
  </si>
  <si>
    <t>516247772</t>
  </si>
  <si>
    <t>אלביט הדמיה- אלביט הדמיה בע"מ</t>
  </si>
  <si>
    <t>1081116</t>
  </si>
  <si>
    <t>520043035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</si>
  <si>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</si>
  <si>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</si>
  <si>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</si>
  <si>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</si>
  <si>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</si>
  <si>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</si>
  <si>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דיסקונט השקעות- חברת השקעות דיסקונט בע"מ</t>
  </si>
  <si>
    <t>639013</t>
  </si>
  <si>
    <t>520023896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</si>
  <si>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</si>
  <si>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</si>
  <si>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</si>
  <si>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</si>
  <si>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</si>
  <si>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</si>
  <si>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עילדב- עילדב השקעות בע"מ</t>
  </si>
  <si>
    <t>1083658</t>
  </si>
  <si>
    <t>520044405</t>
  </si>
  <si>
    <t>*קיסטון ריט- קיסטון ריט בע"מ</t>
  </si>
  <si>
    <t>1175934</t>
  </si>
  <si>
    <t>515983476</t>
  </si>
  <si>
    <t>*קרדן אן.וי.- קרדן אן.וי.</t>
  </si>
  <si>
    <t>1087949</t>
  </si>
  <si>
    <t>רפק- רפק תקשורת ותשתיות בע"מ</t>
  </si>
  <si>
    <t>769026</t>
  </si>
  <si>
    <t>520029505</t>
  </si>
  <si>
    <t>*מספנות ישראל- תעשיות מספנות ישראל בע"מ</t>
  </si>
  <si>
    <t>1168533</t>
  </si>
  <si>
    <t>516084753</t>
  </si>
  <si>
    <t>אינפימר- אינפימר בע"מ</t>
  </si>
  <si>
    <t>1080688</t>
  </si>
  <si>
    <t>520041773</t>
  </si>
  <si>
    <t>חברות מעטפת</t>
  </si>
  <si>
    <t>מודיעין- מודיעין אנרגיה - שותפות מוגבלת</t>
  </si>
  <si>
    <t>345017</t>
  </si>
  <si>
    <t>550012405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</si>
  <si>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</si>
  <si>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</si>
  <si>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</si>
  <si>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</si>
  <si>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</si>
  <si>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</si>
  <si>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</si>
  <si>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</si>
  <si>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</si>
  <si>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</si>
  <si>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</si>
  <si>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</si>
  <si>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</si>
  <si>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</si>
  <si>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</si>
  <si>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</si>
  <si>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</si>
  <si>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</si>
  <si>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</si>
  <si>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</si>
  <si>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</si>
  <si>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</si>
  <si>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</si>
  <si>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</si>
  <si>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</si>
  <si>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</si>
  <si>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</si>
  <si>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</si>
  <si>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</si>
  <si>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</si>
  <si>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</si>
  <si>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</si>
  <si>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</si>
  <si>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פריורטק- פריורטק בע"מ</t>
  </si>
  <si>
    <t>328013</t>
  </si>
  <si>
    <t>520037797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</si>
  <si>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</si>
  <si>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</si>
  <si>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</si>
  <si>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</si>
  <si>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</si>
  <si>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</si>
  <si>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*זנלכל- זנלכל בע"מ</t>
  </si>
  <si>
    <t>130013</t>
  </si>
  <si>
    <t>520034208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</si>
  <si>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</si>
  <si>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</si>
  <si>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</si>
  <si>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</si>
  <si>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</si>
  <si>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</si>
  <si>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</si>
  <si>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</si>
  <si>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</si>
  <si>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*קרור  1- קרור אחזקות בע"מ</t>
  </si>
  <si>
    <t>621011</t>
  </si>
  <si>
    <t>520001546</t>
  </si>
  <si>
    <t>אייסקיור מדיקל- אייסקיור מדיקל בע"מ</t>
  </si>
  <si>
    <t>1122415</t>
  </si>
  <si>
    <t>513787804</t>
  </si>
  <si>
    <t>מכשור רפואי</t>
  </si>
  <si>
    <t>אנדימד- אנדימד בע"מ לשעבר אפליסוניקס</t>
  </si>
  <si>
    <t>1101021</t>
  </si>
  <si>
    <t>513487629</t>
  </si>
  <si>
    <t>ביו ויו- ביו ויו בע"מ</t>
  </si>
  <si>
    <t>1096049</t>
  </si>
  <si>
    <t>512671371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</si>
  <si>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</si>
  <si>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</si>
  <si>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</si>
  <si>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</si>
  <si>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</si>
  <si>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</si>
  <si>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קשרי תעופה- קשרי תעופה בע"מ</t>
  </si>
  <si>
    <t>413013</t>
  </si>
  <si>
    <t>520039009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</si>
  <si>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</si>
  <si>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</si>
  <si>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</si>
  <si>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</si>
  <si>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</si>
  <si>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</si>
  <si>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אקסל- אקסל סולושנס גרופ בע"מ</t>
  </si>
  <si>
    <t>770016</t>
  </si>
  <si>
    <t>520031345</t>
  </si>
  <si>
    <t>*ביכורי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</si>
  <si>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</si>
  <si>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</si>
  <si>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</si>
  <si>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</si>
  <si>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</si>
  <si>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 אינטרנשיונל- ג.ויליפוד אינטרנשיונל בע"מ (דואלי)</t>
  </si>
  <si>
    <t>1082858</t>
  </si>
  <si>
    <t>520043209</t>
  </si>
  <si>
    <t>גלוברנדס- גלוברנדס גרופ בע"מ</t>
  </si>
  <si>
    <t>1147487</t>
  </si>
  <si>
    <t>515809499</t>
  </si>
  <si>
    <t>חממה סחר- חממה מאיר סחר (1996) בע"מ</t>
  </si>
  <si>
    <t>1104785</t>
  </si>
  <si>
    <t>512398017</t>
  </si>
  <si>
    <t>*מנדלסוןתשת- מנדלסון תשתיות ותעשיות בע"מ</t>
  </si>
  <si>
    <t>1129444</t>
  </si>
  <si>
    <t>513660373</t>
  </si>
  <si>
    <t>שנפ- מפעלי ע. שנפ ושות' בע"מ</t>
  </si>
  <si>
    <t>1103571</t>
  </si>
  <si>
    <t>512665373</t>
  </si>
  <si>
    <t>נלה דיגיטל- נלה דיגיטל קומרס  בע"מ</t>
  </si>
  <si>
    <t>341016</t>
  </si>
  <si>
    <t>520037763</t>
  </si>
  <si>
    <t>סאני תקשורת- סאני תקשורת סלולרית  בע"מ</t>
  </si>
  <si>
    <t>1082353</t>
  </si>
  <si>
    <t>520031808</t>
  </si>
  <si>
    <t>עמיר שיווק- עמיר שיווק והשקעות בחקלאות בע"מ</t>
  </si>
  <si>
    <t>1092204</t>
  </si>
  <si>
    <t>513615286</t>
  </si>
  <si>
    <t>ראלקו- ראלקו סוכנויות בע"מ</t>
  </si>
  <si>
    <t>393017</t>
  </si>
  <si>
    <t>520038183</t>
  </si>
  <si>
    <t>חד אסף תעשיות- חד-אסף תעשיות בע"מ</t>
  </si>
  <si>
    <t>351015</t>
  </si>
  <si>
    <t>520038449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</si>
  <si>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</si>
  <si>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</si>
  <si>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</si>
  <si>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</si>
  <si>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</si>
  <si>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</si>
  <si>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</si>
  <si>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</si>
  <si>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</si>
  <si>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</si>
  <si>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</si>
  <si>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</si>
  <si>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</si>
  <si>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</si>
  <si>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</si>
  <si>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לכיש- תעשיות לכיש בע"מ</t>
  </si>
  <si>
    <t>826016</t>
  </si>
  <si>
    <t>520033317</t>
  </si>
  <si>
    <t>*אדגר- אדגר השקעות ופיתוח בע"מ</t>
  </si>
  <si>
    <t>1820083</t>
  </si>
  <si>
    <t>520035171</t>
  </si>
  <si>
    <t>אלרוב נדלן ומלונאות- אלרוב נדל"ן ומלונאות בע"מ</t>
  </si>
  <si>
    <t>387019</t>
  </si>
  <si>
    <t>520038894</t>
  </si>
  <si>
    <t>אספן גרופ- אספן גרופ בע"מ</t>
  </si>
  <si>
    <t>313015</t>
  </si>
  <si>
    <t>520037540</t>
  </si>
  <si>
    <t>דקמא קפיטל- דקמא קפיטל בע"מ</t>
  </si>
  <si>
    <t>1116177</t>
  </si>
  <si>
    <t>513627901</t>
  </si>
  <si>
    <t>*גב ים- חברת גב-ים לקרקעות בע"מ</t>
  </si>
  <si>
    <t>759019</t>
  </si>
  <si>
    <t>מגוריט- מגוריט ישראל בעמ</t>
  </si>
  <si>
    <t>1139195</t>
  </si>
  <si>
    <t>נתנאל מניבים- נתנאל גרופ בע"מ</t>
  </si>
  <si>
    <t>1194513</t>
  </si>
  <si>
    <t>פוליגון- פוליגון נדל"ן בע"מ</t>
  </si>
  <si>
    <t>745018</t>
  </si>
  <si>
    <t>520029562</t>
  </si>
  <si>
    <t>ריט אזורים ליווינג- ריט אזורים - ה.פ ליווינג בע"מ</t>
  </si>
  <si>
    <t>1162775</t>
  </si>
  <si>
    <t>רני צים- רני צים מרכזי קניות בע"מ</t>
  </si>
  <si>
    <t>1143619</t>
  </si>
  <si>
    <t>514353671</t>
  </si>
  <si>
    <t>*אבגול- אבגול תעשיות 1953 בע"מ</t>
  </si>
  <si>
    <t>1100957</t>
  </si>
  <si>
    <t>בירמן- בירמן עצים ופרזול בע"מ</t>
  </si>
  <si>
    <t>530014</t>
  </si>
  <si>
    <t>520040320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</si>
  <si>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</si>
  <si>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</si>
  <si>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</si>
  <si>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</si>
  <si>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</si>
  <si>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</si>
  <si>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</si>
  <si>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אוגווינד- אוגווינד אנרגיה טק אחסון בע"מ</t>
  </si>
  <si>
    <t>1105907</t>
  </si>
  <si>
    <t>513961334</t>
  </si>
  <si>
    <t>אורה סמארט אייר- אורה סמארט אייר בע"מ</t>
  </si>
  <si>
    <t>1176619</t>
  </si>
  <si>
    <t>515816114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</si>
  <si>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</si>
  <si>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</si>
  <si>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</si>
  <si>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</si>
  <si>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</si>
  <si>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</si>
  <si>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</si>
  <si>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</si>
  <si>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</si>
  <si>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</si>
  <si>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</si>
  <si>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</si>
  <si>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</si>
  <si>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</si>
  <si>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</si>
  <si>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</si>
  <si>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</si>
  <si>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</si>
  <si>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שיח מדיקל- שיח מדיקל גרופ בע"מ</t>
  </si>
  <si>
    <t>249011</t>
  </si>
  <si>
    <t>520036567</t>
  </si>
  <si>
    <t>קנאביס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</si>
  <si>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</si>
  <si>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</si>
  <si>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</si>
  <si>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</si>
  <si>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</si>
  <si>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</si>
  <si>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</si>
  <si>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</si>
  <si>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</si>
  <si>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בריל- בריל תעשיות נעליים בע"מ</t>
  </si>
  <si>
    <t>399014</t>
  </si>
  <si>
    <t>520038647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</si>
  <si>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</si>
  <si>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</si>
  <si>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</si>
  <si>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</si>
  <si>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</si>
  <si>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</si>
  <si>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</si>
  <si>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</si>
  <si>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</si>
  <si>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אברא טכנולוגיות מידע - אברא טכנולוגיות מידע (לשעבר בבילון)</t>
  </si>
  <si>
    <t>1101666</t>
  </si>
  <si>
    <t>512512468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</si>
  <si>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</si>
  <si>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</si>
  <si>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</si>
  <si>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</si>
  <si>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</si>
  <si>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</si>
  <si>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</si>
  <si>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</si>
  <si>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</si>
  <si>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</si>
  <si>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</si>
  <si>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</si>
  <si>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</si>
  <si>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</si>
  <si>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</si>
  <si>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</si>
  <si>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</si>
  <si>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</si>
  <si>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נקסטקום- נקסטקום בע"מ</t>
  </si>
  <si>
    <t>1095785</t>
  </si>
  <si>
    <t>511687568</t>
  </si>
  <si>
    <t>ברן- קבוצת ברן בע"מ</t>
  </si>
  <si>
    <t>286013</t>
  </si>
  <si>
    <t>520037250</t>
  </si>
  <si>
    <t>תיגבור- תיגבור-מאגר כח אדם מקצועי זמני בע"מ</t>
  </si>
  <si>
    <t>1105022</t>
  </si>
  <si>
    <t>510882830</t>
  </si>
  <si>
    <t>אטראו שוקי הון- אטראו שוקי הון בע"מ לשעבר לידר</t>
  </si>
  <si>
    <t>1096106</t>
  </si>
  <si>
    <t>513773564</t>
  </si>
  <si>
    <t>איביאי בית השקעות- אי.בי.אי IBI</t>
  </si>
  <si>
    <t>175018</t>
  </si>
  <si>
    <t>27926</t>
  </si>
  <si>
    <t>אנליסט- אנליסט אי.אמ.אס.-שרותי ניהול השקעות בע"מ</t>
  </si>
  <si>
    <t>1080613</t>
  </si>
  <si>
    <t>511146490</t>
  </si>
  <si>
    <t>גמא ניהול וסליקה בעמ- גמא ניהול וסליקה בע"מ</t>
  </si>
  <si>
    <t>1177484</t>
  </si>
  <si>
    <t>מור גמל ופנסיה- מור גמל ופנסיה בע"מ</t>
  </si>
  <si>
    <t>1184381</t>
  </si>
  <si>
    <t>514956465</t>
  </si>
  <si>
    <t>מיטב דש- מיטב דש השקעות בע"מ</t>
  </si>
  <si>
    <t>1081843</t>
  </si>
  <si>
    <t>520043795</t>
  </si>
  <si>
    <t>פועלים איביאי- פועלים אי.בי.אי.-ניהול וחיתום בע"מ</t>
  </si>
  <si>
    <t>1084482</t>
  </si>
  <si>
    <t>511819617</t>
  </si>
  <si>
    <t>וואליו קפיטל- פסגות קבוצה לפיננסים והשקעות בע"מ</t>
  </si>
  <si>
    <t>599019</t>
  </si>
  <si>
    <t>520033804</t>
  </si>
  <si>
    <t>שירותי בנק אוטומטיים- שירותי בנק אוטומטיים בע"מ</t>
  </si>
  <si>
    <t>1158161</t>
  </si>
  <si>
    <t>510792773</t>
  </si>
  <si>
    <t>איידנטי הלת'קייר-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</si>
  <si>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</si>
  <si>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</si>
  <si>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</si>
  <si>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</si>
  <si>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</si>
  <si>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אפסלון ברנדס- אפסלון ברנדס הולדינג בע"מ</t>
  </si>
  <si>
    <t>456012</t>
  </si>
  <si>
    <t>520038878</t>
  </si>
  <si>
    <t>*גלאסבוקס- גלאסבוקס בע"מ</t>
  </si>
  <si>
    <t>1176288</t>
  </si>
  <si>
    <t>514525260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</si>
  <si>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</si>
  <si>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</si>
  <si>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</si>
  <si>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</si>
  <si>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</si>
  <si>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</si>
  <si>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*סיפיה וויזן- סיפיה ווז'ן בע"מ</t>
  </si>
  <si>
    <t>1181932</t>
  </si>
  <si>
    <t>513476010</t>
  </si>
  <si>
    <t>פיימנט טכנולוגיות- פיימנט טכנולוגיות</t>
  </si>
  <si>
    <t>1180876</t>
  </si>
  <si>
    <t>515166544</t>
  </si>
  <si>
    <t>*רייזור לאבס- רייזור לאבס בע"מ</t>
  </si>
  <si>
    <t>1172527</t>
  </si>
  <si>
    <t>515369296</t>
  </si>
  <si>
    <t>שמיים אימפרוב- שמיים אימפרוב בע"מ</t>
  </si>
  <si>
    <t>1176239</t>
  </si>
  <si>
    <t>515181014</t>
  </si>
  <si>
    <t>סאטקום מערכות- גילת טלקום גלובל  בע"מ</t>
  </si>
  <si>
    <t>1080597</t>
  </si>
  <si>
    <t>520041674</t>
  </si>
  <si>
    <t>סה"כ call 001 אופציות</t>
  </si>
  <si>
    <t>MOBILEYE NV- Mobileye NV</t>
  </si>
  <si>
    <t>nl0010831061</t>
  </si>
  <si>
    <t>560030876</t>
  </si>
  <si>
    <t>REE AUTOMOTIVE- REE AUTOMOTIVE LTD</t>
  </si>
  <si>
    <t>IL0011786154</t>
  </si>
  <si>
    <t>NASDAQ</t>
  </si>
  <si>
    <t>514557339</t>
  </si>
  <si>
    <t>CAESAR STONE SDOT- אבן קיסר בע''מ</t>
  </si>
  <si>
    <t>IL0011259137</t>
  </si>
  <si>
    <t>511439507</t>
  </si>
  <si>
    <t>Kornit Digital ltd- קורנית דיגיטל בע"מ</t>
  </si>
  <si>
    <t>IL0011216723</t>
  </si>
  <si>
    <t>513195420</t>
  </si>
  <si>
    <t>FIVERR INTERNATI- פייבר אינטרנשיונל בע"מ</t>
  </si>
  <si>
    <t>IL0011582033</t>
  </si>
  <si>
    <t>514440874</t>
  </si>
  <si>
    <t>FIVERR INTERNATIONAL LTD- פייבר אינטרנשיונל בע"מ</t>
  </si>
  <si>
    <t>INMODE LTD- אינמוד בע"מ</t>
  </si>
  <si>
    <t>IL0011595993</t>
  </si>
  <si>
    <t>514073618</t>
  </si>
  <si>
    <t>Health Care Equipment &amp; Services</t>
  </si>
  <si>
    <t>Playtika Holding- PLAYTIKA HOLDING CORP</t>
  </si>
  <si>
    <t>US72815L1070</t>
  </si>
  <si>
    <t>514434133</t>
  </si>
  <si>
    <t>TABOOLA LTD- TABOOLA.COM LTD</t>
  </si>
  <si>
    <t>IL0011754137</t>
  </si>
  <si>
    <t>89416</t>
  </si>
  <si>
    <t>SOL GEL TECHNOLOGIES LTD- SOL GEL TECHNOLOGIES</t>
  </si>
  <si>
    <t>IL0011417206</t>
  </si>
  <si>
    <t>512544693</t>
  </si>
  <si>
    <t>INTEC PHARMA LTD- אינטק פארמה בע"מ</t>
  </si>
  <si>
    <t>US45339J1051</t>
  </si>
  <si>
    <t>513022780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</si>
  <si>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</si>
  <si>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</si>
  <si>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</si>
  <si>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</si>
  <si>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</si>
  <si>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</si>
  <si>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</si>
  <si>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</si>
  <si>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</si>
  <si>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*Camtek Ltd- קמטק בע"מ</t>
  </si>
  <si>
    <t>IL0010952641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</si>
  <si>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</si>
  <si>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</si>
  <si>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</si>
  <si>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</si>
  <si>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</si>
  <si>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</si>
  <si>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 LTD-A- Riskified Ltd</t>
  </si>
  <si>
    <t>IL0011786493</t>
  </si>
  <si>
    <t>514844117</t>
  </si>
  <si>
    <t>RISKIFIED- Riskified Ltd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</si>
  <si>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</si>
  <si>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</si>
  <si>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</si>
  <si>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</si>
  <si>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</si>
  <si>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</si>
  <si>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VARONIS SYSTEMS- VARONIS SYSTEMS INC</t>
  </si>
  <si>
    <t>US9222801022</t>
  </si>
  <si>
    <t>513611533</t>
  </si>
  <si>
    <t>WALKME LTD- WALKME LTD</t>
  </si>
  <si>
    <t>IL0011765851</t>
  </si>
  <si>
    <t>514682269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</si>
  <si>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</si>
  <si>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</si>
  <si>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</si>
  <si>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</si>
  <si>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</si>
  <si>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</si>
  <si>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</si>
  <si>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</si>
  <si>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</si>
  <si>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</si>
  <si>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</si>
  <si>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</si>
  <si>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TECHNOLO- INNOVIZ TECHNOLOGIES KTS 8097</t>
  </si>
  <si>
    <t>IL0011745804</t>
  </si>
  <si>
    <t>515382422</t>
  </si>
  <si>
    <t>INNOVIZ TECHNOLOGIES LTD- INNOVIZ TECHNOLOGIES KTS 8097</t>
  </si>
  <si>
    <t>STRATASYS- Stratasys Ltd</t>
  </si>
  <si>
    <t>IL0011267213</t>
  </si>
  <si>
    <t>512607698</t>
  </si>
  <si>
    <t>SUPERCOM LTD- Supercom Ltd</t>
  </si>
  <si>
    <t>IL0010830961</t>
  </si>
  <si>
    <t>520044074</t>
  </si>
  <si>
    <t>Silicom limited- סיליקום בע"מ</t>
  </si>
  <si>
    <t>IL0010826928</t>
  </si>
  <si>
    <t>520041120</t>
  </si>
  <si>
    <t>Ceragon networks- סרגון נטוורקס בע"מ</t>
  </si>
  <si>
    <t>IL0010851660</t>
  </si>
  <si>
    <t>512352444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</si>
  <si>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</si>
  <si>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</si>
  <si>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</si>
  <si>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</si>
  <si>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</si>
  <si>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</si>
  <si>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</si>
  <si>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</si>
  <si>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</si>
  <si>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</si>
  <si>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</si>
  <si>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</si>
  <si>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</si>
  <si>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</si>
  <si>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</si>
  <si>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PAYONEER GLOBAL- PAYONEER GLOBAL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</si>
  <si>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</si>
  <si>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</si>
  <si>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</si>
  <si>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</si>
  <si>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</si>
  <si>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</si>
  <si>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Perion networks ltd- פריון נטוורק בע"מ לשעבר אינקרדימייל</t>
  </si>
  <si>
    <t>IL0010958192</t>
  </si>
  <si>
    <t>ARCIMOTO INC- ARCIMOTO INC</t>
  </si>
  <si>
    <t>US0395872098</t>
  </si>
  <si>
    <t>89513</t>
  </si>
  <si>
    <t>General motors co- GENERAL MOTORS CORP</t>
  </si>
  <si>
    <t>US37045V1008</t>
  </si>
  <si>
    <t>HERC HOLDINGS IN- HERTZ GLOBAL</t>
  </si>
  <si>
    <t>US42704L1044</t>
  </si>
  <si>
    <t>27288</t>
  </si>
  <si>
    <t>HONDA MOTOR CO. ADR- HONDA MOTOR CO LTD</t>
  </si>
  <si>
    <t>US4381283088</t>
  </si>
  <si>
    <t>10193</t>
  </si>
  <si>
    <t>MOBILEYE GLOBA-A- MOBILEYE GLOBA-A</t>
  </si>
  <si>
    <t>US60741F1049</t>
  </si>
  <si>
    <t>90160</t>
  </si>
  <si>
    <t>MULLEN AUTOMOTIVE INC- MULLEN AUTOMOTIVE INC</t>
  </si>
  <si>
    <t>US62526P2083</t>
  </si>
  <si>
    <t>89852</t>
  </si>
  <si>
    <t>NIO INC - ADR- NIO Inc</t>
  </si>
  <si>
    <t>US62914V1061</t>
  </si>
  <si>
    <t>28484</t>
  </si>
  <si>
    <t>NIU TECHNOLO-ADR- NIU TECHNOLO-ADR</t>
  </si>
  <si>
    <t>US65481N1000</t>
  </si>
  <si>
    <t>90122</t>
  </si>
  <si>
    <t>STELLANTIS NV- STELLANTIS NV</t>
  </si>
  <si>
    <t>NL00150001Q9</t>
  </si>
  <si>
    <t>12312325</t>
  </si>
  <si>
    <t>TESLA INC- TESLA MOTORS INC</t>
  </si>
  <si>
    <t>US88160R1014</t>
  </si>
  <si>
    <t>13191</t>
  </si>
  <si>
    <t>TESLA MOTORS INC- TESLA MOTORS INC</t>
  </si>
  <si>
    <t>BANK NT BUTTERFI- BANK NT BUTTERFI</t>
  </si>
  <si>
    <t>BMG0772R2087</t>
  </si>
  <si>
    <t>90124</t>
  </si>
  <si>
    <t>BANK OF AMERICA- Bank of America</t>
  </si>
  <si>
    <t>US0605051046</t>
  </si>
  <si>
    <t>10043</t>
  </si>
  <si>
    <t>BANK OF AMERICA CORP- Bank of America</t>
  </si>
  <si>
    <t>Citigroup Inc- CITIGROUP INC</t>
  </si>
  <si>
    <t>US1729674242</t>
  </si>
  <si>
    <t>COMERICA INC- COMERICA INC</t>
  </si>
  <si>
    <t>US2003401070</t>
  </si>
  <si>
    <t>90076</t>
  </si>
  <si>
    <t>CUSTOMERS BANCOR- CUSTOMERS BANCOR</t>
  </si>
  <si>
    <t>US23204G1004</t>
  </si>
  <si>
    <t>28814</t>
  </si>
  <si>
    <t>EAST WEST BANCORP- EAST CAPITAL BALKAN FUND</t>
  </si>
  <si>
    <t>US27579R1041</t>
  </si>
  <si>
    <t>11232</t>
  </si>
  <si>
    <t>FIRST INTER/MT-A- FIRST INTER/MT-A</t>
  </si>
  <si>
    <t>US32055Y2019</t>
  </si>
  <si>
    <t>90017</t>
  </si>
  <si>
    <t>First republic bank- First republic bank</t>
  </si>
  <si>
    <t>US33616C1009</t>
  </si>
  <si>
    <t>90262</t>
  </si>
  <si>
    <t>HDFC BANK LTD-ADR- HDFC BANK LTD-ADR</t>
  </si>
  <si>
    <t>us40415f1012</t>
  </si>
  <si>
    <t>10637</t>
  </si>
  <si>
    <t>JPMORGAN CHASE- JP MORGAN ASSET MANAGEMENT</t>
  </si>
  <si>
    <t>US46625H1005</t>
  </si>
  <si>
    <t>10232</t>
  </si>
  <si>
    <t>JPmorgan Chase- JP MORGAN ASSET MANAGEMENT</t>
  </si>
  <si>
    <t>KB FINANCIAL-ADR- KB Financial Group Inc</t>
  </si>
  <si>
    <t>US48241A1051</t>
  </si>
  <si>
    <t>28819</t>
  </si>
  <si>
    <t>Mizuho Financial- MIZUHO FINANCIAL GROUP-ADR</t>
  </si>
  <si>
    <t>US60687Y1091</t>
  </si>
  <si>
    <t>11031</t>
  </si>
  <si>
    <t>NYCB US- NEW YORK COMMUNITY BANCORP</t>
  </si>
  <si>
    <t>US6494451031</t>
  </si>
  <si>
    <t>27498</t>
  </si>
  <si>
    <t>NU HOLDINGS LT-A- NU HOLDINGS LTD</t>
  </si>
  <si>
    <t>KYG6683N1034</t>
  </si>
  <si>
    <t>89895</t>
  </si>
  <si>
    <t>PACWEST BANCORP- PACWEST BANCORP</t>
  </si>
  <si>
    <t>US6952631033</t>
  </si>
  <si>
    <t>90171</t>
  </si>
  <si>
    <t>POPULAR INC- POPULAR INC</t>
  </si>
  <si>
    <t>PR7331747001</t>
  </si>
  <si>
    <t>90181</t>
  </si>
  <si>
    <t>RADIAN GROUP INC- RADIAN GROUP INC</t>
  </si>
  <si>
    <t>US7502361014</t>
  </si>
  <si>
    <t>90077</t>
  </si>
  <si>
    <t>SHINHAN FINA-ADR- SHINHAN FINA-ADR</t>
  </si>
  <si>
    <t>US8245961003</t>
  </si>
  <si>
    <t>90078</t>
  </si>
  <si>
    <t>SILVERGATE CAP-A- Silvergate Capital Corp</t>
  </si>
  <si>
    <t>US82837P4081</t>
  </si>
  <si>
    <t>28560</t>
  </si>
  <si>
    <t>US Bankcorp- US BANCORP</t>
  </si>
  <si>
    <t>US9029733048</t>
  </si>
  <si>
    <t>10857</t>
  </si>
  <si>
    <t>VALLEY NATL BANC- VALLEY NATL BANC</t>
  </si>
  <si>
    <t>US9197941076</t>
  </si>
  <si>
    <t>90079</t>
  </si>
  <si>
    <t>WESTERN ALLIANCE BAN- WESTERN DIGITAL CORP</t>
  </si>
  <si>
    <t>US9576381092</t>
  </si>
  <si>
    <t>27162</t>
  </si>
  <si>
    <t>3M Co- 3M CO</t>
  </si>
  <si>
    <t>us88579y1010</t>
  </si>
  <si>
    <t>10631</t>
  </si>
  <si>
    <t>AGCO CORP- AGCO CORP</t>
  </si>
  <si>
    <t>US0010841023</t>
  </si>
  <si>
    <t>28342</t>
  </si>
  <si>
    <t>AIRBUS- AIRBUS GROUP</t>
  </si>
  <si>
    <t>NL0000235190</t>
  </si>
  <si>
    <t>11195</t>
  </si>
  <si>
    <t>ARCHER AVIATION- ARCHER DANIELS</t>
  </si>
  <si>
    <t>US03945R1023</t>
  </si>
  <si>
    <t>10031</t>
  </si>
  <si>
    <t>ARGAN INC- ARGAN INC</t>
  </si>
  <si>
    <t>US04010E1091</t>
  </si>
  <si>
    <t>89743</t>
  </si>
  <si>
    <t>ATKORE INC- ATKORE INC</t>
  </si>
  <si>
    <t>US0476491081</t>
  </si>
  <si>
    <t>90016</t>
  </si>
  <si>
    <t>AXON ENTERPRISE INC- AXON ENTERPRISE INC</t>
  </si>
  <si>
    <t>US05464C1018</t>
  </si>
  <si>
    <t>89591</t>
  </si>
  <si>
    <t>BLUELINX HOLDING- BLUELINX HOLDING</t>
  </si>
  <si>
    <t>US09624H2085</t>
  </si>
  <si>
    <t>28636</t>
  </si>
  <si>
    <t>BOEING- BOEING CO</t>
  </si>
  <si>
    <t>US0970231058</t>
  </si>
  <si>
    <t>27015</t>
  </si>
  <si>
    <t>Boeing com- BOEING CO</t>
  </si>
  <si>
    <t>BOISE CASCADE CO- Boise Cascade Co</t>
  </si>
  <si>
    <t>US09739D1000</t>
  </si>
  <si>
    <t>89469</t>
  </si>
  <si>
    <t>Builders Firstsource Inc- Builders Firstsource</t>
  </si>
  <si>
    <t>US12008R1077</t>
  </si>
  <si>
    <t>13078</t>
  </si>
  <si>
    <t>Chargepoint Holdings inc- Chargepoint Holdings inc</t>
  </si>
  <si>
    <t>US15961R1059</t>
  </si>
  <si>
    <t>28608</t>
  </si>
  <si>
    <t>CNH INDUSTRIAL N- CNH INDUSTRIAL N</t>
  </si>
  <si>
    <t>NL0010545661</t>
  </si>
  <si>
    <t>28635</t>
  </si>
  <si>
    <t>EIFFAGE- EIFFAGE</t>
  </si>
  <si>
    <t>FR0000130452</t>
  </si>
  <si>
    <t>27267</t>
  </si>
  <si>
    <t>EMERSON ELECTRIC CO- EMERSON ELECTRIC</t>
  </si>
  <si>
    <t>US2910111044</t>
  </si>
  <si>
    <t>10134</t>
  </si>
  <si>
    <t>ENCORE WIRE- ENCORE WIRE</t>
  </si>
  <si>
    <t>US2925621052</t>
  </si>
  <si>
    <t>28632</t>
  </si>
  <si>
    <t>ENOVIX CORP- ENOVIX CORP</t>
  </si>
  <si>
    <t>US2935941078</t>
  </si>
  <si>
    <t>89887</t>
  </si>
  <si>
    <t>Fastenal co- Fastenal company</t>
  </si>
  <si>
    <t>US3119001044</t>
  </si>
  <si>
    <t>12238</t>
  </si>
  <si>
    <t>General  electic co- GENERAL ELEC CAP</t>
  </si>
  <si>
    <t>US3696043013</t>
  </si>
  <si>
    <t>10168</t>
  </si>
  <si>
    <t>HELIOGEN INC- HELIOGEN INC</t>
  </si>
  <si>
    <t>US42329E1055</t>
  </si>
  <si>
    <t>90046</t>
  </si>
  <si>
    <t>LEONARDO DRS INC- LEONARDO DRS INC</t>
  </si>
  <si>
    <t>US52661A1088</t>
  </si>
  <si>
    <t>28816</t>
  </si>
  <si>
    <t>LILIUM NV- LILIUM NV</t>
  </si>
  <si>
    <t>NL0015000F41</t>
  </si>
  <si>
    <t>90255</t>
  </si>
  <si>
    <t>NUSCALE POWER CO- NUSCALE POWER CO</t>
  </si>
  <si>
    <t>US67079K1007</t>
  </si>
  <si>
    <t>2871</t>
  </si>
  <si>
    <t>RAYTHEON TECHNOLOGIES CORP- Raytheon Company</t>
  </si>
  <si>
    <t>US75513E1010</t>
  </si>
  <si>
    <t>12916</t>
  </si>
  <si>
    <t>Renesola Ltd Adr- Rensola Ltd</t>
  </si>
  <si>
    <t>US75971T1034</t>
  </si>
  <si>
    <t>28478</t>
  </si>
  <si>
    <t>VINCI SA- VINCI SA</t>
  </si>
  <si>
    <t>FR0000125486</t>
  </si>
  <si>
    <t>10472</t>
  </si>
  <si>
    <t>ACCO BRANDS CORP- ACCO BRANDS CORP</t>
  </si>
  <si>
    <t>US00081T1088</t>
  </si>
  <si>
    <t>90147</t>
  </si>
  <si>
    <t>DLH HOLDINGS COR- DLH HOLDINGS COR</t>
  </si>
  <si>
    <t>US23335Q1004</t>
  </si>
  <si>
    <t>90013</t>
  </si>
  <si>
    <t>GEE GROUP INC- GEE GROUP</t>
  </si>
  <si>
    <t>US36165A1025</t>
  </si>
  <si>
    <t>90002</t>
  </si>
  <si>
    <t>HEIDRICK &amp; STRUG- HEIDRICK &amp; STRUG</t>
  </si>
  <si>
    <t>US4228191023</t>
  </si>
  <si>
    <t>28774</t>
  </si>
  <si>
    <t>MILLERKNOLL INC- MILLERKNOLL INC</t>
  </si>
  <si>
    <t>US6005441000</t>
  </si>
  <si>
    <t>2872</t>
  </si>
  <si>
    <t>ON HOLDING AG-A- ON HOLDING AG-A</t>
  </si>
  <si>
    <t>CH1134540470</t>
  </si>
  <si>
    <t>90182</t>
  </si>
  <si>
    <t>TRINET GROUP INC- TRINET GROUP INC</t>
  </si>
  <si>
    <t>US8962881079</t>
  </si>
  <si>
    <t>90018</t>
  </si>
  <si>
    <t>AIRBNB INC- AIRBUS GROUP</t>
  </si>
  <si>
    <t>US0090661010</t>
  </si>
  <si>
    <t>AMERICAN PUBLIC- AMERICAN PUBLIC</t>
  </si>
  <si>
    <t>US02913V1035</t>
  </si>
  <si>
    <t>90123</t>
  </si>
  <si>
    <t>Aterian inc- ATERIAN INC</t>
  </si>
  <si>
    <t>US02156U1016</t>
  </si>
  <si>
    <t>11303</t>
  </si>
  <si>
    <t>BRAGG GAMING GRO- BRAGG GAMING GRO</t>
  </si>
  <si>
    <t>CA1048333068</t>
  </si>
  <si>
    <t>28458</t>
  </si>
  <si>
    <t>Carnival Corp- Carnival Corp</t>
  </si>
  <si>
    <t>PA1436583006</t>
  </si>
  <si>
    <t>27638</t>
  </si>
  <si>
    <t>DOMINO'S PIZZA- DOMINO`S PIZZA INC</t>
  </si>
  <si>
    <t>US25754A2015</t>
  </si>
  <si>
    <t>28057</t>
  </si>
  <si>
    <t>DRAFTKINGS INC- DRAFTKINGS INC</t>
  </si>
  <si>
    <t>US26142V1052</t>
  </si>
  <si>
    <t>28427</t>
  </si>
  <si>
    <t>FOX FACTORY HOLD- FOX CORP - CLASS B</t>
  </si>
  <si>
    <t>US35138V1026</t>
  </si>
  <si>
    <t>28005</t>
  </si>
  <si>
    <t>IROBOT CORP- iRobot Corp</t>
  </si>
  <si>
    <t>US4627261005</t>
  </si>
  <si>
    <t>28392</t>
  </si>
  <si>
    <t>JERASH HOLDINGS- Jerash Holdings US Inc</t>
  </si>
  <si>
    <t>US47632P1012</t>
  </si>
  <si>
    <t>28487</t>
  </si>
  <si>
    <t>LAKELAND INDS- Lakeland Industries inc</t>
  </si>
  <si>
    <t>US5117951062</t>
  </si>
  <si>
    <t>90008</t>
  </si>
  <si>
    <t>Lgi homes- Lgi Homes inc</t>
  </si>
  <si>
    <t>US50187T1060</t>
  </si>
  <si>
    <t>13044</t>
  </si>
  <si>
    <t>LIZHI INC- LIZHI INC</t>
  </si>
  <si>
    <t>US53933L1044</t>
  </si>
  <si>
    <t>90183</t>
  </si>
  <si>
    <t>LOVESAC CO/THE- LOVESAC CO/THE</t>
  </si>
  <si>
    <t>US54738L1098</t>
  </si>
  <si>
    <t>90157</t>
  </si>
  <si>
    <t>LULULEMON ATHLETICA- LULULEMON ATHLETICA</t>
  </si>
  <si>
    <t>US5500211090</t>
  </si>
  <si>
    <t>27161</t>
  </si>
  <si>
    <t>CENTURY COMMUNIT- LUMEN TECHNOLOGIES</t>
  </si>
  <si>
    <t>US1565043007</t>
  </si>
  <si>
    <t>11102</t>
  </si>
  <si>
    <t>M/I HOMES INC- M/I HOMES INC</t>
  </si>
  <si>
    <t>US55305B1017</t>
  </si>
  <si>
    <t>90004</t>
  </si>
  <si>
    <t>SMITH &amp; WESSON B- MarineMax Inc</t>
  </si>
  <si>
    <t>US8317541063</t>
  </si>
  <si>
    <t>89471</t>
  </si>
  <si>
    <t>NORWEGIAN CRUISE- Norwegian Cruise Line Holdings</t>
  </si>
  <si>
    <t>BMG667211046</t>
  </si>
  <si>
    <t>89595</t>
  </si>
  <si>
    <t>PELOTON INTERA- PELOTON INTERACTIVE INC-A</t>
  </si>
  <si>
    <t>US70614W1009</t>
  </si>
  <si>
    <t>89423</t>
  </si>
  <si>
    <t>PERDOCEO EDUCATI- PERDOCEO EDUCATION</t>
  </si>
  <si>
    <t>US71363P1066</t>
  </si>
  <si>
    <t>89465</t>
  </si>
  <si>
    <t>PLAYA HOTELS &amp; R- PLAYA HOTELS</t>
  </si>
  <si>
    <t>NL0012170237</t>
  </si>
  <si>
    <t>2860</t>
  </si>
  <si>
    <t>RUSH STREET INTE- RUSH STREET INTE</t>
  </si>
  <si>
    <t>US7820111000</t>
  </si>
  <si>
    <t>90040</t>
  </si>
  <si>
    <t>SKYLINE CHAMPION- SKYLINE CHAMPION</t>
  </si>
  <si>
    <t>US8308301055</t>
  </si>
  <si>
    <t>90015</t>
  </si>
  <si>
    <t>Starbucks Corp- Starbucks Corporation</t>
  </si>
  <si>
    <t>US8552441094</t>
  </si>
  <si>
    <t>12407</t>
  </si>
  <si>
    <t>UNIVERSAL TECHNI- UNIVERSAL CORP/VA</t>
  </si>
  <si>
    <t>US9139151040</t>
  </si>
  <si>
    <t>10841</t>
  </si>
  <si>
    <t>VISTA OUTDOOR- Vista</t>
  </si>
  <si>
    <t>US9283771007</t>
  </si>
  <si>
    <t>3331</t>
  </si>
  <si>
    <t>Whirlpool crop- WHIRLPOOL CORP</t>
  </si>
  <si>
    <t>US9633201069</t>
  </si>
  <si>
    <t>10623</t>
  </si>
  <si>
    <t>YUM CHINA HO- YUM CHINA HO</t>
  </si>
  <si>
    <t>US98850P1093</t>
  </si>
  <si>
    <t>89657</t>
  </si>
  <si>
    <t>ALLY FINANCIAL INC- ALLY FINANCIAL INC</t>
  </si>
  <si>
    <t>US02005N1000</t>
  </si>
  <si>
    <t>27044</t>
  </si>
  <si>
    <t>A-MARK PRECIOUS- A-MARK PRECIOUS</t>
  </si>
  <si>
    <t>US00181T1079</t>
  </si>
  <si>
    <t>90158</t>
  </si>
  <si>
    <t>American Ex Co- AMERICAN EXPRESS</t>
  </si>
  <si>
    <t>US0258161092</t>
  </si>
  <si>
    <t>10019</t>
  </si>
  <si>
    <t>Woori financial spon adr- AUSTRALIAN GOVERNMENT</t>
  </si>
  <si>
    <t>US9810641087</t>
  </si>
  <si>
    <t>11047</t>
  </si>
  <si>
    <t>Berkshire Hathaway INC CL A- BERKSHIRE HATHAWAY FIN</t>
  </si>
  <si>
    <t>US0846701086</t>
  </si>
  <si>
    <t>10806</t>
  </si>
  <si>
    <t>Berkshire Hathway- B- BERKSHIRE HATHAWAY FIN</t>
  </si>
  <si>
    <t>US0846707026</t>
  </si>
  <si>
    <t>BLACKROCK- BlackRock  Asset Managment</t>
  </si>
  <si>
    <t>US09247X1019</t>
  </si>
  <si>
    <t>27796</t>
  </si>
  <si>
    <t>Blackrock Inc- BlackRock  Asset Managment</t>
  </si>
  <si>
    <t>BLACKROCK TCP CA- BlackRock  Asset Managment</t>
  </si>
  <si>
    <t>US09259E1082</t>
  </si>
  <si>
    <t>BLACKSTONE MOR-A- Blackstone</t>
  </si>
  <si>
    <t>US09257W1009</t>
  </si>
  <si>
    <t>12551</t>
  </si>
  <si>
    <t>BROOKFIELD CORP- Brookfield global</t>
  </si>
  <si>
    <t>CA11271J1075</t>
  </si>
  <si>
    <t>22335</t>
  </si>
  <si>
    <t>BYTE ACQUISITION- BYTE ACQUISITION CORP</t>
  </si>
  <si>
    <t>KYG1R25Q1216</t>
  </si>
  <si>
    <t>13527</t>
  </si>
  <si>
    <t>COINBASE GLOBA-A- Coinbase Global Inc</t>
  </si>
  <si>
    <t>US19260Q1076</t>
  </si>
  <si>
    <t>28475</t>
  </si>
  <si>
    <t>COREBRIDGE FINAN- COREBRIDGE FINAN</t>
  </si>
  <si>
    <t>US21871X1090</t>
  </si>
  <si>
    <t>90011</t>
  </si>
  <si>
    <t>CREDIT ACCEPTANC- CREDIT ACCEPTANC</t>
  </si>
  <si>
    <t>US2253101016</t>
  </si>
  <si>
    <t>90131</t>
  </si>
  <si>
    <t>DIGITECH INC 360- Digital Turbine Inc</t>
  </si>
  <si>
    <t>US88557W1018</t>
  </si>
  <si>
    <t>28400</t>
  </si>
  <si>
    <t>EZCORP INC-A- EZCORP INC</t>
  </si>
  <si>
    <t>US3023011063</t>
  </si>
  <si>
    <t>89988</t>
  </si>
  <si>
    <t>FINVOLUTION GROUP- FINVOLUTION GROUP</t>
  </si>
  <si>
    <t>US31810T1016</t>
  </si>
  <si>
    <t>90201</t>
  </si>
  <si>
    <t>Goldman Sachs- GOLDMAN SACHS GROUP INC</t>
  </si>
  <si>
    <t>US38141G1040</t>
  </si>
  <si>
    <t>10179</t>
  </si>
  <si>
    <t>GREEN DOT CORP-A- GREEN DOT CORP-A</t>
  </si>
  <si>
    <t>US39304D1028</t>
  </si>
  <si>
    <t>90043</t>
  </si>
  <si>
    <t>INVESCO LTD- Invesco investment management limited</t>
  </si>
  <si>
    <t>BMG491BT1088</t>
  </si>
  <si>
    <t>21100</t>
  </si>
  <si>
    <t>JACKSON FI-A- JACKSON</t>
  </si>
  <si>
    <t>US46817M1071</t>
  </si>
  <si>
    <t>90081</t>
  </si>
  <si>
    <t>LENDINGCLUB CORP- LendingClub Corp</t>
  </si>
  <si>
    <t>US52603A2087</t>
  </si>
  <si>
    <t>27150</t>
  </si>
  <si>
    <t>LUFAX HOLDING- LUFAX HOLDING</t>
  </si>
  <si>
    <t>US54975P1021</t>
  </si>
  <si>
    <t>90039</t>
  </si>
  <si>
    <t>MORGAN STANLEY- MORGAN STANLEY</t>
  </si>
  <si>
    <t>US6174464486</t>
  </si>
  <si>
    <t>10289</t>
  </si>
  <si>
    <t>RITHM CAPITAL CORP- New Residential Investment Cor</t>
  </si>
  <si>
    <t>US64828T2015</t>
  </si>
  <si>
    <t>89479</t>
  </si>
  <si>
    <t>OUSTER INC- OUSTER INC</t>
  </si>
  <si>
    <t>US68989M2026</t>
  </si>
  <si>
    <t>90136</t>
  </si>
  <si>
    <t>OWL ROCK CAPITAL- OWL ROCK CAPITAL CORP</t>
  </si>
  <si>
    <t>US69121K1043</t>
  </si>
  <si>
    <t>PETROLEO BRASILEIRO SA PETROBR SP ADR NON VTG- PETROLEO BRASILEIRO</t>
  </si>
  <si>
    <t>US71654V1017</t>
  </si>
  <si>
    <t>10335</t>
  </si>
  <si>
    <t>READY CAPITAL CO- READY CAPITAL CORP</t>
  </si>
  <si>
    <t>US75574U1016</t>
  </si>
  <si>
    <t>90250</t>
  </si>
  <si>
    <t>S&amp;P GLOBAL INC- S&amp;P 500</t>
  </si>
  <si>
    <t>US78409V1044</t>
  </si>
  <si>
    <t>10369</t>
  </si>
  <si>
    <t>SOFI TECHNOLOGIE- SoFi Technologies Inc</t>
  </si>
  <si>
    <t>US83406F1021</t>
  </si>
  <si>
    <t>28561</t>
  </si>
  <si>
    <t>STARWOOD PROPERTY T- STARWOOD PROPERTY T</t>
  </si>
  <si>
    <t>US85571B1052</t>
  </si>
  <si>
    <t>90032</t>
  </si>
  <si>
    <t>STONECO LTD-A- STONECO LTD-A</t>
  </si>
  <si>
    <t>KYG851581069</t>
  </si>
  <si>
    <t>90249</t>
  </si>
  <si>
    <t>Thor Investment Trust 1- Threadneedle Investment funds</t>
  </si>
  <si>
    <t>9618</t>
  </si>
  <si>
    <t>12650</t>
  </si>
  <si>
    <t>UPSTART HOLDINGS- Upstart Holdings Inc</t>
  </si>
  <si>
    <t>US91680M1071</t>
  </si>
  <si>
    <t>28395</t>
  </si>
  <si>
    <t>VIRTU FINANCIA-A- Virtu Financial</t>
  </si>
  <si>
    <t>US9282541013</t>
  </si>
  <si>
    <t>27441</t>
  </si>
  <si>
    <t>ALTO INGREDIENTS INC- ALTO INGREDIENTS</t>
  </si>
  <si>
    <t>US0215131063</t>
  </si>
  <si>
    <t>90084</t>
  </si>
  <si>
    <t>BERRY CORP- BERRY CORP</t>
  </si>
  <si>
    <t>US08579X1019</t>
  </si>
  <si>
    <t>89995</t>
  </si>
  <si>
    <t>CHESAPEAKE ENERG- Chesapeake Energy</t>
  </si>
  <si>
    <t>US1651677353</t>
  </si>
  <si>
    <t>10073</t>
  </si>
  <si>
    <t>CIVITAS RESOURCE- CIVITAS RESOURCE</t>
  </si>
  <si>
    <t>US17888H1032</t>
  </si>
  <si>
    <t>28644</t>
  </si>
  <si>
    <t>COMSTOCK RESOURCES INC- COMSTOCK</t>
  </si>
  <si>
    <t>US2057683029</t>
  </si>
  <si>
    <t>28671</t>
  </si>
  <si>
    <t>CNX US- CONSOL ENERGY</t>
  </si>
  <si>
    <t>US12653C1080</t>
  </si>
  <si>
    <t>27610</t>
  </si>
  <si>
    <t>CONSOL ENERGY IN- CONSOL ENERGY</t>
  </si>
  <si>
    <t>US20854L1089</t>
  </si>
  <si>
    <t>CRESCENT POINT- CRESCENT POINT</t>
  </si>
  <si>
    <t>CA22576C1014</t>
  </si>
  <si>
    <t>90038</t>
  </si>
  <si>
    <t>EARTHSTONE ENE-A- EARTHSTONE ENE-A</t>
  </si>
  <si>
    <t>US27032D3044</t>
  </si>
  <si>
    <t>90127</t>
  </si>
  <si>
    <t>ENBRIDGE INC- ENBRIDGE</t>
  </si>
  <si>
    <t>CA29250N1050</t>
  </si>
  <si>
    <t>ENERGEAN OIL- Energean plc</t>
  </si>
  <si>
    <t>GB00BG12Y042</t>
  </si>
  <si>
    <t>LSE</t>
  </si>
  <si>
    <t>ENERPLUS RESOURCES- ENERPLUS CORP</t>
  </si>
  <si>
    <t>CA2927661025</t>
  </si>
  <si>
    <t>28772</t>
  </si>
  <si>
    <t>EQT CORP- EQT CORP</t>
  </si>
  <si>
    <t>US26884L1098</t>
  </si>
  <si>
    <t>90073</t>
  </si>
  <si>
    <t>EVOLUTION PETROL- EVOLUTION PETROL</t>
  </si>
  <si>
    <t>US30049A1079</t>
  </si>
  <si>
    <t>90120</t>
  </si>
  <si>
    <t>GOLAR LNG- GOLAR</t>
  </si>
  <si>
    <t>BMG9456A1009</t>
  </si>
  <si>
    <t>11180</t>
  </si>
  <si>
    <t>KIMBELL ROYALTY- KIMBELL ROYALTY</t>
  </si>
  <si>
    <t>US49435R1023</t>
  </si>
  <si>
    <t>89994</t>
  </si>
  <si>
    <t>Kinder Morgan Inc- Kinder Morgan Inc</t>
  </si>
  <si>
    <t>US49456B1017</t>
  </si>
  <si>
    <t>12837</t>
  </si>
  <si>
    <t>MAMMOTH ENERGY S- MAMMOTH ENERGY S</t>
  </si>
  <si>
    <t>US56155L1089</t>
  </si>
  <si>
    <t>90138</t>
  </si>
  <si>
    <t>NABORS INDUSTRIES- NABORS INDUSTRIES</t>
  </si>
  <si>
    <t>BMG6359F1370</t>
  </si>
  <si>
    <t>90264</t>
  </si>
  <si>
    <t>OBSIDIAN ENERGY LTD- Obsidian Energy Ltd</t>
  </si>
  <si>
    <t>CA6744822033</t>
  </si>
  <si>
    <t>10602</t>
  </si>
  <si>
    <t>OVINTIV INC- OVINTIV INC</t>
  </si>
  <si>
    <t>US69047Q1022</t>
  </si>
  <si>
    <t>90184</t>
  </si>
  <si>
    <t>PBF ENERGY INC-A- Pbf Energy Inc</t>
  </si>
  <si>
    <t>US69318G1067</t>
  </si>
  <si>
    <t>12609</t>
  </si>
  <si>
    <t>PETROLEO BRASILEIRO- PETROLEO BRASILEIRO</t>
  </si>
  <si>
    <t>US71654V4086</t>
  </si>
  <si>
    <t>PHX MINERALS INC- PHX MINERALS INC</t>
  </si>
  <si>
    <t>US69291A1007</t>
  </si>
  <si>
    <t>90145</t>
  </si>
  <si>
    <t>PROPETRO HOLDING- PROPETRO HOLDING</t>
  </si>
  <si>
    <t>US74347M1080</t>
  </si>
  <si>
    <t>90185</t>
  </si>
  <si>
    <t>SM ENERGY CO- SM ENERGY CO</t>
  </si>
  <si>
    <t>US78454L1008</t>
  </si>
  <si>
    <t>90090</t>
  </si>
  <si>
    <t>Swouthwestern energy co- Southwestern energy company</t>
  </si>
  <si>
    <t>US8454671095</t>
  </si>
  <si>
    <t>12765</t>
  </si>
  <si>
    <t>VAALCO ENERGY- VAALCO ENERGY</t>
  </si>
  <si>
    <t>US91851C2017</t>
  </si>
  <si>
    <t>90091</t>
  </si>
  <si>
    <t>VERMILION ENERGY- VERMILION ENERGY</t>
  </si>
  <si>
    <t>CA9237251058</t>
  </si>
  <si>
    <t>90092</t>
  </si>
  <si>
    <t>Vital Energy Inc- VITAL ENERGY INC</t>
  </si>
  <si>
    <t>US5168062058</t>
  </si>
  <si>
    <t>11529</t>
  </si>
  <si>
    <t>W&amp;T OFFSHORE INC- W&amp;T OFFSHORE INC</t>
  </si>
  <si>
    <t>US92922P1066</t>
  </si>
  <si>
    <t>90093</t>
  </si>
  <si>
    <t>COSTCO WHOLESALE CORP- COSTCO WHOLESAL</t>
  </si>
  <si>
    <t>US22160K1051</t>
  </si>
  <si>
    <t>27041</t>
  </si>
  <si>
    <t>Food &amp; Staples Retailing</t>
  </si>
  <si>
    <t>COSTCO WHOLESALE- COSTCO WHOLESAL</t>
  </si>
  <si>
    <t>US9113121068</t>
  </si>
  <si>
    <t>MEDIFAST INC- Medifast Inc</t>
  </si>
  <si>
    <t>US58470H1014</t>
  </si>
  <si>
    <t>89680</t>
  </si>
  <si>
    <t>OCADO GROUP PLC- Ocado Group PLC</t>
  </si>
  <si>
    <t>GB00B3MBS747</t>
  </si>
  <si>
    <t>28528</t>
  </si>
  <si>
    <t>PAO ACUCAR-ADR- PAO ACUCAR-ADR</t>
  </si>
  <si>
    <t>US20440T3005</t>
  </si>
  <si>
    <t>90053</t>
  </si>
  <si>
    <t>Altrria group inc- ALTRIA GROUP</t>
  </si>
  <si>
    <t>US02209S1033</t>
  </si>
  <si>
    <t>10016</t>
  </si>
  <si>
    <t>Food, Beverage &amp; Tobacco</t>
  </si>
  <si>
    <t>Anheuser Busch InBev- Anheuser Busch</t>
  </si>
  <si>
    <t>US03524A1088</t>
  </si>
  <si>
    <t>10023</t>
  </si>
  <si>
    <t>ARCADIA BIOSCIEN- ARCADIA BIOSCIEN</t>
  </si>
  <si>
    <t>US0390143032</t>
  </si>
  <si>
    <t>89752</t>
  </si>
  <si>
    <t>BOSTON BEER-A- BOSTON BEER-A</t>
  </si>
  <si>
    <t>US1005571070</t>
  </si>
  <si>
    <t>89652</t>
  </si>
  <si>
    <t>Brit-Amer Tob-Sp Adr- Brit-amer tob- sp adr</t>
  </si>
  <si>
    <t>US1104481072</t>
  </si>
  <si>
    <t>11075</t>
  </si>
  <si>
    <t>BYND US Equity- BYD CO LTD-H</t>
  </si>
  <si>
    <t>US08862E1091</t>
  </si>
  <si>
    <t>10789</t>
  </si>
  <si>
    <t>CRESUD SA-ADR- Cresud S.A.C.I.F.y A</t>
  </si>
  <si>
    <t>US2264061068</t>
  </si>
  <si>
    <t>12116</t>
  </si>
  <si>
    <t>MEAT-TECH 3D-ADR- Meatech 3D Ltd</t>
  </si>
  <si>
    <t>US5834351026</t>
  </si>
  <si>
    <t>13325</t>
  </si>
  <si>
    <t>Abbott laboratories- Abbott laboratories</t>
  </si>
  <si>
    <t>us0028241000</t>
  </si>
  <si>
    <t>10652</t>
  </si>
  <si>
    <t>ACELRX PHARMA- ACELRX PHARMA</t>
  </si>
  <si>
    <t>US00444T2096</t>
  </si>
  <si>
    <t>90186</t>
  </si>
  <si>
    <t>ALIGN TECHNOLOGY- ALIGN TECHNOLOGY</t>
  </si>
  <si>
    <t>US0162551016</t>
  </si>
  <si>
    <t>90094</t>
  </si>
  <si>
    <t>CLEARPOINT NEURO- ClearPoint Neuro Inc</t>
  </si>
  <si>
    <t>US18507C1036</t>
  </si>
  <si>
    <t>28449</t>
  </si>
  <si>
    <t>CLOVER HEALTH IN- Clover Health Investments Corp</t>
  </si>
  <si>
    <t>US18914F1030</t>
  </si>
  <si>
    <t>28517</t>
  </si>
  <si>
    <t>DOXIMITY INC-A- DocuSign Inc</t>
  </si>
  <si>
    <t>US26622P1075</t>
  </si>
  <si>
    <t>28355</t>
  </si>
  <si>
    <t>DYNATRONICS CORP- DYNATRONICS CORPORATION</t>
  </si>
  <si>
    <t>US2681575005</t>
  </si>
  <si>
    <t>28617</t>
  </si>
  <si>
    <t>ELEVANCE HEALTH INC- ELEVANCE HEALTH INC</t>
  </si>
  <si>
    <t>US0367521038</t>
  </si>
  <si>
    <t>90270</t>
  </si>
  <si>
    <t>FULGENT GENETICS- FULGENT GENETICS</t>
  </si>
  <si>
    <t>US3596641098</t>
  </si>
  <si>
    <t>28579</t>
  </si>
  <si>
    <t>GE HEALTHCARE TE- GE HEALTHCARE TE</t>
  </si>
  <si>
    <t>US36266G1076</t>
  </si>
  <si>
    <t>90063</t>
  </si>
  <si>
    <t>TELADOC HEALTH INC- Schneider Electric SA</t>
  </si>
  <si>
    <t>US87918A1051</t>
  </si>
  <si>
    <t>11321</t>
  </si>
  <si>
    <t>SEMLER SCIENTIFI- SEMLER SCIENTIFIC INC</t>
  </si>
  <si>
    <t>US81684M1045</t>
  </si>
  <si>
    <t>90141</t>
  </si>
  <si>
    <t>TALKSPACE INC- TALKSPACE INC</t>
  </si>
  <si>
    <t>US87427V1035</t>
  </si>
  <si>
    <t>89487</t>
  </si>
  <si>
    <t>TALKSPACE INC US- TALKSPACE INC</t>
  </si>
  <si>
    <t>VEEVA SYSTEMS-A- Veeva Systems Inc</t>
  </si>
  <si>
    <t>US9224751084</t>
  </si>
  <si>
    <t>28411</t>
  </si>
  <si>
    <t>BRIGHTHOUSE FINA- Brighthouse Financial Inc</t>
  </si>
  <si>
    <t>US10922N1037</t>
  </si>
  <si>
    <t>8839</t>
  </si>
  <si>
    <t>KINSALE CAPITAL- Kinsale Capital Group Inc</t>
  </si>
  <si>
    <t>US49714P1084</t>
  </si>
  <si>
    <t>28413</t>
  </si>
  <si>
    <t>LEMONADE INC- Lemonade Inc</t>
  </si>
  <si>
    <t>US52567D1072</t>
  </si>
  <si>
    <t>28406</t>
  </si>
  <si>
    <t>NN GROUP- NN GROUP NV</t>
  </si>
  <si>
    <t>NL0010773842</t>
  </si>
  <si>
    <t>27124</t>
  </si>
  <si>
    <t>PROGRESSIVE CORP- PROGRESSIVE CORP</t>
  </si>
  <si>
    <t>US7433151039</t>
  </si>
  <si>
    <t>28002</t>
  </si>
  <si>
    <t>ROOT INC/OH-A- ROOT INC/OH-A</t>
  </si>
  <si>
    <t>US77664L2079</t>
  </si>
  <si>
    <t>90256</t>
  </si>
  <si>
    <t>STEWART INFO SVC- STEWART INFO SVC</t>
  </si>
  <si>
    <t>US8603721015</t>
  </si>
  <si>
    <t>90096</t>
  </si>
  <si>
    <t>Unun group- Unun group</t>
  </si>
  <si>
    <t>US91529Y1064</t>
  </si>
  <si>
    <t>90095</t>
  </si>
  <si>
    <t>ALGOMA STEEL GRO- ALGOMA STEEL GRO</t>
  </si>
  <si>
    <t>CA0156581070</t>
  </si>
  <si>
    <t>28777</t>
  </si>
  <si>
    <t>ALPHA METALLURGICAL- ALPHA METALLURGICAL</t>
  </si>
  <si>
    <t>US0207641061</t>
  </si>
  <si>
    <t>28778</t>
  </si>
  <si>
    <t>AMYRIS INC- AMYRIS INC</t>
  </si>
  <si>
    <t>US03236M2008</t>
  </si>
  <si>
    <t>28637</t>
  </si>
  <si>
    <t>CLEVELAND-CLIFFS- Cliffss natural resources</t>
  </si>
  <si>
    <t>US1858991011</t>
  </si>
  <si>
    <t>89600</t>
  </si>
  <si>
    <t>NUCOR CORP- DANAOS CORP</t>
  </si>
  <si>
    <t>US6703461052</t>
  </si>
  <si>
    <t>89679</t>
  </si>
  <si>
    <t>ECOLAB INC- ECOPET</t>
  </si>
  <si>
    <t>US2788651006</t>
  </si>
  <si>
    <t>27632</t>
  </si>
  <si>
    <t>ELEMENT SOLUTION- ELEMENT SOLUTION</t>
  </si>
  <si>
    <t>US28618M1062</t>
  </si>
  <si>
    <t>90253</t>
  </si>
  <si>
    <t>Ferrexpo plc- Ferrexpo plc</t>
  </si>
  <si>
    <t>GB00B1XH2C03</t>
  </si>
  <si>
    <t>28660</t>
  </si>
  <si>
    <t>FLEX SOLUTIONS I- FLEX LTD</t>
  </si>
  <si>
    <t>CA33938T1049</t>
  </si>
  <si>
    <t>28197</t>
  </si>
  <si>
    <t>GERDAU SA SPON ADR- Gerdau trade inc</t>
  </si>
  <si>
    <t>US3737371050</t>
  </si>
  <si>
    <t>12757</t>
  </si>
  <si>
    <t>INTREPID POSASH INC- INTREPID POSASH INC</t>
  </si>
  <si>
    <t>US46121Y2019</t>
  </si>
  <si>
    <t>90098</t>
  </si>
  <si>
    <t>ALBEMARLE CORP- KOMMUNALBANKEN AS</t>
  </si>
  <si>
    <t>US0126531013</t>
  </si>
  <si>
    <t>10245</t>
  </si>
  <si>
    <t>LOUISIANA PACIFIC- LOUISIANA PACIFIC</t>
  </si>
  <si>
    <t>US5463471053</t>
  </si>
  <si>
    <t>89424</t>
  </si>
  <si>
    <t>LSB INDUS INC- LSB INDUS INC</t>
  </si>
  <si>
    <t>US5021601043</t>
  </si>
  <si>
    <t>90010</t>
  </si>
  <si>
    <t>MARTIN MARIETTA MAT- MARTIN MARIETTA MAT</t>
  </si>
  <si>
    <t>US5732841060</t>
  </si>
  <si>
    <t>89601</t>
  </si>
  <si>
    <t>NOUVEAU MONDE GR- NOUVEAU MONDE GR</t>
  </si>
  <si>
    <t>CA66979W8429</t>
  </si>
  <si>
    <t>89726</t>
  </si>
  <si>
    <t>NUTRIEN LTD- Nutrien Ltd</t>
  </si>
  <si>
    <t>CA67077M1086</t>
  </si>
  <si>
    <t>13274</t>
  </si>
  <si>
    <t>SSR MINING INC- SSR MINING</t>
  </si>
  <si>
    <t>CA7847301032</t>
  </si>
  <si>
    <t>90139</t>
  </si>
  <si>
    <t>United states steel co- United states steel co</t>
  </si>
  <si>
    <t>US9129091081</t>
  </si>
  <si>
    <t>11041</t>
  </si>
  <si>
    <t>VERDE AGRITECH L- VERDE AGRITECH L</t>
  </si>
  <si>
    <t>SGXZ27777630</t>
  </si>
  <si>
    <t>90195</t>
  </si>
  <si>
    <t>WEST FRASER TIMB- WEST FRASER TIMB</t>
  </si>
  <si>
    <t>CA9528451052</t>
  </si>
  <si>
    <t>90041</t>
  </si>
  <si>
    <t>Activision Blizzard Inc- Activision Blizzard</t>
  </si>
  <si>
    <t>US00507V1098</t>
  </si>
  <si>
    <t>12969</t>
  </si>
  <si>
    <t>ADVANTAGE SOLUTI- ADVANTAGE SOLUTI</t>
  </si>
  <si>
    <t>US00791N1028</t>
  </si>
  <si>
    <t>90045</t>
  </si>
  <si>
    <t>ALPHABET  INC  CL C ׂ- ALPHABET INC</t>
  </si>
  <si>
    <t>US02079K1079</t>
  </si>
  <si>
    <t>27390</t>
  </si>
  <si>
    <t>ALPHABET INC CL C- ALPHABET INC</t>
  </si>
  <si>
    <t>ALPHABET INC-A- ALPHABET INC</t>
  </si>
  <si>
    <t>US02079K3059</t>
  </si>
  <si>
    <t>ARK NEXT GENERAT- ARK INNOVATHION</t>
  </si>
  <si>
    <t>US00214Q4010</t>
  </si>
  <si>
    <t>28323</t>
  </si>
  <si>
    <t>AUTOHOME INC-ADR- Autohome Inc</t>
  </si>
  <si>
    <t>US05278C1071</t>
  </si>
  <si>
    <t>89604</t>
  </si>
  <si>
    <t>Baidu.Com ADR- Baidu., Inc</t>
  </si>
  <si>
    <t>US0567521085</t>
  </si>
  <si>
    <t>10041</t>
  </si>
  <si>
    <t>BILIBILI INC-ADR- Bilibili Inc</t>
  </si>
  <si>
    <t>US0900401060</t>
  </si>
  <si>
    <t>89605</t>
  </si>
  <si>
    <t>PARAMOUNT GLOBAL- Cbs corp</t>
  </si>
  <si>
    <t>US92556H2067</t>
  </si>
  <si>
    <t>12906</t>
  </si>
  <si>
    <t>CUMULUS MEDIA-A- CUMULUS MEDIA-A</t>
  </si>
  <si>
    <t>US2310828015</t>
  </si>
  <si>
    <t>28805</t>
  </si>
  <si>
    <t>DISH TV INDI-GDR- Dish TV India Ltd</t>
  </si>
  <si>
    <t>US25471A4013</t>
  </si>
  <si>
    <t>28481</t>
  </si>
  <si>
    <t>ENTHUSIAST GAMIN- Enthusiast Gaming Holdings Inc</t>
  </si>
  <si>
    <t>CA29385B1094</t>
  </si>
  <si>
    <t>89606</t>
  </si>
  <si>
    <t>FUBOTV INC- fuboTV Inc</t>
  </si>
  <si>
    <t>US35953D1046</t>
  </si>
  <si>
    <t>28419</t>
  </si>
  <si>
    <t>GRAY TELEVISION- GRAY TELEVISION INC</t>
  </si>
  <si>
    <t>US3893751061</t>
  </si>
  <si>
    <t>28611</t>
  </si>
  <si>
    <t>GRUPO TELEV-ADR- GRUPO TELEV-ADR</t>
  </si>
  <si>
    <t>US40049J2069</t>
  </si>
  <si>
    <t>90052</t>
  </si>
  <si>
    <t>IAC/INTERACTIVEC- IAC/INTERACTIVE</t>
  </si>
  <si>
    <t>US44891N2080</t>
  </si>
  <si>
    <t>27173</t>
  </si>
  <si>
    <t>Taboola- Innovid Corp</t>
  </si>
  <si>
    <t>KYG493921061</t>
  </si>
  <si>
    <t>514001338</t>
  </si>
  <si>
    <t>LIBERTY MEDIA-C- Liberty Media Corporation</t>
  </si>
  <si>
    <t>US5312296073</t>
  </si>
  <si>
    <t>6593625</t>
  </si>
  <si>
    <t>MAGNITE INC- MAGNITE</t>
  </si>
  <si>
    <t>US55955D1000</t>
  </si>
  <si>
    <t>28470</t>
  </si>
  <si>
    <t>META PLATFORMS- Meta Platforms Inc</t>
  </si>
  <si>
    <t>US30303M1027</t>
  </si>
  <si>
    <t>12310</t>
  </si>
  <si>
    <t>Meta Platforms, Inc- Meta Platforms Inc</t>
  </si>
  <si>
    <t>Netflix Inc- Netflix Inc</t>
  </si>
  <si>
    <t>US64110L1061</t>
  </si>
  <si>
    <t>1104792</t>
  </si>
  <si>
    <t>KYG6796W1078</t>
  </si>
  <si>
    <t>90162</t>
  </si>
  <si>
    <t>Outbrain Inc- Outbrain Inc</t>
  </si>
  <si>
    <t>US69002R1032</t>
  </si>
  <si>
    <t>27700</t>
  </si>
  <si>
    <t>PINTEREST INC -A- Pinterest Inc</t>
  </si>
  <si>
    <t>US72352L1061</t>
  </si>
  <si>
    <t>28440</t>
  </si>
  <si>
    <t>PUBMATIC INC-A- PubMatic Inc</t>
  </si>
  <si>
    <t>US74467Q1031</t>
  </si>
  <si>
    <t>28426</t>
  </si>
  <si>
    <t>ROBLOX CORP - A- ROBLOX CORP</t>
  </si>
  <si>
    <t>US7710491033</t>
  </si>
  <si>
    <t>28591</t>
  </si>
  <si>
    <t>ROKU INC- Roku Inc</t>
  </si>
  <si>
    <t>US77543R1023</t>
  </si>
  <si>
    <t>28399</t>
  </si>
  <si>
    <t>SCIPLAY CORP-A- SCIPLAY CORP-A</t>
  </si>
  <si>
    <t>US8090871091</t>
  </si>
  <si>
    <t>90014</t>
  </si>
  <si>
    <t>SEA LTD-ADR- Sea Ltd</t>
  </si>
  <si>
    <t>US81141R1005</t>
  </si>
  <si>
    <t>28260</t>
  </si>
  <si>
    <t>SINCLAIR BROAD-A- SINCLAIR BROAD-A</t>
  </si>
  <si>
    <t>US8292261091</t>
  </si>
  <si>
    <t>90100</t>
  </si>
  <si>
    <t>SNAP INC - A- Snap Inc</t>
  </si>
  <si>
    <t>US83304A1060</t>
  </si>
  <si>
    <t>28586</t>
  </si>
  <si>
    <t>Take-Two Interactive- Take- two Interactive Software Inc</t>
  </si>
  <si>
    <t>US8740541094</t>
  </si>
  <si>
    <t>13174</t>
  </si>
  <si>
    <t>TENCENT HOLD-ADR- Tencent holdings ltd</t>
  </si>
  <si>
    <t>US88032Q1094</t>
  </si>
  <si>
    <t>11074</t>
  </si>
  <si>
    <t>TRADE DESK INC-A- TRADE DESK</t>
  </si>
  <si>
    <t>US88339J1051</t>
  </si>
  <si>
    <t>28465</t>
  </si>
  <si>
    <t>TREMOR INTER-ADR- TREMOR INTER-ADR</t>
  </si>
  <si>
    <t>US89484T1043</t>
  </si>
  <si>
    <t>89575</t>
  </si>
  <si>
    <t>VIMEO INC- VIMEO INC</t>
  </si>
  <si>
    <t>US92719V1008</t>
  </si>
  <si>
    <t>89608</t>
  </si>
  <si>
    <t>WALT DISNEY CO- Walt Disney Company</t>
  </si>
  <si>
    <t>US2546871060</t>
  </si>
  <si>
    <t>10586</t>
  </si>
  <si>
    <t>WARNER BROS DISC- Warner Bros Discovery Inc</t>
  </si>
  <si>
    <t>US9344231041</t>
  </si>
  <si>
    <t>89893</t>
  </si>
  <si>
    <t>JOYY INC- YY INC</t>
  </si>
  <si>
    <t>US98426T1060</t>
  </si>
  <si>
    <t>27862</t>
  </si>
  <si>
    <t>AMN HEALTHCARE- AMN HEALTHCARE INC</t>
  </si>
  <si>
    <t>US0017441017</t>
  </si>
  <si>
    <t>89353</t>
  </si>
  <si>
    <t>CONTRA RETAIL- CONTRA SESEN</t>
  </si>
  <si>
    <t>US761ESC0377</t>
  </si>
  <si>
    <t>90230</t>
  </si>
  <si>
    <t>CONTRA SESEN- CONTRA SESEN</t>
  </si>
  <si>
    <t>US817CVR0389</t>
  </si>
  <si>
    <t>ENETI INC- ENETI INC</t>
  </si>
  <si>
    <t>MHY2294C1075</t>
  </si>
  <si>
    <t>90187</t>
  </si>
  <si>
    <t>MASTERCRAFT BOAT- MASTERCRAFT BOAT HOLD</t>
  </si>
  <si>
    <t>US57637H1032</t>
  </si>
  <si>
    <t>90143</t>
  </si>
  <si>
    <t>MICROSECTORS FAN- MICROSECTORS FAN</t>
  </si>
  <si>
    <t>US0636798722</t>
  </si>
  <si>
    <t>89884</t>
  </si>
  <si>
    <t>STEVEN MADDEN- STEVEN MADDEN LTD</t>
  </si>
  <si>
    <t>US5562691080</t>
  </si>
  <si>
    <t>90144</t>
  </si>
  <si>
    <t>ABCELLERA BIOLOG- ABCELLERA BIOLOG</t>
  </si>
  <si>
    <t>CA00288U1066</t>
  </si>
  <si>
    <t>90027</t>
  </si>
  <si>
    <t>ABEONA THERAPEUT- ABEONA THERAPEUT</t>
  </si>
  <si>
    <t>US00289Y2063</t>
  </si>
  <si>
    <t>90164</t>
  </si>
  <si>
    <t>ALLOGENE THERAPE- ALLOGENE THERAPE</t>
  </si>
  <si>
    <t>US0197701065</t>
  </si>
  <si>
    <t>90206</t>
  </si>
  <si>
    <t>Amgen- Amgen Inc</t>
  </si>
  <si>
    <t>US0311621009</t>
  </si>
  <si>
    <t>10020</t>
  </si>
  <si>
    <t>APTEVO THERAPE- APTEVO THERAPE</t>
  </si>
  <si>
    <t>US03835L2079</t>
  </si>
  <si>
    <t>90036</t>
  </si>
  <si>
    <t>Aquabounty Technologies inc- Aquabounty Technologies Inc</t>
  </si>
  <si>
    <t>US03842K2006</t>
  </si>
  <si>
    <t>28613</t>
  </si>
  <si>
    <t>MODERNA INC- ASTRA SPACE I</t>
  </si>
  <si>
    <t>US60770K1079</t>
  </si>
  <si>
    <t>28573</t>
  </si>
  <si>
    <t>BEAM THERAPEUTIC- BEAM THERAPEUTIC</t>
  </si>
  <si>
    <t>US07373V1052</t>
  </si>
  <si>
    <t>90199</t>
  </si>
  <si>
    <t>Biogen idec inc- BIOGEN IDEC INC</t>
  </si>
  <si>
    <t>US09062X1037</t>
  </si>
  <si>
    <t>10670</t>
  </si>
  <si>
    <t>BIONTECH SE-ADR- BIONTECH</t>
  </si>
  <si>
    <t>US09075V1026</t>
  </si>
  <si>
    <t>28571</t>
  </si>
  <si>
    <t>CANOPY GROWTH CO- CANOPY GROWTH CO</t>
  </si>
  <si>
    <t>CA1380351009</t>
  </si>
  <si>
    <t>89675</t>
  </si>
  <si>
    <t>CARISMA THERAPEU- Carisma Thrapeutics Inc</t>
  </si>
  <si>
    <t>US14216R1014</t>
  </si>
  <si>
    <t>89332</t>
  </si>
  <si>
    <t>COMPASS PATHWAYS- compass</t>
  </si>
  <si>
    <t>US20451W1018</t>
  </si>
  <si>
    <t>11257</t>
  </si>
  <si>
    <t>CRISPR THERAPEUT- CRISPR Therapeutics AG</t>
  </si>
  <si>
    <t>CH0334081137</t>
  </si>
  <si>
    <t>28488</t>
  </si>
  <si>
    <t>CULLINAN ONCOLOGY IN- CULLINAN ONCOLOGY IN</t>
  </si>
  <si>
    <t>US2300311063</t>
  </si>
  <si>
    <t>90019</t>
  </si>
  <si>
    <t>EDITAS MEDICINE- EDITAS MEDICINE</t>
  </si>
  <si>
    <t>US28106W1036</t>
  </si>
  <si>
    <t>28652</t>
  </si>
  <si>
    <t>EMERGENT BIOSOLUTIO- EMERGENT BIOSOLUTIO</t>
  </si>
  <si>
    <t>US29089Q1058</t>
  </si>
  <si>
    <t>28812</t>
  </si>
  <si>
    <t>IKENA ONCOLOGY I- IKENA ONCOLOGY I</t>
  </si>
  <si>
    <t>US45175G1085</t>
  </si>
  <si>
    <t>90163</t>
  </si>
  <si>
    <t>INTELLIA THERAPE- intellia therapeutics inc</t>
  </si>
  <si>
    <t>US45826J1051</t>
  </si>
  <si>
    <t>28627</t>
  </si>
  <si>
    <t>IRONWOOD PHARMAC- IRONWOOD</t>
  </si>
  <si>
    <t>US46333X1081</t>
  </si>
  <si>
    <t>27824</t>
  </si>
  <si>
    <t>Johnson &amp; Johnson- JOHNSON &amp; JOHNSON</t>
  </si>
  <si>
    <t>US4781601046</t>
  </si>
  <si>
    <t>10230</t>
  </si>
  <si>
    <t>Mararvai Lifesciences Holding - Mararvai Lifesciences Holding Inc</t>
  </si>
  <si>
    <t>US56600D1072</t>
  </si>
  <si>
    <t>28788</t>
  </si>
  <si>
    <t>Merck &amp;co inc- MERCK &amp;CO INC</t>
  </si>
  <si>
    <t>US58933Y1055</t>
  </si>
  <si>
    <t>10630</t>
  </si>
  <si>
    <t>MERSANA THERAPEU- MERSANA THERAPEU</t>
  </si>
  <si>
    <t>US59045L1061</t>
  </si>
  <si>
    <t>90229</t>
  </si>
  <si>
    <t>PFIZER INC- PFIZER INC</t>
  </si>
  <si>
    <t>US7170811035</t>
  </si>
  <si>
    <t>10627</t>
  </si>
  <si>
    <t>Pfizer inc- PFIZER INC</t>
  </si>
  <si>
    <t>PLANET 13 HOLDIN- PLANET 13 HOLDIN Inc</t>
  </si>
  <si>
    <t>CA72706K1012</t>
  </si>
  <si>
    <t>28609</t>
  </si>
  <si>
    <t>RANI THERAPEUTIC- RANI THERAPEUTIC</t>
  </si>
  <si>
    <t>US7530181004</t>
  </si>
  <si>
    <t>90101</t>
  </si>
  <si>
    <t>REPLIGEN CORP- REPLIGEN CORP</t>
  </si>
  <si>
    <t>US7599161095</t>
  </si>
  <si>
    <t>89611</t>
  </si>
  <si>
    <t>SEELOS THERAPEUTICS- Seelos Theraputics Inc</t>
  </si>
  <si>
    <t>US81577F1093</t>
  </si>
  <si>
    <t>12949</t>
  </si>
  <si>
    <t>VERASTEM INC- VERASTEM INC</t>
  </si>
  <si>
    <t>US92337C1045</t>
  </si>
  <si>
    <t>90239</t>
  </si>
  <si>
    <t>VERVE THERAPEUTI- VERVE THERAPEUTI</t>
  </si>
  <si>
    <t>US92539P1012</t>
  </si>
  <si>
    <t>90247</t>
  </si>
  <si>
    <t>AMERICOLD REALTY TRUST- AMERICOLD REALTY TRUST</t>
  </si>
  <si>
    <t>US03064D1081</t>
  </si>
  <si>
    <t>28647</t>
  </si>
  <si>
    <t>AROUNDTOWN- Aroundtown property</t>
  </si>
  <si>
    <t>LU1673108939</t>
  </si>
  <si>
    <t>12853</t>
  </si>
  <si>
    <t>AROUNDTOWN SA- Aroundtown property</t>
  </si>
  <si>
    <t>FWB</t>
  </si>
  <si>
    <t>BOSTON PROPERTIES- BOSTON PROPERTIES</t>
  </si>
  <si>
    <t>US1011211018</t>
  </si>
  <si>
    <t>27746</t>
  </si>
  <si>
    <t>CBL &amp; ASSOC PROP- CBL &amp; Associates lp</t>
  </si>
  <si>
    <t>US1248308785</t>
  </si>
  <si>
    <t>12713</t>
  </si>
  <si>
    <t>CITY OFFICE REIT- CITY OFFICE REIT</t>
  </si>
  <si>
    <t>US1785871013</t>
  </si>
  <si>
    <t>90103</t>
  </si>
  <si>
    <t>CORRECTIONS CORP OF AMERICA- CORRECTIONS CORP</t>
  </si>
  <si>
    <t>US21871N1019</t>
  </si>
  <si>
    <t>90207</t>
  </si>
  <si>
    <t>DIGITAL REALTY TRUST INC- DIGITAL REALTY</t>
  </si>
  <si>
    <t>US2538681030</t>
  </si>
  <si>
    <t>2873</t>
  </si>
  <si>
    <t>DOUGLAS ELLIMAN- DOUGLAS ELLIMAN</t>
  </si>
  <si>
    <t>US25961D1054</t>
  </si>
  <si>
    <t>90028</t>
  </si>
  <si>
    <t>FARMLAND PARTNER- FARMLAND PARTNER</t>
  </si>
  <si>
    <t>US31154R1095</t>
  </si>
  <si>
    <t>89578</t>
  </si>
  <si>
    <t>GLADSTONE LAND C- GLADSTONE LAND C</t>
  </si>
  <si>
    <t>US3765491010</t>
  </si>
  <si>
    <t>89579</t>
  </si>
  <si>
    <t>Iwg Plc- IWG PLC</t>
  </si>
  <si>
    <t>JE00BYVQYS01</t>
  </si>
  <si>
    <t>13195</t>
  </si>
  <si>
    <t>kilroy realty corp- KILROY REALTY CORP</t>
  </si>
  <si>
    <t>US49427F1084</t>
  </si>
  <si>
    <t>89355</t>
  </si>
  <si>
    <t>LEGACY HOUSING C- LEGACY HOUSING Corp</t>
  </si>
  <si>
    <t>US52472M1018</t>
  </si>
  <si>
    <t>11528</t>
  </si>
  <si>
    <t>LTC PROPERTIES- LTC PROPERTIES</t>
  </si>
  <si>
    <t>US5021751020</t>
  </si>
  <si>
    <t>89630</t>
  </si>
  <si>
    <t>Medical Properties- Medical Properties Trust inc</t>
  </si>
  <si>
    <t>US58463J3041</t>
  </si>
  <si>
    <t>28473</t>
  </si>
  <si>
    <t>NATL HEALTH INV- National Health investors inc</t>
  </si>
  <si>
    <t>US63633D1046</t>
  </si>
  <si>
    <t>28601</t>
  </si>
  <si>
    <t>NEXPOINT STRATEGIC- NEXPOINT STRATEGIC</t>
  </si>
  <si>
    <t>US65340G2057</t>
  </si>
  <si>
    <t>90104</t>
  </si>
  <si>
    <t>OMEGA HEALTHCARE IN- OMEGA HEALTHCARE IN</t>
  </si>
  <si>
    <t>US6819361006</t>
  </si>
  <si>
    <t>89354</t>
  </si>
  <si>
    <t>OPENDOOR TECHNOL- OPENDOOR TECHNOL</t>
  </si>
  <si>
    <t>US6837121036</t>
  </si>
  <si>
    <t>28435</t>
  </si>
  <si>
    <t>POSTAL REALTY-A- Postal Realty Trust Inc</t>
  </si>
  <si>
    <t>US73757R1023</t>
  </si>
  <si>
    <t>13324</t>
  </si>
  <si>
    <t>PROLOGIS INC- Prologis Inc</t>
  </si>
  <si>
    <t>US74340W1036</t>
  </si>
  <si>
    <t>13035</t>
  </si>
  <si>
    <t>REALTY INCOME- REALTY INCOME</t>
  </si>
  <si>
    <t>US7561091049</t>
  </si>
  <si>
    <t>89585</t>
  </si>
  <si>
    <t>REDFIN CORP- Redfin Corporation</t>
  </si>
  <si>
    <t>US75737F1084</t>
  </si>
  <si>
    <t>28474</t>
  </si>
  <si>
    <t>Simon Propery Group- SIMON PROPERTY GROUP LP</t>
  </si>
  <si>
    <t>US8288061091</t>
  </si>
  <si>
    <t>10758</t>
  </si>
  <si>
    <t>SL Green Realty Corp- sl green</t>
  </si>
  <si>
    <t>US78440X8873</t>
  </si>
  <si>
    <t>27595</t>
  </si>
  <si>
    <t>MACERICH CO/THE- The Macerich Company</t>
  </si>
  <si>
    <t>US5543821012</t>
  </si>
  <si>
    <t>28622</t>
  </si>
  <si>
    <t>TRICON RESIDENTI- TRICON RESIDENTI</t>
  </si>
  <si>
    <t>CA89612W1023</t>
  </si>
  <si>
    <t>90031</t>
  </si>
  <si>
    <t>URSTADT BIDDLE-A- Urstadt Biddle Properties Inc</t>
  </si>
  <si>
    <t>US9172862057</t>
  </si>
  <si>
    <t>28525</t>
  </si>
  <si>
    <t>VICI PROPERTIES- VICI Properties Inc</t>
  </si>
  <si>
    <t>US9256521090</t>
  </si>
  <si>
    <t>28529</t>
  </si>
  <si>
    <t>wp carey inc- W P Carey Inc</t>
  </si>
  <si>
    <t>US92936U1097</t>
  </si>
  <si>
    <t>28476</t>
  </si>
  <si>
    <t>ZILLOW GRO-C- Zillow Group Inc</t>
  </si>
  <si>
    <t>US98954M2008</t>
  </si>
  <si>
    <t>28403</t>
  </si>
  <si>
    <t>Abercrombie&amp; Fitch Co- ABERCROMBIE &amp; FITCH CO-CL A</t>
  </si>
  <si>
    <t>US0028962076</t>
  </si>
  <si>
    <t>10997</t>
  </si>
  <si>
    <t>&amp; ACADEMY SPORTS- Academy Sports &amp; Outdoors Inc</t>
  </si>
  <si>
    <t>US00402L1070</t>
  </si>
  <si>
    <t>89476</t>
  </si>
  <si>
    <t>Alibaba Group ho- ALIBABA COM LTD</t>
  </si>
  <si>
    <t>US01609W1027</t>
  </si>
  <si>
    <t>10825</t>
  </si>
  <si>
    <t>Amazon inc- amazon.com</t>
  </si>
  <si>
    <t>US0231351067</t>
  </si>
  <si>
    <t>11069</t>
  </si>
  <si>
    <t>AMAZON.COM INC- amazon.com</t>
  </si>
  <si>
    <t>CARVANA CO- carvana co</t>
  </si>
  <si>
    <t>US1468691027</t>
  </si>
  <si>
    <t>89722</t>
  </si>
  <si>
    <t>CDON AB- CDON AB</t>
  </si>
  <si>
    <t>SE0015191911</t>
  </si>
  <si>
    <t>89624</t>
  </si>
  <si>
    <t>CHEWY INC- CL A- CHEWY</t>
  </si>
  <si>
    <t>US16679L1098</t>
  </si>
  <si>
    <t>2874</t>
  </si>
  <si>
    <t>CHICO FAS INC- CHICO FAS INC</t>
  </si>
  <si>
    <t>US1686151028</t>
  </si>
  <si>
    <t>28634</t>
  </si>
  <si>
    <t>DOORDASH INC-A- DOORDASH INC</t>
  </si>
  <si>
    <t>US25809K1051</t>
  </si>
  <si>
    <t>89491</t>
  </si>
  <si>
    <t>EBAY INC- EBAY INC</t>
  </si>
  <si>
    <t>US2786421030</t>
  </si>
  <si>
    <t>10769</t>
  </si>
  <si>
    <t>ETSY INC- Etsy Inc</t>
  </si>
  <si>
    <t>US29786A1060</t>
  </si>
  <si>
    <t>28453</t>
  </si>
  <si>
    <t>FARFETCH LTD-A- Farfetch Ltd</t>
  </si>
  <si>
    <t>KY30744W1070</t>
  </si>
  <si>
    <t>28089</t>
  </si>
  <si>
    <t>FOOT LOCKER INC- FOOT LOCKER</t>
  </si>
  <si>
    <t>US3448491049</t>
  </si>
  <si>
    <t>27171</t>
  </si>
  <si>
    <t>GIGACLOUD TECH-A- GIGACLOUD TECH-A</t>
  </si>
  <si>
    <t>KYG386441037</t>
  </si>
  <si>
    <t>90155</t>
  </si>
  <si>
    <t>HOME DEPOT INC- HOME DEPOT</t>
  </si>
  <si>
    <t>US4370761029</t>
  </si>
  <si>
    <t>10192</t>
  </si>
  <si>
    <t>Home Depot Inc- HOME DEPOT</t>
  </si>
  <si>
    <t>JD.COM INC-ADR- JD.com Inc</t>
  </si>
  <si>
    <t>US47215P1066</t>
  </si>
  <si>
    <t>27669</t>
  </si>
  <si>
    <t>FLOOR AND DECOR- KFW</t>
  </si>
  <si>
    <t>US3397501012</t>
  </si>
  <si>
    <t>10239</t>
  </si>
  <si>
    <t>LL FLOORING HOLD- LL FLOORING HOLD</t>
  </si>
  <si>
    <t>US55003T1079</t>
  </si>
  <si>
    <t>89989</t>
  </si>
  <si>
    <t>MARINEMAX INC- MarineMax Inc</t>
  </si>
  <si>
    <t>US5679081084</t>
  </si>
  <si>
    <t>MERCADOLIBRE INC- MercadoLibre Inc</t>
  </si>
  <si>
    <t>US58733R1023</t>
  </si>
  <si>
    <t>27497</t>
  </si>
  <si>
    <t>OLLIES BARGAIN- OLLIES BARGAIN INC</t>
  </si>
  <si>
    <t>US6811161099</t>
  </si>
  <si>
    <t>89298</t>
  </si>
  <si>
    <t>OVERSTOCK.COM- Overstock.com Inc</t>
  </si>
  <si>
    <t>US6903701018</t>
  </si>
  <si>
    <t>28444</t>
  </si>
  <si>
    <t>OZON HOLDINGS-AD- OZON HOLDINGS PLC</t>
  </si>
  <si>
    <t>US69269L1044</t>
  </si>
  <si>
    <t>28397</t>
  </si>
  <si>
    <t>PETMED EXPRESS- PETMED EXPRESS</t>
  </si>
  <si>
    <t>US7163821066</t>
  </si>
  <si>
    <t>90156</t>
  </si>
  <si>
    <t>PINDUODUO INC- Pinduoduo Inc</t>
  </si>
  <si>
    <t>US7223041028</t>
  </si>
  <si>
    <t>28396</t>
  </si>
  <si>
    <t>RUMBLEON INC-B- RUMBLEON INC-B</t>
  </si>
  <si>
    <t>US7813863054</t>
  </si>
  <si>
    <t>28798</t>
  </si>
  <si>
    <t>TARGET CORP- TARGET CORP</t>
  </si>
  <si>
    <t>US87612E1064</t>
  </si>
  <si>
    <t>10410</t>
  </si>
  <si>
    <t>SPORTSMAN'S WARE- Westlake Chemical Partners LP</t>
  </si>
  <si>
    <t>US84920Y1064</t>
  </si>
  <si>
    <t>89467</t>
  </si>
  <si>
    <t>ZUMIEZ INC- ZUMIEZ INC</t>
  </si>
  <si>
    <t>US9898171015</t>
  </si>
  <si>
    <t>89613</t>
  </si>
  <si>
    <t>Advanced Micro Devices- Advanced Micro Devices inc</t>
  </si>
  <si>
    <t>US0079031078</t>
  </si>
  <si>
    <t>10004</t>
  </si>
  <si>
    <t>Alpha and Omega Semicondactor Limited- Alpha and Omega Semiconductor Ltd</t>
  </si>
  <si>
    <t>BMG6331P1041</t>
  </si>
  <si>
    <t>28818</t>
  </si>
  <si>
    <t>APPLIED MATERIALS- APPLIED MATERIALS</t>
  </si>
  <si>
    <t>US0382221051</t>
  </si>
  <si>
    <t>1231221</t>
  </si>
  <si>
    <t>APPLIED MATERIALS INC- APPLIED MATERIALS</t>
  </si>
  <si>
    <t>ASML HOLDING NV- ASML HOLDING NV-NY</t>
  </si>
  <si>
    <t>NL0010273215</t>
  </si>
  <si>
    <t>EURONEXT</t>
  </si>
  <si>
    <t>27028</t>
  </si>
  <si>
    <t>asml holding nv-ny- ASML HOLDING NV-NY</t>
  </si>
  <si>
    <t>USN070592100</t>
  </si>
  <si>
    <t>AXT INC- AXT INC</t>
  </si>
  <si>
    <t>US00246W1036</t>
  </si>
  <si>
    <t>28820</t>
  </si>
  <si>
    <t>BROADCOM LTD- Broadcom Inc</t>
  </si>
  <si>
    <t>US11135F1012</t>
  </si>
  <si>
    <t>11083</t>
  </si>
  <si>
    <t>CANADIAN SOLAR INC- CANADIAN SOLAR INC</t>
  </si>
  <si>
    <t>CA1366351098</t>
  </si>
  <si>
    <t>28402</t>
  </si>
  <si>
    <t>DAQO NEW ENE-ADR- Daqo New Energy corp</t>
  </si>
  <si>
    <t>US23703Q2030</t>
  </si>
  <si>
    <t>28416</t>
  </si>
  <si>
    <t>ENPHASE ENERGY- ENANTA PHARMACEUTICALS INC</t>
  </si>
  <si>
    <t>US29355A1079</t>
  </si>
  <si>
    <t>28004</t>
  </si>
  <si>
    <t>INTEL CORP- INTEL CORP</t>
  </si>
  <si>
    <t>US4581401001</t>
  </si>
  <si>
    <t>10210</t>
  </si>
  <si>
    <t>Micron tech- MICRON TECHN</t>
  </si>
  <si>
    <t>US5951121038</t>
  </si>
  <si>
    <t>10283</t>
  </si>
  <si>
    <t>NVIDIA CORP- NVIDIA CORP</t>
  </si>
  <si>
    <t>US67066G1040</t>
  </si>
  <si>
    <t>10322</t>
  </si>
  <si>
    <t>Nvidia crop- NVIDIA CORP</t>
  </si>
  <si>
    <t>NXPI US- NXP SEMICONDUCTORS NV</t>
  </si>
  <si>
    <t>NL0009538784</t>
  </si>
  <si>
    <t>27264</t>
  </si>
  <si>
    <t>QORVO INC- Qorvo Inc</t>
  </si>
  <si>
    <t>US74736K1016</t>
  </si>
  <si>
    <t>28505</t>
  </si>
  <si>
    <t>QUALCOMM INC- QUALCOMM Inc</t>
  </si>
  <si>
    <t>US7475251036</t>
  </si>
  <si>
    <t>10350</t>
  </si>
  <si>
    <t>Qualcomm INC- QUALCOMM Inc</t>
  </si>
  <si>
    <t>Taiwan Semiconductor Adr- TAIWAN Semiconductor</t>
  </si>
  <si>
    <t>US8740391003</t>
  </si>
  <si>
    <t>10409</t>
  </si>
  <si>
    <t>TAIWAN SEMICONDUCTOR- TAIWAN Semiconductor</t>
  </si>
  <si>
    <t>Accenture plc-cl a- ACCENTURE PLC-CL A</t>
  </si>
  <si>
    <t>IE00B4BNMY34</t>
  </si>
  <si>
    <t>10888</t>
  </si>
  <si>
    <t>ADOBE SYS INC- Adobe Inc</t>
  </si>
  <si>
    <t>US00724F1012</t>
  </si>
  <si>
    <t>28056</t>
  </si>
  <si>
    <t>AFFIRM HOLDINGS- Affirm Holdings Inc</t>
  </si>
  <si>
    <t>US00827B1061</t>
  </si>
  <si>
    <t>28520</t>
  </si>
  <si>
    <t>AKAMAI TECHNO- AKAMAI</t>
  </si>
  <si>
    <t>US00971T1016</t>
  </si>
  <si>
    <t>13214</t>
  </si>
  <si>
    <t>AMPLITUDE-CL A- Amplitude Inc</t>
  </si>
  <si>
    <t>US03213A1043</t>
  </si>
  <si>
    <t>28046</t>
  </si>
  <si>
    <t>AAPPLOVIN CORP- Applovin Corporation</t>
  </si>
  <si>
    <t>US03831W1080</t>
  </si>
  <si>
    <t>28477</t>
  </si>
  <si>
    <t>ATLASSIAN CORP-A- ATLAS CREST INVESTMENT CORP</t>
  </si>
  <si>
    <t>US0494681010</t>
  </si>
  <si>
    <t>13265</t>
  </si>
  <si>
    <t>BILL US EQUITY- BILL.COM HOLFINGS INC</t>
  </si>
  <si>
    <t>US0900431000</t>
  </si>
  <si>
    <t>89460</t>
  </si>
  <si>
    <t>BIT DIGITAL INC- Bit Digital Inc</t>
  </si>
  <si>
    <t>KYG1144A1058</t>
  </si>
  <si>
    <t>28582</t>
  </si>
  <si>
    <t>BITFARMS LTD/CAN- BITFARMS</t>
  </si>
  <si>
    <t>CA09173B1076</t>
  </si>
  <si>
    <t>28457</t>
  </si>
  <si>
    <t>BLOCK INC- BLOCK INC</t>
  </si>
  <si>
    <t>US8522341036</t>
  </si>
  <si>
    <t>11530</t>
  </si>
  <si>
    <t>C3.AI INC- C3</t>
  </si>
  <si>
    <t>US12468P1049</t>
  </si>
  <si>
    <t>90166</t>
  </si>
  <si>
    <t>CLOUDFLARE INC-A- CLOUDFLARE</t>
  </si>
  <si>
    <t>US18915M1071</t>
  </si>
  <si>
    <t>28464</t>
  </si>
  <si>
    <t>CONFLUENT INC-A- confluent inc-a</t>
  </si>
  <si>
    <t>US20717M1036</t>
  </si>
  <si>
    <t>89795</t>
  </si>
  <si>
    <t>CROWDSTRIKE HO-A- CROWDSTRIKE</t>
  </si>
  <si>
    <t>US22788C1053</t>
  </si>
  <si>
    <t>28463</t>
  </si>
  <si>
    <t>CROWDSTRIKE HOLDINGS INC  A- CROWDSTRIKE</t>
  </si>
  <si>
    <t>DIGITAL TURBINE INC- Digital Turbine Inc</t>
  </si>
  <si>
    <t>US25400W1027</t>
  </si>
  <si>
    <t>DIGITALOCEAN HOL- DIGITALOCEAN HOL</t>
  </si>
  <si>
    <t>US25402D1028</t>
  </si>
  <si>
    <t>28639</t>
  </si>
  <si>
    <t>DOCUSIGN INC- DocuSign Inc</t>
  </si>
  <si>
    <t>US2561631068</t>
  </si>
  <si>
    <t>DYNATRACE INC- DYNATRACE INC</t>
  </si>
  <si>
    <t>US2681501092</t>
  </si>
  <si>
    <t>90133</t>
  </si>
  <si>
    <t>EBIX INC- Ebix Inc</t>
  </si>
  <si>
    <t>US2787152063</t>
  </si>
  <si>
    <t>28483</t>
  </si>
  <si>
    <t>ELASTIC NV- Elastic NV</t>
  </si>
  <si>
    <t>NL0013056914</t>
  </si>
  <si>
    <t>28425</t>
  </si>
  <si>
    <t>ENDAVA PLC-ADR- ENDAVA PLC-ADR</t>
  </si>
  <si>
    <t>US29260V1052</t>
  </si>
  <si>
    <t>89746</t>
  </si>
  <si>
    <t>EPAM SYSTEMS INC- EPAM SYSTEMS INC 6924</t>
  </si>
  <si>
    <t>US29414B1044</t>
  </si>
  <si>
    <t>27900</t>
  </si>
  <si>
    <t>FORTINET- Fortinet Inc</t>
  </si>
  <si>
    <t>US34959E1091</t>
  </si>
  <si>
    <t>13077</t>
  </si>
  <si>
    <t>Fortinet Inc- Fortinet Inc</t>
  </si>
  <si>
    <t>GDS HLDGS - ADR- GDS HOLDINGS LTD</t>
  </si>
  <si>
    <t>US36165L1089</t>
  </si>
  <si>
    <t>11319</t>
  </si>
  <si>
    <t>GITLAB INC-CL A- GITLAB INC</t>
  </si>
  <si>
    <t>US37637K1088</t>
  </si>
  <si>
    <t>28650</t>
  </si>
  <si>
    <t>Global Payments Inv- Global Payments Inc</t>
  </si>
  <si>
    <t>US37940X1028</t>
  </si>
  <si>
    <t>13066</t>
  </si>
  <si>
    <t>GLOBANT SA- GLOBANT SA</t>
  </si>
  <si>
    <t>LU0974299876</t>
  </si>
  <si>
    <t>89744</t>
  </si>
  <si>
    <t>HUT 8 MINING COR- hut 8 mining</t>
  </si>
  <si>
    <t>CA44812T1021</t>
  </si>
  <si>
    <t>89403</t>
  </si>
  <si>
    <t>IMMERSION CORP- IMMERSION CORP</t>
  </si>
  <si>
    <t>US4525211078</t>
  </si>
  <si>
    <t>90140</t>
  </si>
  <si>
    <t>INTUIT INC- INTUIT INC</t>
  </si>
  <si>
    <t>US4612021034</t>
  </si>
  <si>
    <t>89616</t>
  </si>
  <si>
    <t>KORN FERRY- KORN FERRY</t>
  </si>
  <si>
    <t>US5006432000</t>
  </si>
  <si>
    <t>90142</t>
  </si>
  <si>
    <t>LATCH INC- LATCH INC</t>
  </si>
  <si>
    <t>US51818V1061</t>
  </si>
  <si>
    <t>89793</t>
  </si>
  <si>
    <t>MARATHON DIGITAL HOL- MARATHON OIL CORP</t>
  </si>
  <si>
    <t>US5657881067</t>
  </si>
  <si>
    <t>10632</t>
  </si>
  <si>
    <t>MARQETA INC-A- MARQETA INC-A</t>
  </si>
  <si>
    <t>US57142B1044</t>
  </si>
  <si>
    <t>89619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</si>
  <si>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</si>
  <si>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</si>
  <si>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</si>
  <si>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</si>
  <si>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</si>
  <si>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</si>
  <si>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Microsoft corp- MICROSOFT CORP</t>
  </si>
  <si>
    <t>MICROSTRATEGY INC-CL- Microstrategy inc</t>
  </si>
  <si>
    <t>US5949724083</t>
  </si>
  <si>
    <t>28615</t>
  </si>
  <si>
    <t>MONGODB INC- MONGODB INC</t>
  </si>
  <si>
    <t>US60937P1066</t>
  </si>
  <si>
    <t>28665</t>
  </si>
  <si>
    <t>A10 NETWORKS INC- NETWORK RAIL</t>
  </si>
  <si>
    <t>US0021211018</t>
  </si>
  <si>
    <t>10304</t>
  </si>
  <si>
    <t>OPERA LTD-ADR- OPREA  LTD</t>
  </si>
  <si>
    <t>US68373M1071</t>
  </si>
  <si>
    <t>90241</t>
  </si>
  <si>
    <t>PAGS US- Pagseguro Digital Ltd</t>
  </si>
  <si>
    <t>KYG687071012</t>
  </si>
  <si>
    <t>28175</t>
  </si>
  <si>
    <t>Palantir Technologeis inc- Palantir Technologies Inc</t>
  </si>
  <si>
    <t>US69608A1088</t>
  </si>
  <si>
    <t>28438</t>
  </si>
  <si>
    <t>Palo alto networks- Palo alto networks inc</t>
  </si>
  <si>
    <t>US6974351057</t>
  </si>
  <si>
    <t>12997</t>
  </si>
  <si>
    <t>PAYCOM SOFTWARE- PAYCOM SOFTWARE</t>
  </si>
  <si>
    <t>US70432V1026</t>
  </si>
  <si>
    <t>28780</t>
  </si>
  <si>
    <t>PAYPAL HOLDINGS- Paypal Holdings inc</t>
  </si>
  <si>
    <t>US70450Y1038</t>
  </si>
  <si>
    <t>12898</t>
  </si>
  <si>
    <t>QIWI PLC-SP ADR- QIWI PLC-SP ADR</t>
  </si>
  <si>
    <t>US74735M1080</t>
  </si>
  <si>
    <t>89617</t>
  </si>
  <si>
    <t>RIOT BLOCKCHAIN- Riot Blockchain Inc</t>
  </si>
  <si>
    <t>US7672921050</t>
  </si>
  <si>
    <t>28454</t>
  </si>
  <si>
    <t>Salesforce.com Inc- Saleforce.com Inc</t>
  </si>
  <si>
    <t>US79466L3024</t>
  </si>
  <si>
    <t>12384</t>
  </si>
  <si>
    <t>SENTINELONE IN-A- SentinelOne Inc</t>
  </si>
  <si>
    <t>US81730H1095</t>
  </si>
  <si>
    <t>28562</t>
  </si>
  <si>
    <t>SENTINELONE INC  CLASS A- SentinelOne Inc</t>
  </si>
  <si>
    <t>SHOPIFY INC - A- Shopify Inc</t>
  </si>
  <si>
    <t>CA82509L1076</t>
  </si>
  <si>
    <t>28486</t>
  </si>
  <si>
    <t>NOWFLAKE INC-A- Snowflake Inc</t>
  </si>
  <si>
    <t>US8334451098</t>
  </si>
  <si>
    <t>28479</t>
  </si>
  <si>
    <t>SOUNDHOUND AI-A- SOUNDHOUND AI-A</t>
  </si>
  <si>
    <t>US8361001071</t>
  </si>
  <si>
    <t>90198</t>
  </si>
  <si>
    <t>Synopsys inc- Synopsys Inc</t>
  </si>
  <si>
    <t>US8716071076</t>
  </si>
  <si>
    <t>12220</t>
  </si>
  <si>
    <t>TWILIO INC - A- Twilio INC</t>
  </si>
  <si>
    <t>US90138F1021</t>
  </si>
  <si>
    <t>27277</t>
  </si>
  <si>
    <t>TYLER TECHNOLOG- TYLER TECHNOLOG</t>
  </si>
  <si>
    <t>US9022521051</t>
  </si>
  <si>
    <t>2875</t>
  </si>
  <si>
    <t>Uipath inc- Uipath inc</t>
  </si>
  <si>
    <t>US90364P1057</t>
  </si>
  <si>
    <t>28456</t>
  </si>
  <si>
    <t>UNITY SOFTWARE I- Unity Software Inc</t>
  </si>
  <si>
    <t>US91332U1016</t>
  </si>
  <si>
    <t>28415</t>
  </si>
  <si>
    <t>VISA- VISA  Inc - CLASS  A</t>
  </si>
  <si>
    <t>US92826C8394</t>
  </si>
  <si>
    <t>11109</t>
  </si>
  <si>
    <t>ZOOM VIDEO COM-A- ZOOM VIDEO COM-A</t>
  </si>
  <si>
    <t>US98980L1017</t>
  </si>
  <si>
    <t>89618</t>
  </si>
  <si>
    <t>ZSCALER INC- Zscaler Inc</t>
  </si>
  <si>
    <t>US98980G1022</t>
  </si>
  <si>
    <t>28081</t>
  </si>
  <si>
    <t>HUB CYBER SECURI- האב אבטחת מידע (ישראל) בע"מ</t>
  </si>
  <si>
    <t>IL0010840036</t>
  </si>
  <si>
    <t>511029373</t>
  </si>
  <si>
    <t>Apple computer inc- APPLE COMPUTER INC</t>
  </si>
  <si>
    <t>US0378331005</t>
  </si>
  <si>
    <t>10027</t>
  </si>
  <si>
    <t>ARISTA NETWORKS- Arista Networks Inc</t>
  </si>
  <si>
    <t>US0404131064</t>
  </si>
  <si>
    <t>89686</t>
  </si>
  <si>
    <t>BEL FUSE INC-B- BEL FUSE INC-B</t>
  </si>
  <si>
    <t>US0773473006</t>
  </si>
  <si>
    <t>90146</t>
  </si>
  <si>
    <t>BENCHMARK ELECTR- BENCHMARK ELECTR</t>
  </si>
  <si>
    <t>US08160H1014</t>
  </si>
  <si>
    <t>90154</t>
  </si>
  <si>
    <t>CANAAN INC- CANAAN INC</t>
  </si>
  <si>
    <t>US1347481020</t>
  </si>
  <si>
    <t>28672</t>
  </si>
  <si>
    <t>Cisco  sys inc- CISCO SYS</t>
  </si>
  <si>
    <t>US17275R1023</t>
  </si>
  <si>
    <t>10082</t>
  </si>
  <si>
    <t>COMMSCOPE HOLDIN- COMM SERV SELECT</t>
  </si>
  <si>
    <t>US20337X1090</t>
  </si>
  <si>
    <t>27819</t>
  </si>
  <si>
    <t>EXTREME NETWORKS- EXTREME NETWORKS</t>
  </si>
  <si>
    <t>US30226D1063</t>
  </si>
  <si>
    <t>89782</t>
  </si>
  <si>
    <t>F5 networks Inc- F5 Networks Inc</t>
  </si>
  <si>
    <t>us3156161024</t>
  </si>
  <si>
    <t>12630</t>
  </si>
  <si>
    <t>Juniper networks- Juniper Networks Inc</t>
  </si>
  <si>
    <t>US48203R1041</t>
  </si>
  <si>
    <t>27077</t>
  </si>
  <si>
    <t>MATRIX SERVICE- MATRIX SERVICE</t>
  </si>
  <si>
    <t>US5768531056</t>
  </si>
  <si>
    <t>90188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</si>
  <si>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</si>
  <si>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</si>
  <si>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</si>
  <si>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</si>
  <si>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</si>
  <si>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</si>
  <si>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</si>
  <si>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</si>
  <si>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</si>
  <si>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SIYATA MOBILE IN- Siyata Mobile Inc</t>
  </si>
  <si>
    <t>CA83013Q5095</t>
  </si>
  <si>
    <t>28407</t>
  </si>
  <si>
    <t>VISLINK TECHNOLOGIES- VISLINK TECHNOLOGIES, INC</t>
  </si>
  <si>
    <t>US92836Y4098</t>
  </si>
  <si>
    <t>89684</t>
  </si>
  <si>
    <t>AMERICA MOVIL SAB- AMERICA MOVIL</t>
  </si>
  <si>
    <t>US02390A1016</t>
  </si>
  <si>
    <t>10908</t>
  </si>
  <si>
    <t>AST SPACEMOBILE- AST SpaceMobile Inc</t>
  </si>
  <si>
    <t>US00217D1000</t>
  </si>
  <si>
    <t>28446</t>
  </si>
  <si>
    <t>LIBERTY LATIN AMERICA-CL-A- LIBERTY LATIN AMERICA Ltd</t>
  </si>
  <si>
    <t>BMG9001E1021</t>
  </si>
  <si>
    <t>89874</t>
  </si>
  <si>
    <t>LUMEN TECHNOLOGIES- LUMEN TECHNOLOGIES</t>
  </si>
  <si>
    <t>US5502411037</t>
  </si>
  <si>
    <t>TELEPHONE &amp; DATA- TELEPHONE &amp; DATA</t>
  </si>
  <si>
    <t>US8794338298</t>
  </si>
  <si>
    <t>28809</t>
  </si>
  <si>
    <t>US CELLULAR CORP- US CELLULAR CORP</t>
  </si>
  <si>
    <t>US9116841084</t>
  </si>
  <si>
    <t>28811</t>
  </si>
  <si>
    <t>VERIZON COMMUNICATI- VERIZON COMMUNICATI</t>
  </si>
  <si>
    <t>US92343V1044</t>
  </si>
  <si>
    <t>10469</t>
  </si>
  <si>
    <t>&amp; GENCO SHIPPING- &amp; GENCO SHIPPING</t>
  </si>
  <si>
    <t>MHY2685T1313</t>
  </si>
  <si>
    <t>90106</t>
  </si>
  <si>
    <t>COSTAMARE INC- COSTAMARE INC</t>
  </si>
  <si>
    <t>MHY1771G1026</t>
  </si>
  <si>
    <t>90035</t>
  </si>
  <si>
    <t>DANAOS CORP- DANAOS CORP</t>
  </si>
  <si>
    <t>MHY1968P1218</t>
  </si>
  <si>
    <t>Delta Airlines inc- Delta Air Lines, Inc</t>
  </si>
  <si>
    <t>US2473617023</t>
  </si>
  <si>
    <t>27175</t>
  </si>
  <si>
    <t>Deut Lufthansa Reg- Deutsche Lufthansa AG</t>
  </si>
  <si>
    <t>DE0008232125</t>
  </si>
  <si>
    <t>13096</t>
  </si>
  <si>
    <t>EAGLE BULK SHIPP- EAGLE BULK SHIPP</t>
  </si>
  <si>
    <t>MHY2187A1507</t>
  </si>
  <si>
    <t>90042</t>
  </si>
  <si>
    <t>EUROSEAS LTD- EUROSEAS LTD</t>
  </si>
  <si>
    <t>MHY235921357</t>
  </si>
  <si>
    <t>10144</t>
  </si>
  <si>
    <t>GLOBAL SHIP-CL A- GLOBAL SHIP</t>
  </si>
  <si>
    <t>MHY271836006</t>
  </si>
  <si>
    <t>89493</t>
  </si>
  <si>
    <t>GLOBUS MARITIME- GLOBUS MARITIME</t>
  </si>
  <si>
    <t>MHY272651263</t>
  </si>
  <si>
    <t>89873</t>
  </si>
  <si>
    <t>GRINDROD SHIPPIN- GRINDROD SHIPPIN</t>
  </si>
  <si>
    <t>SG9999019087</t>
  </si>
  <si>
    <t>90030</t>
  </si>
  <si>
    <t>MATSON INC- MATSON INC</t>
  </si>
  <si>
    <t>US57686G1058</t>
  </si>
  <si>
    <t>89717</t>
  </si>
  <si>
    <t>NAVIOS MARITIME- NAVIOS MARITIME</t>
  </si>
  <si>
    <t>MHY622674098</t>
  </si>
  <si>
    <t>89528</t>
  </si>
  <si>
    <t>PANGAEA LOGISTIC- PANGAEA LOGISTIC</t>
  </si>
  <si>
    <t>BMG6891L1054</t>
  </si>
  <si>
    <t>90009</t>
  </si>
  <si>
    <t>STAR BULK CARRIERS- Starbucks Corporation</t>
  </si>
  <si>
    <t>MHY8162K2046</t>
  </si>
  <si>
    <t>BROOKFIELD-A- Brookfield global</t>
  </si>
  <si>
    <t>CA11284V1058</t>
  </si>
  <si>
    <t>ELETROBRAS-ADR- ELETROBRAS-ADR</t>
  </si>
  <si>
    <t>US15234Q2075</t>
  </si>
  <si>
    <t>90137</t>
  </si>
  <si>
    <t>Entergy corp- Entergy Corporation</t>
  </si>
  <si>
    <t>US29364G1031</t>
  </si>
  <si>
    <t>12086</t>
  </si>
  <si>
    <t>CLEARONE INC- CLEARONE</t>
  </si>
  <si>
    <t>US18506U1043</t>
  </si>
  <si>
    <t>90265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</si>
  <si>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</si>
  <si>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</si>
  <si>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</si>
  <si>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</si>
  <si>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</si>
  <si>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</si>
  <si>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</si>
  <si>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</si>
  <si>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</si>
  <si>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</si>
  <si>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</si>
  <si>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כשר תא 90- הראל קרנות נאמנות בע"מ</t>
  </si>
  <si>
    <t>1166172</t>
  </si>
  <si>
    <t>הראל סל תא 90- הראל קרנות נאמנות בע"מ</t>
  </si>
  <si>
    <t>1148931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</si>
  <si>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</si>
  <si>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</si>
  <si>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</si>
  <si>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</si>
  <si>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הראל קרן סל תא פיננסים- הראל קרנות נאמנות בע"מ</t>
  </si>
  <si>
    <t>1148980</t>
  </si>
  <si>
    <t>*MTF סל )4A( כשרה ת"א125- מגדל קרנות נאמנות בע"מ</t>
  </si>
  <si>
    <t>1159714</t>
  </si>
  <si>
    <t>511303661</t>
  </si>
  <si>
    <t>*MTF סל )4A( ת"א-נדל"ן- מגדל קרנות נאמנות בע"מ</t>
  </si>
  <si>
    <t>1183953</t>
  </si>
  <si>
    <t>*MTF סל תא 125- מגדל קרנות נאמנות בע"מ</t>
  </si>
  <si>
    <t>1150283</t>
  </si>
  <si>
    <t>*MTF סל תא 35- מגדל קרנות נאמנות בע"מ</t>
  </si>
  <si>
    <t>1150184</t>
  </si>
  <si>
    <t>*MTF.אנר מתחד יש- מגדל קרנות נאמנות בע"מ</t>
  </si>
  <si>
    <t>1168723</t>
  </si>
  <si>
    <t>*MTF.תא-בנייה- מגדל קרנות נאמנות בע"מ</t>
  </si>
  <si>
    <t>1165653</t>
  </si>
  <si>
    <t>תכלית סל )40( כשרה ת"א 125- מיטב תכלית קרנות נאמנות בע"מ</t>
  </si>
  <si>
    <t>1155373</t>
  </si>
  <si>
    <t>513534974</t>
  </si>
  <si>
    <t>תכלית סל תא 90- מיטב תכלית קרנות נאמנות בע"מ</t>
  </si>
  <si>
    <t>1143783</t>
  </si>
  <si>
    <t>תכלית סל תא ביומד- מיטב תכלית קרנות נאמנות בע"מ</t>
  </si>
  <si>
    <t>1144815</t>
  </si>
  <si>
    <t>תכלית סל תא בנקים- מיטב תכלית קרנות נאמנות בע"מ</t>
  </si>
  <si>
    <t>1143726</t>
  </si>
  <si>
    <t>תכלית סל תא נדלן- מיטב תכלית קרנות נאמנות בע"מ</t>
  </si>
  <si>
    <t>1144559</t>
  </si>
  <si>
    <t>תכלית סל תל דיב- מיטב תכלית קרנות נאמנות בע"מ</t>
  </si>
  <si>
    <t>1145036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</si>
  <si>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</si>
  <si>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</si>
  <si>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</si>
  <si>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</si>
  <si>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ETF תא SME150- פסגות קרנות מדדים בע"מ</t>
  </si>
  <si>
    <t>1148840</t>
  </si>
  <si>
    <t>513765339</t>
  </si>
  <si>
    <t>פסגות ETF תא 125- פסגות קרנות נאמנות בע"מ</t>
  </si>
  <si>
    <t>1148808</t>
  </si>
  <si>
    <t>פסגות ETFי )4A( כשרה ת"א 125- פסגות קרנות נאמנות בע"מ</t>
  </si>
  <si>
    <t>1155324</t>
  </si>
  <si>
    <t>פסגות ת"א בנקים- פסגות קרנות נאמנות בע"מ</t>
  </si>
  <si>
    <t>1148774</t>
  </si>
  <si>
    <t>MTF סל )4A( ת"א-מניב ישראל- פסגות תעודות סל בע"מ לשעבר תאלי</t>
  </si>
  <si>
    <t>1165661</t>
  </si>
  <si>
    <t>512894510</t>
  </si>
  <si>
    <t>קסם )4A) ETF כשרה ת"א 125- קסם קרנות נאמנות בע"מ</t>
  </si>
  <si>
    <t>1155365</t>
  </si>
  <si>
    <t>510938608</t>
  </si>
  <si>
    <t>קסם 4A) ETF) ת"א ביומד- קסם קרנות נאמנות בע"מ</t>
  </si>
  <si>
    <t>1146893</t>
  </si>
  <si>
    <t>קסם ETF תא בנקים- קסם קרנות נאמנות בע"מ</t>
  </si>
  <si>
    <t>1146430</t>
  </si>
  <si>
    <t>קסם ETF תא סקטור באלאנס- קסם קרנות נאמנות בע"מ</t>
  </si>
  <si>
    <t>1167261</t>
  </si>
  <si>
    <t>קסם ביטוח ענפי- קסם קרנות נאמנות בע"מ</t>
  </si>
  <si>
    <t>1146125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</si>
  <si>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</si>
  <si>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</si>
  <si>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</si>
  <si>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</si>
  <si>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</si>
  <si>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</si>
  <si>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קסם תא נדלן- קסם קרנות נאמנות בע"מ</t>
  </si>
  <si>
    <t>1146547</t>
  </si>
  <si>
    <t>קסם תא נפט וגז- קסם קרנות נאמנות בע"מ</t>
  </si>
  <si>
    <t>1146885</t>
  </si>
  <si>
    <t>קסם תל דיב- קסם קרנות נאמנות בע"מ</t>
  </si>
  <si>
    <t>1145911</t>
  </si>
  <si>
    <t>קסם.ממתא 53פי3- קסם קרנות נאמנות בע"מ</t>
  </si>
  <si>
    <t>1146380</t>
  </si>
  <si>
    <t>קסם.תא גלובל-טק- קסם קרנות נאמנות בע"מ</t>
  </si>
  <si>
    <t>1146364</t>
  </si>
  <si>
    <t>קסם קרן סל תא פיננסים- קסם תעודות סל ומוצרי מדדים בע"מ</t>
  </si>
  <si>
    <t>1146554</t>
  </si>
  <si>
    <t>סה"כ שמחקות מדדי מניות בחו"ל</t>
  </si>
  <si>
    <t>הראל סל MSCI EMERGING MARKETS- הראל קרנות נאמנות בע"מ</t>
  </si>
  <si>
    <t>1149301</t>
  </si>
  <si>
    <t>*MSCIEM.MTF- מגדל קרנות נאמנות בע"מ</t>
  </si>
  <si>
    <t>1150275</t>
  </si>
  <si>
    <t>*MTF סל (S&amp;P 500 (4D- מגדל קרנות נאמנות בע"מ</t>
  </si>
  <si>
    <t>1150333</t>
  </si>
  <si>
    <t>*MTF סל S&amp;P Technology (4D- מגדל קרנות נאמנות בע"מ</t>
  </si>
  <si>
    <t>1150424</t>
  </si>
  <si>
    <t>*MTF&amp;SPUSA- מגדל קרנות נאמנות בע"מ</t>
  </si>
  <si>
    <t>1150564</t>
  </si>
  <si>
    <t>*MTF500SP ממ- מגדל קרנות נאמנות בע"מ</t>
  </si>
  <si>
    <t>1150572</t>
  </si>
  <si>
    <t>*NIKKEI225.MTFמגדל קרן סל ממ- מגדל קרנות נאמנות בע"מ</t>
  </si>
  <si>
    <t>1150531</t>
  </si>
  <si>
    <t>*SP TECH מגדל קרן סל ממ- מגדל קרנות נאמנות בע"מ</t>
  </si>
  <si>
    <t>1150481</t>
  </si>
  <si>
    <t>*MTF סל )6D( ממונפת Nasdaq 100- מגדל שוקי הון (1965) בע"מ</t>
  </si>
  <si>
    <t>1187079</t>
  </si>
  <si>
    <t>520039371</t>
  </si>
  <si>
    <t>מור סל )4A(י NASDAQ 100 מנוטרל- מור ניהול קרנות נאמנות בע"מ</t>
  </si>
  <si>
    <t>1165844</t>
  </si>
  <si>
    <t>514884485</t>
  </si>
  <si>
    <t>מור סל )4D(י NASDAQ 100- מור ניהול קרנות נאמנות בע"מ</t>
  </si>
  <si>
    <t>1165836</t>
  </si>
  <si>
    <t>מור סל )4D(י S&amp;P 500- מור ניהול קרנות נאמנות בע"מ</t>
  </si>
  <si>
    <t>1165810</t>
  </si>
  <si>
    <t>מור סל S&amp;P 500 ממ- מור ניהול קרנות נאמנות בע"מ</t>
  </si>
  <si>
    <t>1165828</t>
  </si>
  <si>
    <t>תכלית 500 PR P&amp;S- מיטב תכלית קרנות נאמנות בע"מ</t>
  </si>
  <si>
    <t>1144385</t>
  </si>
  <si>
    <t>MSCI Emerging Markets (4D) ETF קסם- קסם קרנות נאמנות בע"מ</t>
  </si>
  <si>
    <t>1145812</t>
  </si>
  <si>
    <t>קסם )6D) ETF ממונפת DAX 30 פי- קסם קרנות נאמנות בע"מ</t>
  </si>
  <si>
    <t>1146984</t>
  </si>
  <si>
    <t>קסם )6D) ETF ממונפת NASDAQ 100- קסם קרנות נאמנות בע"מ</t>
  </si>
  <si>
    <t>1146976</t>
  </si>
  <si>
    <t>קסם )6D) ETF ממונפת S&amp;P 500 פי- קסם קרנות נאמנות בע"מ</t>
  </si>
  <si>
    <t>1146968</t>
  </si>
  <si>
    <t>קסם 500 P&amp;S PR מנוטרלת מטבע- קסם קרנות נאמנות בע"מ</t>
  </si>
  <si>
    <t>1146604</t>
  </si>
  <si>
    <t>קסם Cleantech (4D) ETF- קסם קרנות נאמנות בע"מ</t>
  </si>
  <si>
    <t>1145895</t>
  </si>
  <si>
    <t>קסם Russell 2000 (4A) ETF מנוט- קסם קרנות נאמנות בע"מ</t>
  </si>
  <si>
    <t>1146729</t>
  </si>
  <si>
    <t>קסם S&amp;P 500 (4D) ETF- קסם קרנות נאמנות בע"מ</t>
  </si>
  <si>
    <t>1146471</t>
  </si>
  <si>
    <t>קסם.מחNDX100 חסרפי3- קסם קרנות נאמנות בע"מ</t>
  </si>
  <si>
    <t>1147008</t>
  </si>
  <si>
    <t>קסם Europe 600 Banks (4A) ETF- קסם תעודות סל ומוצרי מדדים בע"מ</t>
  </si>
  <si>
    <t>1146307</t>
  </si>
  <si>
    <t>תכלית סל (4A) S&amp;P/TSX 60 מנוט- תכלית אינדקס סל בע"מ( לא פעיל )</t>
  </si>
  <si>
    <t>1144583</t>
  </si>
  <si>
    <t>513801605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</si>
  <si>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</si>
  <si>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</si>
  <si>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</si>
  <si>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</si>
  <si>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)00( כשרה תל בונד 60- הראל קרנות נאמנות בע"מ</t>
  </si>
  <si>
    <t>1155092</t>
  </si>
  <si>
    <t>הראל סל כש תלבונד שקלי- הראל קרנות נאמנות בע"מ</t>
  </si>
  <si>
    <t>1155191</t>
  </si>
  <si>
    <t>הראל סל תל בונד 60- הראל קרנות נאמנות בע"מ</t>
  </si>
  <si>
    <t>1150473</t>
  </si>
  <si>
    <t>הראל סל תלבונד 40- הראל קרנות נאמנות בע"מ</t>
  </si>
  <si>
    <t>1150499</t>
  </si>
  <si>
    <t>הראל סל תלבונד ש 50- הראל קרנות נאמנות בע"מ</t>
  </si>
  <si>
    <t>1150713</t>
  </si>
  <si>
    <t>*MTF סל )00( כשרה תל בונד שקלי- מגדל קרנות נאמנות בע"מ</t>
  </si>
  <si>
    <t>1159706</t>
  </si>
  <si>
    <t>*MTF סל גליל 2-5- מגדל קרנות נאמנות בע"מ</t>
  </si>
  <si>
    <t>1150010</t>
  </si>
  <si>
    <t>*MTF סל כשרה תל בונד 60- מגדל קרנות נאמנות בע"מ</t>
  </si>
  <si>
    <t>1159698</t>
  </si>
  <si>
    <t>*MTF סל שחר 5+- מגדל קרנות נאמנות בע"מ</t>
  </si>
  <si>
    <t>1150051</t>
  </si>
  <si>
    <t>תכלית סל )00( צמודות מדד ממשלת- מיטב תכלית קרנות נאמנות בע"מ</t>
  </si>
  <si>
    <t>1145085</t>
  </si>
  <si>
    <t>תכלית סל )00( תל גוב-שקלי 0-2- מיטב תכלית קרנות נאמנות בע"מ</t>
  </si>
  <si>
    <t>1144609</t>
  </si>
  <si>
    <t>תכלית סל גליל 5 10- מיטב תכלית קרנות נאמנות בע"מ</t>
  </si>
  <si>
    <t>1145176</t>
  </si>
  <si>
    <t>תכלית סל כש תלבונד שקלי- מיטב תכלית קרנות נאמנות בע"מ</t>
  </si>
  <si>
    <t>1155183</t>
  </si>
  <si>
    <t>תכלית סל כש תלבונד תשואות- מיטב תכלית קרנות נאמנות בע"מ</t>
  </si>
  <si>
    <t>1155100</t>
  </si>
  <si>
    <t>תכלית סל שחר 2 5- מיטב תכלית קרנות נאמנות בע"מ</t>
  </si>
  <si>
    <t>1145150</t>
  </si>
  <si>
    <t>תכלית סל שחר 5 פלוס- מיטב תכלית קרנות נאמנות בע"מ</t>
  </si>
  <si>
    <t>1145168</t>
  </si>
  <si>
    <t>תכלית סל תלבונד תשו- מיטב תכלית קרנות נאמנות בע"מ</t>
  </si>
  <si>
    <t>1145259</t>
  </si>
  <si>
    <t>תכלית קרן סל (00) מק"מ- מיטב תכלית קרנות נאמנות בע"מ</t>
  </si>
  <si>
    <t>1144633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</si>
  <si>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</si>
  <si>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</si>
  <si>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</si>
  <si>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</si>
  <si>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תכלית תל בונד תשואות שקלי- מיטב תכלית קרנות נאמנות בע"מ</t>
  </si>
  <si>
    <t>1144260</t>
  </si>
  <si>
    <t>פסג קרן סל .תלבונד 60- פסגות קרנות נאמנות בע"מ</t>
  </si>
  <si>
    <t>1148006</t>
  </si>
  <si>
    <t>פסג.גליל 2-5- פסגות קרנות נאמנות בע"מ</t>
  </si>
  <si>
    <t>1147917</t>
  </si>
  <si>
    <t>פסגות ETF )00( כשרה תל בונד 60- פסגות קרנות נאמנות בע"מ</t>
  </si>
  <si>
    <t>1155076</t>
  </si>
  <si>
    <t>פסגות ETF גליל 5 10- פסגות קרנות נאמנות בע"מ</t>
  </si>
  <si>
    <t>1147925</t>
  </si>
  <si>
    <t>פסגות ETF כש תלבונד שקלי- פסגות קרנות נאמנות בע"מ</t>
  </si>
  <si>
    <t>1155175</t>
  </si>
  <si>
    <t>פסגות ETF שחר 2-5- פסגות קרנות נאמנות בע"מ</t>
  </si>
  <si>
    <t>1147792</t>
  </si>
  <si>
    <t>פסגות ETF שחר 5- פסגות קרנות נאמנות בע"מ</t>
  </si>
  <si>
    <t>1147818</t>
  </si>
  <si>
    <t>פסגות ETF תל בונד צמודות A- פסגות קרנות נאמנות בע"מ</t>
  </si>
  <si>
    <t>1148477</t>
  </si>
  <si>
    <t>פסגות ETF תלבונד שקלי- פסגות קרנות נאמנות בע"מ</t>
  </si>
  <si>
    <t>1148261</t>
  </si>
  <si>
    <t>פסגות קרן סל תל בונד 20- פסגות קרנות נאמנות בע"מ</t>
  </si>
  <si>
    <t>1147958</t>
  </si>
  <si>
    <t>פסגות ETFי )00( תל בונד צמודות- פסגות תעודות סל מדדים בע"מ</t>
  </si>
  <si>
    <t>1148188</t>
  </si>
  <si>
    <t>513952457</t>
  </si>
  <si>
    <t>פסגות ETFי )00( תל בונד שקלי 3- פסגות תעודות סל מדדים בע"מ</t>
  </si>
  <si>
    <t>1148345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</si>
  <si>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</si>
  <si>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</si>
  <si>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</si>
  <si>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</si>
  <si>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קסם ETF שחר 0-2- קסם קרנות נאמנות בע"מ</t>
  </si>
  <si>
    <t>1146166</t>
  </si>
  <si>
    <t>קסם ETF שחר 5- קסם קרנות נאמנות בע"מ</t>
  </si>
  <si>
    <t>1146174</t>
  </si>
  <si>
    <t>קסם סל גליל 5 10- קסם קרנות נאמנות בע"מ</t>
  </si>
  <si>
    <t>1145739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</si>
  <si>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</si>
  <si>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</si>
  <si>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</si>
  <si>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</si>
  <si>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</si>
  <si>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</si>
  <si>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תשואות- קסם קרנות נאמנות בע"מ</t>
  </si>
  <si>
    <t>1146950</t>
  </si>
  <si>
    <t>קסם.תלבונד ש3-5- קסם קרנות נאמנות בע"מ</t>
  </si>
  <si>
    <t>1147396</t>
  </si>
  <si>
    <t>קסם mberg Brent Crude (4D) ETF- קסם קרנות נאמנות בע"מ</t>
  </si>
  <si>
    <t>1145929</t>
  </si>
  <si>
    <t>סה"כ שמחקות מדדים אחרים בחו"ל</t>
  </si>
  <si>
    <t>קסם ury Bond 1-3 Year (0D) ETF- קסם קרנות נאמנות בע"מ</t>
  </si>
  <si>
    <t>1157908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</si>
  <si>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</si>
  <si>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</si>
  <si>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</si>
  <si>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</si>
  <si>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</si>
  <si>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</si>
  <si>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</si>
  <si>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</si>
  <si>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AMUNDI S&amp;P 500 UCITS ETF- (לא פעיל) AMUNDI ETF</t>
  </si>
  <si>
    <t>LU1681049018</t>
  </si>
  <si>
    <t>UTILITIES SELECT SECTOR SPDR- (לא פעיל) SPDR - State Street Global Advisors</t>
  </si>
  <si>
    <t>US81369Y8865</t>
  </si>
  <si>
    <t>22040</t>
  </si>
  <si>
    <t>3D PRINTING ETF- 3D PRINTING ETF</t>
  </si>
  <si>
    <t>US00214Q5009</t>
  </si>
  <si>
    <t>89334</t>
  </si>
  <si>
    <t>AdvisorShares Pure Us Cannbis Etf- AdvisorShares</t>
  </si>
  <si>
    <t>US00768Y4531</t>
  </si>
  <si>
    <t>28623</t>
  </si>
  <si>
    <t>AMPLIFY TRANSFOR ETF- AMPLIFY TRANSFOR</t>
  </si>
  <si>
    <t>US0321086078</t>
  </si>
  <si>
    <t>28511</t>
  </si>
  <si>
    <t>AMP ONL RTL ETF- Amplitude Inc</t>
  </si>
  <si>
    <t>US0321081020</t>
  </si>
  <si>
    <t>ARK AUTON TECH- ARK INNOVATHION</t>
  </si>
  <si>
    <t>US00214Q2030</t>
  </si>
  <si>
    <t>ARK GEN REV ETF- ARK INNOVATHION</t>
  </si>
  <si>
    <t>US00214Q3020</t>
  </si>
  <si>
    <t>ARK INNOVAT ETF- ARK INNOVATHION</t>
  </si>
  <si>
    <t>US00214Q1040</t>
  </si>
  <si>
    <t>AGT US- BlackRock  Asset Managment</t>
  </si>
  <si>
    <t>US00109K1051</t>
  </si>
  <si>
    <t>CEF ishares russell- BlackRock  Asset Managment</t>
  </si>
  <si>
    <t>US4642876555</t>
  </si>
  <si>
    <t>I SHARES MSCI CHINA A- BlackRock  Asset Managment</t>
  </si>
  <si>
    <t>IE00BQT3WG13</t>
  </si>
  <si>
    <t>ISH CORE MSCI WD- BlackRock  Asset Managment</t>
  </si>
  <si>
    <t>IE00B4L5Y983</t>
  </si>
  <si>
    <t>ISH MSCI USA ESG EHNCD USD D- BlackRock  Asset Managment</t>
  </si>
  <si>
    <t>IE00BHZPJ890</t>
  </si>
  <si>
    <t>ISH MSCI WLD SM- BlackRock  Asset Managment</t>
  </si>
  <si>
    <t>IE00BF4RFH31</t>
  </si>
  <si>
    <t>ISH NIKKEI 225 A- BlackRock  Asset Managment</t>
  </si>
  <si>
    <t>IE00B52MJD48</t>
  </si>
  <si>
    <t>ISHARES CORE EM- BlackRock  Asset Managment</t>
  </si>
  <si>
    <t>IE00BKM4GZ66</t>
  </si>
  <si>
    <t>ISHARES CORE HIG- BlackRock  Asset Managment</t>
  </si>
  <si>
    <t>US46429B6636</t>
  </si>
  <si>
    <t>ISHARES CORE MSCI CH IND ETF- BlackRock  Asset Managment</t>
  </si>
  <si>
    <t>HK2801040828</t>
  </si>
  <si>
    <t>HKSE</t>
  </si>
  <si>
    <t>ISHARES CORE MSCI EM_ איישרס חוץ- BlackRock  Asset Managment</t>
  </si>
  <si>
    <t>ISHARES CORE MSCI EURPOE- BlackRock  Asset Managment</t>
  </si>
  <si>
    <t>IE00B1YZSC51</t>
  </si>
  <si>
    <t>Ishares core s&amp;p 500 etf- BlackRock  Asset Managment</t>
  </si>
  <si>
    <t>US4642872000</t>
  </si>
  <si>
    <t>ISHARES CORE SP 500- BlackRock  Asset Managment</t>
  </si>
  <si>
    <t>IE00B5BMR087</t>
  </si>
  <si>
    <t>ISHARES DJ US AEROS- BlackRock  Asset Managment</t>
  </si>
  <si>
    <t>US4642887602</t>
  </si>
  <si>
    <t>ISHARES EXPANDED TECH SECTOR- BlackRock  Asset Managment</t>
  </si>
  <si>
    <t>US4642875490</t>
  </si>
  <si>
    <t>Ishares ftse china25- BlackRock  Asset Managment</t>
  </si>
  <si>
    <t>US4642871846</t>
  </si>
  <si>
    <t>ISHARES GLOBAL- BlackRock  Asset Managment</t>
  </si>
  <si>
    <t>US4642882249</t>
  </si>
  <si>
    <t>ISHARES MSCI BRAZIL UCITS DE- BlackRock  Asset Managment</t>
  </si>
  <si>
    <t>DE000A0Q4R85</t>
  </si>
  <si>
    <t>Ishares msci eafe- BlackRock  Asset Managment</t>
  </si>
  <si>
    <t>US4642874659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</si>
  <si>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</si>
  <si>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</si>
  <si>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</si>
  <si>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</si>
  <si>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</si>
  <si>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</si>
  <si>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MSCI WORLD- BlackRock  Asset Managment</t>
  </si>
  <si>
    <t>SIX</t>
  </si>
  <si>
    <t>Ishares phlx sox semicon- BlackRock  Asset Managment</t>
  </si>
  <si>
    <t>US4642875235</t>
  </si>
  <si>
    <t>ISHARES RESIDENT- BlackRock  Asset Managment</t>
  </si>
  <si>
    <t>US4642885622</t>
  </si>
  <si>
    <t>ishares RUSSELL 2000 GROWTH- BlackRock  Asset Managment</t>
  </si>
  <si>
    <t>US4642876480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</si>
  <si>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</si>
  <si>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</si>
  <si>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</si>
  <si>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</si>
  <si>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</si>
  <si>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</si>
  <si>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Ishares S&amp;P500 Swap Ucits- BlackRock  Asset Managment</t>
  </si>
  <si>
    <t>ISHARES U.S. MEDICAL DEVICES- BlackRock  Asset Managment</t>
  </si>
  <si>
    <t>US4642888105</t>
  </si>
  <si>
    <t>Ishares us financials- BlackRock  Asset Managment</t>
  </si>
  <si>
    <t>us4642877702</t>
  </si>
  <si>
    <t>Ishares us regional banks- BlackRock  Asset Managment</t>
  </si>
  <si>
    <t>US4642887784</t>
  </si>
  <si>
    <t>Ishares ustechnology etf- BlackRock  Asset Managment</t>
  </si>
  <si>
    <t>US4642877215</t>
  </si>
  <si>
    <t>ISHR CORE EM IMI- BlackRock  Asset Managment</t>
  </si>
  <si>
    <t>ISHR DIGITALSTN- BlackRock  Asset Managment</t>
  </si>
  <si>
    <t>IE00BYZK4883</t>
  </si>
  <si>
    <t>ISHR EDG WLD VAL- BlackRock  Asset Managment</t>
  </si>
  <si>
    <t>IE00BP3QZB59</t>
  </si>
  <si>
    <t>ISHR EUR600 IND GDS&amp;SERV (DE)- BlackRock  Asset Managment</t>
  </si>
  <si>
    <t>DE000A0H08J9</t>
  </si>
  <si>
    <t>ISHR MSCI EUR-I- BlackRock  Asset Managment</t>
  </si>
  <si>
    <t>ISHR S&amp;P500 IT- BlackRock  Asset Managment</t>
  </si>
  <si>
    <t>IE00B3WJKG14</t>
  </si>
  <si>
    <t>ISHS SP MIDCAP- BlackRock  Asset Managment</t>
  </si>
  <si>
    <t>US4642875078</t>
  </si>
  <si>
    <t>איישרס.חוץ HEALTHCARE INN- BlackRock  Asset Managment</t>
  </si>
  <si>
    <t>IE00BYZK4776</t>
  </si>
  <si>
    <t>איישרס.חוץ MSCI AC WORLD- BlackRock  Asset Managment</t>
  </si>
  <si>
    <t>IE00B6R52259</t>
  </si>
  <si>
    <t>איישרס.חוץ MSCI CHINA A- BlackRock  Asset Managment</t>
  </si>
  <si>
    <t>איישרס.חוץ MSCI EUROPE ID- BlackRock  Asset Managment</t>
  </si>
  <si>
    <t>IE00B4K48X80</t>
  </si>
  <si>
    <t>איישרס.חוץ NASDAQ100INDEX- BlackRock  Asset Managment</t>
  </si>
  <si>
    <t>IE00B53SZB19</t>
  </si>
  <si>
    <t>איישרס.חוץ S&amp;P CONS DISCR- BlackRock  Asset Managment</t>
  </si>
  <si>
    <t>IE00B4MCHD36</t>
  </si>
  <si>
    <t>איישרס.חוץ S&amp;P FINANCIALS- BlackRock  Asset Managment</t>
  </si>
  <si>
    <t>IE00B4JNQZ49</t>
  </si>
  <si>
    <t>איישרס.חוץ S&amp;P HEALTHCARE- BlackRock  Asset Managment</t>
  </si>
  <si>
    <t>IE00B43HR379</t>
  </si>
  <si>
    <t>איישרס.חוץ S&amp;P TECHNOLOGY- BlackRock  Asset Managment</t>
  </si>
  <si>
    <t>איישרס.חוץROBOTICS&amp;AUTOMA- BlackRock  Asset Managment</t>
  </si>
  <si>
    <t>IE00BYZK4552</t>
  </si>
  <si>
    <t>SCHWAB US DVD EQUITY ETF- Charles Schwab investment managment</t>
  </si>
  <si>
    <t>US8085247976</t>
  </si>
  <si>
    <t>28515</t>
  </si>
  <si>
    <t>COMM SERV SELECT SECTOR SPDR- COMM SERV SELECT</t>
  </si>
  <si>
    <t>US81369Y8527</t>
  </si>
  <si>
    <t>CONSUMER STAPLES SPDR- CONSUMER STAPLES</t>
  </si>
  <si>
    <t>US81369Y3080</t>
  </si>
  <si>
    <t>10096</t>
  </si>
  <si>
    <t>DAIWA EXCHANGE TRAD- Daiwa ETF</t>
  </si>
  <si>
    <t>JP3027620008</t>
  </si>
  <si>
    <t>TSE</t>
  </si>
  <si>
    <t>11121</t>
  </si>
  <si>
    <t>Deutsche x trackers csi 300 china- DB x TRACKERS</t>
  </si>
  <si>
    <t>us2330518794</t>
  </si>
  <si>
    <t>12104</t>
  </si>
  <si>
    <t>X S&amp;P500 SWAP- DB x TRACKERS</t>
  </si>
  <si>
    <t>LU0490618542</t>
  </si>
  <si>
    <t>DIR DAILY SEM 3X- DIR DAILY SEM</t>
  </si>
  <si>
    <t>US25460G6908</t>
  </si>
  <si>
    <t>28576</t>
  </si>
  <si>
    <t>DD AMZN BL 1.5X- Direxion Daily</t>
  </si>
  <si>
    <t>US25461A8586</t>
  </si>
  <si>
    <t>12316</t>
  </si>
  <si>
    <t>DIR DLY TLSA Bull X1.5- Direxion Daily</t>
  </si>
  <si>
    <t>US25460G2865</t>
  </si>
  <si>
    <t>DIR SEMI BULL 3X- Direxion Daily</t>
  </si>
  <si>
    <t>US25459W4583</t>
  </si>
  <si>
    <t>DIREXION DAILY J- Direxion Daily</t>
  </si>
  <si>
    <t>US25460G8318</t>
  </si>
  <si>
    <t>DIREXION DAILY TECH- Direxion Daily</t>
  </si>
  <si>
    <t>US25459W1027</t>
  </si>
  <si>
    <t>DIREXION SPX 2X- Direxion Daily</t>
  </si>
  <si>
    <t>US25459Y1652</t>
  </si>
  <si>
    <t>DRX DL ROB ART- Direxion Daily</t>
  </si>
  <si>
    <t>US25460G8235</t>
  </si>
  <si>
    <t>DIR SMCAP BEAR3X- DIREXION FUNDS</t>
  </si>
  <si>
    <t>US25460E2321</t>
  </si>
  <si>
    <t>12410</t>
  </si>
  <si>
    <t>DIREXION DAILY BANK BEAR 3X- DIREXION FUNDS</t>
  </si>
  <si>
    <t>US25459Y6941</t>
  </si>
  <si>
    <t>UBS EM MKT A-USD- EMMUSA</t>
  </si>
  <si>
    <t>LU0480132876</t>
  </si>
  <si>
    <t>28321</t>
  </si>
  <si>
    <t>ETFMG PRIME CYBER- Etf Managers Group</t>
  </si>
  <si>
    <t>US26924G2012</t>
  </si>
  <si>
    <t>11292</t>
  </si>
  <si>
    <t>ETFMG PRIME MOBILE PAYMENTS ET- Etf Managers Group</t>
  </si>
  <si>
    <t>US26924G4091</t>
  </si>
  <si>
    <t>אינבסקו.חוץSTOX.EUROPE600- EUROPE RENDEMENT -C</t>
  </si>
  <si>
    <t>IE00B60SWW18</t>
  </si>
  <si>
    <t>26002</t>
  </si>
  <si>
    <t>FIDELITY MSCI CO- Fidelity Fund Management</t>
  </si>
  <si>
    <t>US3160928731</t>
  </si>
  <si>
    <t>28343</t>
  </si>
  <si>
    <t>FID-MSCI INFO ETF- FID-MSCI INFO ETF</t>
  </si>
  <si>
    <t>US3160928087</t>
  </si>
  <si>
    <t>89712</t>
  </si>
  <si>
    <t>FIRST TRUST CLOU- First trust</t>
  </si>
  <si>
    <t>US33734X1928</t>
  </si>
  <si>
    <t>12080</t>
  </si>
  <si>
    <t>FIRST TRUST CONSUME- First trust</t>
  </si>
  <si>
    <t>US33734X1191</t>
  </si>
  <si>
    <t>FIRST TRUST INDX- First trust</t>
  </si>
  <si>
    <t>US33737K2050</t>
  </si>
  <si>
    <t>FIRST TRUST NASD- First trust</t>
  </si>
  <si>
    <t>US33734X8469</t>
  </si>
  <si>
    <t>FIRST TRUST NASDAQ- First trust</t>
  </si>
  <si>
    <t>US33733E5006</t>
  </si>
  <si>
    <t>FT-NSDQ TECH DVD- First trust</t>
  </si>
  <si>
    <t>US33738R1187</t>
  </si>
  <si>
    <t>HORIZONS S&amp;P/TSX 60 INDEX- GLOBAL HORIZON</t>
  </si>
  <si>
    <t>CA44049A1241</t>
  </si>
  <si>
    <t>10629</t>
  </si>
  <si>
    <t>GBL MSCI HLTH ET- Global X Management Co LLc</t>
  </si>
  <si>
    <t>US37954Y5419</t>
  </si>
  <si>
    <t>12507</t>
  </si>
  <si>
    <t>GL X TELEMEDICIN- Global X Management Co LLc</t>
  </si>
  <si>
    <t>US37954Y2853</t>
  </si>
  <si>
    <t>GLOBAL X AUTONOM- Global X Management Co LLc</t>
  </si>
  <si>
    <t>US37954Y6243</t>
  </si>
  <si>
    <t>GLOBAL X CLEANTECH- Global X Management Co LLc</t>
  </si>
  <si>
    <t>US37954Y2283</t>
  </si>
  <si>
    <t>GLOBAL X COPPER- Global X Management Co LLc</t>
  </si>
  <si>
    <t>US37954Y8306</t>
  </si>
  <si>
    <t>GLOBAL X CYBERSECURITY ETF- Global X Management Co LLc</t>
  </si>
  <si>
    <t>US37954Y3844</t>
  </si>
  <si>
    <t>GLOBAL X FINTECH ETF- Global X Management Co LLc</t>
  </si>
  <si>
    <t>US37954Y8140</t>
  </si>
  <si>
    <t>GLOBAL X GURU index etf- Global X Management Co LLc</t>
  </si>
  <si>
    <t>US37950E3412</t>
  </si>
  <si>
    <t>GLOBAL X LITHIUM- Global X Management Co LLc</t>
  </si>
  <si>
    <t>US37954Y8553</t>
  </si>
  <si>
    <t>GLOBAL X ROBOTICS- Global X Management Co LLc</t>
  </si>
  <si>
    <t>US37954Y7159</t>
  </si>
  <si>
    <t>GLOBAL X VID GAM- Global X Management Co LLc</t>
  </si>
  <si>
    <t>US37954Y3927</t>
  </si>
  <si>
    <t>GLOBAL X-CLOUD- Global X Management Co LLc</t>
  </si>
  <si>
    <t>US37954Y4420</t>
  </si>
  <si>
    <t>HORIZONS S&amp;P/TSX- HORIZON</t>
  </si>
  <si>
    <t>CA44056G1054</t>
  </si>
  <si>
    <t>89871</t>
  </si>
  <si>
    <t>HSBC MSCI EMERGI- HSBC BANK PLC</t>
  </si>
  <si>
    <t>11221</t>
  </si>
  <si>
    <t>*INVESCO MSCI EMERGING MKTS- Invesco investment management limited</t>
  </si>
  <si>
    <t>IE00B3DWVS88</t>
  </si>
  <si>
    <t>IN NSDQ N GN 100- Invesco investment management limited</t>
  </si>
  <si>
    <t>US46138G6310</t>
  </si>
  <si>
    <t>INVES NASDAQ 100- Invesco investment management limited</t>
  </si>
  <si>
    <t>US46138G6492</t>
  </si>
  <si>
    <t>INVESCO AEROSPAC- Invesco investment management limited</t>
  </si>
  <si>
    <t>US73935X6904</t>
  </si>
  <si>
    <t>INVESCO CHINA TECH- Invesco investment management limited</t>
  </si>
  <si>
    <t>US46138E8003</t>
  </si>
  <si>
    <t>INVESCO CLEANTECH- Invesco investment management limited</t>
  </si>
  <si>
    <t>US46137V4077</t>
  </si>
  <si>
    <t>INVESCO DYNAMIC- Invesco investment management limited</t>
  </si>
  <si>
    <t>US46137V6395</t>
  </si>
  <si>
    <t>INVESCO NASDAQ I- Invesco investment management limited</t>
  </si>
  <si>
    <t>US46137V5306</t>
  </si>
  <si>
    <t>Invesco QQQ  trust NAS1- Invesco investment management limited</t>
  </si>
  <si>
    <t>US46090E1038</t>
  </si>
  <si>
    <t>INVESCO S&amp;P 500 UCITS ETF- Invesco investment management limited</t>
  </si>
  <si>
    <t>IE00B3YCGJ38</t>
  </si>
  <si>
    <t>INVESCO S&amp;P MIDC- Invesco investment management limited</t>
  </si>
  <si>
    <t>US46137V4721</t>
  </si>
  <si>
    <t>INVESCO S&amp;P SMAL- Invesco investment management limited</t>
  </si>
  <si>
    <t>US46137V4804</t>
  </si>
  <si>
    <t>INVESCO S&amp;P500 ESG ACC- Invesco investment management limited</t>
  </si>
  <si>
    <t>IE00BKS7L097</t>
  </si>
  <si>
    <t>INVESCO SOLAR ETF- Invesco investment management limited</t>
  </si>
  <si>
    <t>US46138G7060</t>
  </si>
  <si>
    <t>Invesco Wilderhill Clean energy-ET- Invesco investment management limited</t>
  </si>
  <si>
    <t>US46137V1347</t>
  </si>
  <si>
    <t>INVSC NSDQ FNTC- Invesco investment management limited</t>
  </si>
  <si>
    <t>IE00BYMS5W68</t>
  </si>
  <si>
    <t>LS 5X LONG QQQ- Invesco investment management limited</t>
  </si>
  <si>
    <t>XS2399364152</t>
  </si>
  <si>
    <t>SOURCE S&amp;P 500 UCITS ETF- Invesco investment management limited</t>
  </si>
  <si>
    <t>אינבסקו.חוץNASDAQ100SWAP- Invesco investment management limited</t>
  </si>
  <si>
    <t>IE00BNRQM384</t>
  </si>
  <si>
    <t>אינסקו.חוץMSCI.WORLD- Invesco investment management limited</t>
  </si>
  <si>
    <t>IE00B60SX394</t>
  </si>
  <si>
    <t>JPM EQTY P-INC- JP MORGAN ASSET MANAGEMENT</t>
  </si>
  <si>
    <t>US46641Q3323</t>
  </si>
  <si>
    <t>KraneShares Csi China Internet Etf- KRANESHARES</t>
  </si>
  <si>
    <t>US5007673065</t>
  </si>
  <si>
    <t>28032</t>
  </si>
  <si>
    <t>L&amp;G ECOMM LOGIS- L&amp;G ECOMM LOGIS</t>
  </si>
  <si>
    <t>IE00BF0M6N54</t>
  </si>
  <si>
    <t>89676</t>
  </si>
  <si>
    <t>AMP LITH&amp; BATTERY TEC ETF- LEGAL &amp; GENERAL UCITS ETF PLC</t>
  </si>
  <si>
    <t>US0321088058</t>
  </si>
  <si>
    <t>27235</t>
  </si>
  <si>
    <t>LYXOR CORE EURSTX 600 DR- LYXOR ETF</t>
  </si>
  <si>
    <t>LU0908500753</t>
  </si>
  <si>
    <t>10267</t>
  </si>
  <si>
    <t>Lyxor Etf S&amp;P 500- LYXOR ETF</t>
  </si>
  <si>
    <t>LU0496786657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</si>
  <si>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</si>
  <si>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</si>
  <si>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</si>
  <si>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</si>
  <si>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</si>
  <si>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</si>
  <si>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ETFMG-ALT HRVST- MJ</t>
  </si>
  <si>
    <t>US26924G5080</t>
  </si>
  <si>
    <t>89442</t>
  </si>
  <si>
    <t>NOMURA ETF- Nomura asset management</t>
  </si>
  <si>
    <t>JP3027630007</t>
  </si>
  <si>
    <t>JPX</t>
  </si>
  <si>
    <t>20081</t>
  </si>
  <si>
    <t>Nomura Nikkei 225 ETF- Nomura asset management</t>
  </si>
  <si>
    <t>JP3027650005</t>
  </si>
  <si>
    <t>NOMURA TOPIX BANKS 1615 JP- Nomura asset management</t>
  </si>
  <si>
    <t>JP3040170007</t>
  </si>
  <si>
    <t>Nomura topix etf- Nomura asset management</t>
  </si>
  <si>
    <t>AVANTIS US S/C- Proshares Fund</t>
  </si>
  <si>
    <t>US0250728773</t>
  </si>
  <si>
    <t>27016</t>
  </si>
  <si>
    <t>PRO ULTRA MDCAP4- Proshares Fund</t>
  </si>
  <si>
    <t>US74347R4048</t>
  </si>
  <si>
    <t>PRO UPROSHRT S&amp;P- Proshares Fund</t>
  </si>
  <si>
    <t>US74347B1109</t>
  </si>
  <si>
    <t>PROSHARES UL SHO- Proshares Fund</t>
  </si>
  <si>
    <t>US74347G8612</t>
  </si>
  <si>
    <t>Proshares ultra s&amp;p500- Proshares Fund</t>
  </si>
  <si>
    <t>us74347r1077</t>
  </si>
  <si>
    <t>Proshares UltraPro QQQ- Proshares Fund</t>
  </si>
  <si>
    <t>US74347X8314</t>
  </si>
  <si>
    <t>Proshares ultrapro s&amp;p 500- Proshares Fund</t>
  </si>
  <si>
    <t>US74347X8645</t>
  </si>
  <si>
    <t>Ultra qqq powershres- Proshares Fund</t>
  </si>
  <si>
    <t>US38145J1043</t>
  </si>
  <si>
    <t>SPDR RUSSELL 2K- Real Estate Credit Investments Pcc ltd</t>
  </si>
  <si>
    <t>IE00BJ38QD84</t>
  </si>
  <si>
    <t>12706</t>
  </si>
  <si>
    <t>SPDR S&amp;P 400 MID- Real Estate Credit Investments Pcc ltd</t>
  </si>
  <si>
    <t>E00B4YBJ215</t>
  </si>
  <si>
    <t>ROBO GLOBAL ROBOTICS- ROBO GLOBAL ROBOTICS AND AUTOM</t>
  </si>
  <si>
    <t>US3015057074</t>
  </si>
  <si>
    <t>27770</t>
  </si>
  <si>
    <t>ROBO-GL HL TECH- ROBO GLOBAL ROBOTICS AND AUTOM</t>
  </si>
  <si>
    <t>US3015057231</t>
  </si>
  <si>
    <t>SPDR EUR ENERGY- Spider</t>
  </si>
  <si>
    <t>IE00BKWQ0F09</t>
  </si>
  <si>
    <t>27395</t>
  </si>
  <si>
    <t>SIREN ETF TRUST- SPX</t>
  </si>
  <si>
    <t>US8296582021</t>
  </si>
  <si>
    <t>10597</t>
  </si>
  <si>
    <t>Amex tech sel indx- State Street Corp</t>
  </si>
  <si>
    <t>US81369Y8030</t>
  </si>
  <si>
    <t>22041</t>
  </si>
  <si>
    <t>Consumer discretionary etf- State Street Corp</t>
  </si>
  <si>
    <t>US81369Y4070</t>
  </si>
  <si>
    <t>CONSUMER DISCRETIONARY SELT- State Street Corp</t>
  </si>
  <si>
    <t>Dia Us _SPDR DJIA TRUST- State Street Corp</t>
  </si>
  <si>
    <t>US78467X1090</t>
  </si>
  <si>
    <t>Energy s.sector spdr- State Street Corp</t>
  </si>
  <si>
    <t>US81369Y5069</t>
  </si>
  <si>
    <t>FINANCIAL SELECT SECTOR SPDR- State Street Corp</t>
  </si>
  <si>
    <t>US81369Y6059</t>
  </si>
  <si>
    <t>Health care select xlv- State Street Corp</t>
  </si>
  <si>
    <t>US81369Y2090</t>
  </si>
  <si>
    <t>INDUSTRIAL SELECT SECT SPDR- State Street Corp</t>
  </si>
  <si>
    <t>US81369Y7040</t>
  </si>
  <si>
    <t>REAL EST SEL SEC- State Street Corp</t>
  </si>
  <si>
    <t>US81369y8600</t>
  </si>
  <si>
    <t>SPDR _s&amp;p Kensho Clean Power ETF- State Street Corp</t>
  </si>
  <si>
    <t>US78468R6559</t>
  </si>
  <si>
    <t>SPDR EUR S/C VAL- State Street Corp</t>
  </si>
  <si>
    <t>IE00BSPLC298</t>
  </si>
  <si>
    <t>SPDR KBW BANK ETF- State Street Corp</t>
  </si>
  <si>
    <t>US78464A7972</t>
  </si>
  <si>
    <t>SPDR MSCI ACWI IMI- State Street Corp</t>
  </si>
  <si>
    <t>IE00B3YLTY66</t>
  </si>
  <si>
    <t>SPDR MSCI EUROPE CONSUMER ST- State Street Corp</t>
  </si>
  <si>
    <t>IE00BKWQ0D84</t>
  </si>
  <si>
    <t>SPDR MSCI Europe Health CareSM UCITS- State Street Corp</t>
  </si>
  <si>
    <t>IE00BKWQ0H23</t>
  </si>
  <si>
    <t>Spdr s&amp;p 500 etf trust- State Street Corp</t>
  </si>
  <si>
    <t>US78462F1030</t>
  </si>
  <si>
    <t>SPDR S&amp;P AEROSPA- State Street Corp</t>
  </si>
  <si>
    <t>US78464A6313</t>
  </si>
  <si>
    <t>Spdr s&amp;p biotech etf- State Street Corp</t>
  </si>
  <si>
    <t>US78464A8707</t>
  </si>
  <si>
    <t>SPDR S&amp;P CHINA ETF- State Street Corp</t>
  </si>
  <si>
    <t>US78463X4007</t>
  </si>
  <si>
    <t>SPDR S&amp;P US ENERGY SELECT- State Street Corp</t>
  </si>
  <si>
    <t>IE00BWBXM492</t>
  </si>
  <si>
    <t>SPDR Small Cup USA  Value- State Street Corp</t>
  </si>
  <si>
    <t>IE00BSPLC413</t>
  </si>
  <si>
    <t>TECHNOLOGY SELECT SECT SPDR- State Street Corp</t>
  </si>
  <si>
    <t>SPDR 500 LEADS A- State Street Global Advisors Europe</t>
  </si>
  <si>
    <t>IE00BH4GPZ28</t>
  </si>
  <si>
    <t>22042</t>
  </si>
  <si>
    <t>US GLB JETS ETF- US GLOBAL JETS</t>
  </si>
  <si>
    <t>US26922A8421</t>
  </si>
  <si>
    <t>27146</t>
  </si>
  <si>
    <t>US VEGAN CLIMATE- US VEGAN CLIMATE</t>
  </si>
  <si>
    <t>US26922A2978</t>
  </si>
  <si>
    <t>90191</t>
  </si>
  <si>
    <t>Roundhill Ball Metaverse Etf- Usbank.com</t>
  </si>
  <si>
    <t>US53656F4173</t>
  </si>
  <si>
    <t>89670</t>
  </si>
  <si>
    <t>Market vectors russ- Van Eck ETF</t>
  </si>
  <si>
    <t>US92189F4037</t>
  </si>
  <si>
    <t>12518</t>
  </si>
  <si>
    <t>VANECK SEMICONDUCTOR ETF- Van Eck ETF</t>
  </si>
  <si>
    <t>US57060U2336</t>
  </si>
  <si>
    <t>VANECK Vector semiconductor ETF- Van Eck ETF</t>
  </si>
  <si>
    <t>IE00BMC38736</t>
  </si>
  <si>
    <t>VANECK VECTORS SEMICONDUCTOR- Van Eck ETF</t>
  </si>
  <si>
    <t>US92189F6768</t>
  </si>
  <si>
    <t>VANECK VIETNAM- Van Eck ETF</t>
  </si>
  <si>
    <t>US92189F8178</t>
  </si>
  <si>
    <t>VANG AS X JP $D- Vanguard Group</t>
  </si>
  <si>
    <t>IE00B9F5YL18</t>
  </si>
  <si>
    <t>12517</t>
  </si>
  <si>
    <t>VANG DEV WLD A- Vanguard Group</t>
  </si>
  <si>
    <t>IE00BKX55T58</t>
  </si>
  <si>
    <t>VANG FTSE AL $A- Vanguard Group</t>
  </si>
  <si>
    <t>IE00BK5BQT80</t>
  </si>
  <si>
    <t>VANG FTSE AL $D- Vanguard Group</t>
  </si>
  <si>
    <t>IE00B3RBWM25</t>
  </si>
  <si>
    <t>VANG FTSE DE EURD- Vanguard Group</t>
  </si>
  <si>
    <t>IE00B945VV12</t>
  </si>
  <si>
    <t>Vanguard aust share- Vanguard Group</t>
  </si>
  <si>
    <t>AU000000VAS1</t>
  </si>
  <si>
    <t>VANGUARD AUST SHARES IDX ETF- Vanguard Group</t>
  </si>
  <si>
    <t>Vanguard Dividend etf- Vanguard Group</t>
  </si>
  <si>
    <t>US9219088443</t>
  </si>
  <si>
    <t>Vanguard Emrg mkt et- Vanguard Group</t>
  </si>
  <si>
    <t>US9220428588</t>
  </si>
  <si>
    <t>Vanguard Financials etf- Vanguard Group</t>
  </si>
  <si>
    <t>US92204A4058</t>
  </si>
  <si>
    <t>VANGUARD FTSE AL- Vanguard Group</t>
  </si>
  <si>
    <t>VANGUARD FTSE ET- Vanguard Group</t>
  </si>
  <si>
    <t>US9219438580</t>
  </si>
  <si>
    <t>VANGUARD HEALTH- Vanguard Group</t>
  </si>
  <si>
    <t>US92204A5048</t>
  </si>
  <si>
    <t>VANGUARD HI DV Y- Vanguard Group</t>
  </si>
  <si>
    <t>US9219464065</t>
  </si>
  <si>
    <t>VANGUARD LT TREA- Vanguard Group</t>
  </si>
  <si>
    <t>US92206C8477</t>
  </si>
  <si>
    <t>Vanguard Mid Cap- Vanguard Group</t>
  </si>
  <si>
    <t>US9229086296</t>
  </si>
  <si>
    <t>VANGUARD MID-CAP VA- Vanguard Group</t>
  </si>
  <si>
    <t>US9229085124</t>
  </si>
  <si>
    <t>Vanguard reit vipers- Vanguard Group</t>
  </si>
  <si>
    <t>US9229085538</t>
  </si>
  <si>
    <t>Vanguard S&amp;P 500 etf- Vanguard Group</t>
  </si>
  <si>
    <t>US9229083632</t>
  </si>
  <si>
    <t>VANGUARD S&amp;P GRO- Vanguard Group</t>
  </si>
  <si>
    <t>US9219325050</t>
  </si>
  <si>
    <t>VANGUARD S/C V E- Vanguard Group</t>
  </si>
  <si>
    <t>US9229086114</t>
  </si>
  <si>
    <t>VANGUARD SM-C ET- Vanguard Group</t>
  </si>
  <si>
    <t>US9229087518</t>
  </si>
  <si>
    <t>VANGUARD TOT WORLD- Vanguard Group</t>
  </si>
  <si>
    <t>US9220427424</t>
  </si>
  <si>
    <t>VANGUARD UTI ETF- Vanguard Group</t>
  </si>
  <si>
    <t>US92204A8760</t>
  </si>
  <si>
    <t>VANGUARD-FTSE AW- Vanguard Group</t>
  </si>
  <si>
    <t>US9220427184</t>
  </si>
  <si>
    <t>Vangurad info tech etf- Vanguard Group</t>
  </si>
  <si>
    <t>US92204A7028</t>
  </si>
  <si>
    <t>VG GLB EX-US R E- Vanguard Group</t>
  </si>
  <si>
    <t>US9220426764</t>
  </si>
  <si>
    <t>סה"כ שמחקות מדדים אחרים</t>
  </si>
  <si>
    <t>$21SHAR AVAL ETP- 21 shares</t>
  </si>
  <si>
    <t>CH1135202088</t>
  </si>
  <si>
    <t>28296</t>
  </si>
  <si>
    <t>21SHARES CARDANO- 21 shares</t>
  </si>
  <si>
    <t>CH1102728750</t>
  </si>
  <si>
    <t>21shares Polkadot Etp- 21 shares</t>
  </si>
  <si>
    <t>CH0593331561</t>
  </si>
  <si>
    <t>21SHARES POLYGON- 21 shares</t>
  </si>
  <si>
    <t>CH1129538448</t>
  </si>
  <si>
    <t>21SHARES SOLANA- 21 shares</t>
  </si>
  <si>
    <t>CH1114873776</t>
  </si>
  <si>
    <t>21SHR BITWISE Crypto index ETP- 21 shares</t>
  </si>
  <si>
    <t>CH0475986318</t>
  </si>
  <si>
    <t>ABRDN PLATINUM E- Aberdeen Standard Investments</t>
  </si>
  <si>
    <t>US26922V1017</t>
  </si>
  <si>
    <t>13115</t>
  </si>
  <si>
    <t>CI GAL BITC USD- BITCOIN-INVEST</t>
  </si>
  <si>
    <t>CA12563N1033</t>
  </si>
  <si>
    <t>27873</t>
  </si>
  <si>
    <t>WT BITCOIN- BITCOIN-INVEST</t>
  </si>
  <si>
    <t>GB00BJYDH287</t>
  </si>
  <si>
    <t>21shares Bitcoin Single- BlackRock  Asset Managment</t>
  </si>
  <si>
    <t>CH0454664001</t>
  </si>
  <si>
    <t>21SHR BINANCE- BlackRock  Asset Managment</t>
  </si>
  <si>
    <t>CH0496454155</t>
  </si>
  <si>
    <t>21SHR ETHEREUM- BlackRock  Asset Managment</t>
  </si>
  <si>
    <t>CH0454664027</t>
  </si>
  <si>
    <t>ISHARES GOLD TRU- BlackRock  Asset Managment</t>
  </si>
  <si>
    <t>US4642852044</t>
  </si>
  <si>
    <t>Ishares Silver trust- BlackRock  Asset Managment</t>
  </si>
  <si>
    <t>US46428Q1094</t>
  </si>
  <si>
    <t>CI GAL ETH USD- Galaxy Protfolio</t>
  </si>
  <si>
    <t>CA12565N2005</t>
  </si>
  <si>
    <t>27557</t>
  </si>
  <si>
    <t>GLO X BLOCKCHAIN- Global X Management Co LLc</t>
  </si>
  <si>
    <t>US37954Y1608</t>
  </si>
  <si>
    <t>GRAYSCALE DIGITAL- Grayscale Ethereum Trust</t>
  </si>
  <si>
    <t>KYG407051088</t>
  </si>
  <si>
    <t>27920</t>
  </si>
  <si>
    <t>P/S BITCOIN STRA- Proshares Fund</t>
  </si>
  <si>
    <t>US74347G4405</t>
  </si>
  <si>
    <t>PURPOSE BITCOIN- PURPOSE</t>
  </si>
  <si>
    <t>CA74642C3003</t>
  </si>
  <si>
    <t>28575</t>
  </si>
  <si>
    <t>PURPOSE ETHER ET- PURPOSE</t>
  </si>
  <si>
    <t>CA74642N3067</t>
  </si>
  <si>
    <t>SPROTT PHY GLD T- SPROTT PHY GLD T</t>
  </si>
  <si>
    <t>CA85207H1047</t>
  </si>
  <si>
    <t>89357</t>
  </si>
  <si>
    <t>SPDR gold shares- State Street Corp</t>
  </si>
  <si>
    <t>US78463V1070</t>
  </si>
  <si>
    <t>ULTRASHORT OIL &amp; GA- UltraShort Oil</t>
  </si>
  <si>
    <t>US74347R5862</t>
  </si>
  <si>
    <t>10443</t>
  </si>
  <si>
    <t>WT ETHEREUM- WisdomTree Europe ltd</t>
  </si>
  <si>
    <t>GB00BJYDH394</t>
  </si>
  <si>
    <t>12311</t>
  </si>
  <si>
    <t>Amundi Etf Euro- Amundi etf</t>
  </si>
  <si>
    <t>FR0010754119</t>
  </si>
  <si>
    <t>12772</t>
  </si>
  <si>
    <t>Ishares $ Short Duration Corp Bond- BlackRock  Asset Managment</t>
  </si>
  <si>
    <t>IE00BYXYYP94</t>
  </si>
  <si>
    <t>ISHARES AAA - A- BlackRock  Asset Managment</t>
  </si>
  <si>
    <t>US46429B2916</t>
  </si>
  <si>
    <t>Ishares barclays 1-3 year- BlackRock  Asset Managment</t>
  </si>
  <si>
    <t>US4642874576</t>
  </si>
  <si>
    <t>Ishares Barclays 20+ year bond- BlackRock  Asset Managment</t>
  </si>
  <si>
    <t>US4642874329</t>
  </si>
  <si>
    <t>Ishares barclays 3-7 year- BlackRock  Asset Managment</t>
  </si>
  <si>
    <t>US4642886612</t>
  </si>
  <si>
    <t>ISHARES BARCLAYS 7-10- BlackRock  Asset Managment</t>
  </si>
  <si>
    <t>US4642874402</t>
  </si>
  <si>
    <t>ISHARES EMER MKTS- BlackRock  Asset Managment</t>
  </si>
  <si>
    <t>IE00B6TLBW47</t>
  </si>
  <si>
    <t>ISHARES MARKIT IBOXX $ HIGH- BlackRock  Asset Managment</t>
  </si>
  <si>
    <t>IE00B4PY7Y77</t>
  </si>
  <si>
    <t>Ishares markit iboxx $ hy- BlackRock  Asset Managment</t>
  </si>
  <si>
    <t>ISHARES MARKIT IBOXX- BlackRock  Asset Managment</t>
  </si>
  <si>
    <t>IE0032895942</t>
  </si>
  <si>
    <t>Ishares markit iboxx eur HY- BlackRock  Asset Managment</t>
  </si>
  <si>
    <t>IE00B66F4759</t>
  </si>
  <si>
    <t>ISHARES TREASURY BOND 1-3Y $- BlackRock  Asset Managment</t>
  </si>
  <si>
    <t>IE00BYXPSP02</t>
  </si>
  <si>
    <t>ISHR $ TRES 3-7Y- BlackRock  Asset Managment</t>
  </si>
  <si>
    <t>IE00B3VWN393</t>
  </si>
  <si>
    <t>ISHR usd Treasury bond 7-10 etf- BlackRock  Asset Managment</t>
  </si>
  <si>
    <t>IE00B3VWN518</t>
  </si>
  <si>
    <t>AMUNDI EURO HIGH- CREDIT AGRICOLE SA</t>
  </si>
  <si>
    <t>FR0011494822</t>
  </si>
  <si>
    <t>DB x corp bnd- DB x TRACKERS</t>
  </si>
  <si>
    <t>LU0478205379</t>
  </si>
  <si>
    <t>X TRACKERS US TREASURY 1-3- DB x TRACKERS</t>
  </si>
  <si>
    <t>LU0429458895</t>
  </si>
  <si>
    <t>DIR 20+Y T BUL3X- DIREXION FUNDS</t>
  </si>
  <si>
    <t>US25459W5408</t>
  </si>
  <si>
    <t>Xtrackers USD HY corp Bond- DWS INVESMENT S.A</t>
  </si>
  <si>
    <t>IE00BDR5HM97</t>
  </si>
  <si>
    <t>10673</t>
  </si>
  <si>
    <t>FIRST TRUST LOW DURATION- First trust</t>
  </si>
  <si>
    <t>US33739Q2003</t>
  </si>
  <si>
    <t>JPM ULTRA-SHT IN- JPMORGAN CHASE</t>
  </si>
  <si>
    <t>US46641Q8371</t>
  </si>
  <si>
    <t>27487</t>
  </si>
  <si>
    <t>Pimco inv grade bond- PIMCO</t>
  </si>
  <si>
    <t>US72201R8170</t>
  </si>
  <si>
    <t>11186</t>
  </si>
  <si>
    <t>spdr barclays high yield- State Street Corp</t>
  </si>
  <si>
    <t>US78468R6229</t>
  </si>
  <si>
    <t>Spdr Corporate bond- State Street Corp</t>
  </si>
  <si>
    <t>US78464A3757</t>
  </si>
  <si>
    <t>SPDR PORT INTMED- State Street Corp</t>
  </si>
  <si>
    <t>US78464A6727</t>
  </si>
  <si>
    <t>Vanguard gov bnd- Vanguard Group</t>
  </si>
  <si>
    <t>US92206C1027</t>
  </si>
  <si>
    <t>Vanguard intermediate term bond- Vanguard Group</t>
  </si>
  <si>
    <t>US92206C8709</t>
  </si>
  <si>
    <t>Vanguard shortterm bnd etf- Vanguard Group</t>
  </si>
  <si>
    <t>US92206C4096</t>
  </si>
  <si>
    <t>Vanguard Total Bond- Vanguard Group</t>
  </si>
  <si>
    <t>US9219378356</t>
  </si>
  <si>
    <t>ISHR $ Treasury bond  7-10yr- BlackRock  Asset Managment</t>
  </si>
  <si>
    <t>IE00B1FZS798</t>
  </si>
  <si>
    <t>VANGUARD CORP BOND $- Vanguard Group</t>
  </si>
  <si>
    <t>IE00BZ163K21</t>
  </si>
  <si>
    <t>סה"כ אג"ח ממשלתי</t>
  </si>
  <si>
    <t>PTFי )00( תל גוב-צמודות 0-2- פסגות קרנות נאמנות בע"מ</t>
  </si>
  <si>
    <t>5131701</t>
  </si>
  <si>
    <t>סה"כ אגח קונצרני</t>
  </si>
  <si>
    <t>) מחקה תל בונד 6000) הראל- הראל קרנות נאמנות בע"מ</t>
  </si>
  <si>
    <t>5121835</t>
  </si>
  <si>
    <t>)00( PTF תל בונד צמודות 3-5- פסגות קרנות נאמנות בע"מ</t>
  </si>
  <si>
    <t>5130695</t>
  </si>
  <si>
    <t>*MTF מחקה )00( אינדקס אג"ח במינ- מגדל קרנות נאמנות בע"מ</t>
  </si>
  <si>
    <t>5129549</t>
  </si>
  <si>
    <t>*MTF מחקה )00( תל בונד שקלי 50- מגדל קרנות נאמנות בע"מ</t>
  </si>
  <si>
    <t>5127907</t>
  </si>
  <si>
    <t>*זפם ר.קבע2-5 ס2- מגדל קרנות נאמנות בע"מ</t>
  </si>
  <si>
    <t>5122973</t>
  </si>
  <si>
    <t>*מגדל MTF מחקה 00 תל בונד צמודו- מגדל קרנות נאמנות בע"מ</t>
  </si>
  <si>
    <t>5125349</t>
  </si>
  <si>
    <t>ISP Assetי )0B( אג"ח ללא מניות- איילון קרנות נאמנות בע"מ</t>
  </si>
  <si>
    <t>5131875</t>
  </si>
  <si>
    <t>513011445</t>
  </si>
  <si>
    <t>PTFי )00( אינדקס A תקרת מנפיק- פסגות קרנות נאמנות בע"מ</t>
  </si>
  <si>
    <t>5131602</t>
  </si>
  <si>
    <t>איביאי 00 שקלית ר. קבועה 5+שני- אי בי אי ניהול קרנות נאמנות בע"מ</t>
  </si>
  <si>
    <t>5116967</t>
  </si>
  <si>
    <t>510791031</t>
  </si>
  <si>
    <t>איביאי אסטר מנפ- אי בי אי ניהול קרנות נאמנות בע"מ</t>
  </si>
  <si>
    <t>5130067</t>
  </si>
  <si>
    <t>אקסל נקסוס- קסם קרנות נאמנות בע"מ</t>
  </si>
  <si>
    <t>5105846</t>
  </si>
  <si>
    <t>דיאמונד )2B(י 30/70- איילון קרנות נאמנות בע"מ</t>
  </si>
  <si>
    <t>5131958</t>
  </si>
  <si>
    <t>הראל 30/70 פלוס- הראל קרנות נאמנות בע"מ</t>
  </si>
  <si>
    <t>5115555</t>
  </si>
  <si>
    <t>הראל מחקה )0A( תל בונד מאגר- הראל קרנות נאמנות בע"מ</t>
  </si>
  <si>
    <t>5128095</t>
  </si>
  <si>
    <t>הראל מחקה 00 תל גוב-כללי- הראל סל בע"מ</t>
  </si>
  <si>
    <t>5131792</t>
  </si>
  <si>
    <t>514103811</t>
  </si>
  <si>
    <t>הראל פיא בונד 20- הראל קרנות נאמנות בע"מ</t>
  </si>
  <si>
    <t>5117270</t>
  </si>
  <si>
    <t>זפנ מדד 5-10שני- פסגות קרנות נאמנות בע"מ</t>
  </si>
  <si>
    <t>5117833</t>
  </si>
  <si>
    <t>זפנ מדד2-5 ממשל- פסגות קרנות נאמנות בע"מ</t>
  </si>
  <si>
    <t>5111240</t>
  </si>
  <si>
    <t>קסם KTFי )00( תל בונד צמודות-ב- קסם קרנות נאמנות בע"מ</t>
  </si>
  <si>
    <t>5132402</t>
  </si>
  <si>
    <t>קסם KTFי )00( תל בונד-צמודות A- קסם קרנות נאמנות בע"מ</t>
  </si>
  <si>
    <t>5133392</t>
  </si>
  <si>
    <t>קסם ר.קבועה 2-5- קסם קרנות נאמנות בע"מ</t>
  </si>
  <si>
    <t>5113444</t>
  </si>
  <si>
    <t>תכלית TTF 00 תל בונד שקלי 50- מיטב תכלית קרנות נאמנות בע"מ</t>
  </si>
  <si>
    <t>5125323</t>
  </si>
  <si>
    <t>תכלית TTF 00! אינדקס HY-BBB- מיטב תכלית קרנות נאמנות בע"מ</t>
  </si>
  <si>
    <t>5124409</t>
  </si>
  <si>
    <t>תכלית TTF י)00( אינדקס ישראל צ- מיטב תכלית קרנות נאמנות בע"מ</t>
  </si>
  <si>
    <t>5133376</t>
  </si>
  <si>
    <t>תכלית מדד 2-5שנ- מיטב תכלית קרנות נאמנות בע"מ</t>
  </si>
  <si>
    <t>5117379</t>
  </si>
  <si>
    <t>תלבונד שקלי ptf- פסגות קרנות מדדים בע"מ</t>
  </si>
  <si>
    <t>5113071</t>
  </si>
  <si>
    <t>*BSTR SOLAR MTF מחקה ממ- מגדל קרנות נאמנות בע"מ</t>
  </si>
  <si>
    <t>5130976</t>
  </si>
  <si>
    <t>*INDX GLBA&amp;D MTF- מגדל קרנות נאמנות בע"מ</t>
  </si>
  <si>
    <t>5125752</t>
  </si>
  <si>
    <t>*MSCI WORLD4d MTF- מגדל שוקי הון (1965) בע"מ</t>
  </si>
  <si>
    <t>5122569</t>
  </si>
  <si>
    <t>*MTF  מחקה stoxx europe 600 4d- מגדל קרנות נאמנות בע"מ</t>
  </si>
  <si>
    <t>5121843</t>
  </si>
  <si>
    <t>*MTF dax 30 מנוטרלת מטבע- מגדל קרנות נאמנות בע"מ</t>
  </si>
  <si>
    <t>5127659</t>
  </si>
  <si>
    <t>*MTF מח BSTAR TRAV VAC ממ- מגדל קרנות נאמנות בע"מ</t>
  </si>
  <si>
    <t>5131503</t>
  </si>
  <si>
    <t>*MTF מח SP500 ממ- מגדל קרנות נאמנות בע"מ</t>
  </si>
  <si>
    <t>5125869</t>
  </si>
  <si>
    <t>*MTF מחSP/ASX200- מגדל קרנות נאמנות בע"מ</t>
  </si>
  <si>
    <t>5124128</t>
  </si>
  <si>
    <t>*MTF מחקה (S&amp;P 500 (4D- מגדל קרנות נאמנות בע"מ</t>
  </si>
  <si>
    <t>5122627</t>
  </si>
  <si>
    <t>*MTF מחקה )4A( אינדקס ת"א ality- מגדל קרנות נאמנות בע"מ</t>
  </si>
  <si>
    <t>5129887</t>
  </si>
  <si>
    <t>*MTF מחקה )4A( אינדקס תשתיות לא- מגדל קרנות נאמנות בע"מ</t>
  </si>
  <si>
    <t>5130604</t>
  </si>
  <si>
    <t>*MTF מחקה )4A( ת"א 90- מגדל קרנות נאמנות בע"מ</t>
  </si>
  <si>
    <t>5130620</t>
  </si>
  <si>
    <t>*MTF מחקה 500SP ARISTO מנוטרלת מט"ח- מגדל קרנות נאמנות בע"מ</t>
  </si>
  <si>
    <t>5123443</t>
  </si>
  <si>
    <t>*MTF מחקה Indxx Renewable Energy  מנוטרלת דולר- מגדל קרנות נאמנות בע"מ</t>
  </si>
  <si>
    <t>5130745</t>
  </si>
  <si>
    <t>*MTF ת"א 100 קרן נאמנות- מגדל קרנות נאמנות בע"מ</t>
  </si>
  <si>
    <t>5109889</t>
  </si>
  <si>
    <t>*NASDAQ 100 MTF- מגדל קרנות נאמנות בע"מ</t>
  </si>
  <si>
    <t>5134531</t>
  </si>
  <si>
    <t>*S&amp;P 500 ESG (4A( מנוטרלת מט"ח- מגדל קרנות נאמנות בע"מ</t>
  </si>
  <si>
    <t>5130521</t>
  </si>
  <si>
    <t>*S&amp;P TECH MTF ממ- מגדל קרנות נאמנות בע"מ</t>
  </si>
  <si>
    <t>5125760</t>
  </si>
  <si>
    <t>*מגדל 4A MTF ת"א יתר 50)קרן מחק- מגדל קרנות נאמנות בע"מ</t>
  </si>
  <si>
    <t>5118997</t>
  </si>
  <si>
    <t>*מגדל גמישה- מגדל קרנות נאמנות בע"מ</t>
  </si>
  <si>
    <t>5123799</t>
  </si>
  <si>
    <t>*מגדל כספית- מגדל קרנות נאמנות בע"מ</t>
  </si>
  <si>
    <t>5134309</t>
  </si>
  <si>
    <t>*מגדל נדל'ן- מגדל קרנות נאמנות בע"מ</t>
  </si>
  <si>
    <t>5131297</t>
  </si>
  <si>
    <t>ISE CTA Cloud Comp מנוטרלת מט"- מיטב תכלית קרנות נאמנות בע"מ</t>
  </si>
  <si>
    <t>5127600</t>
  </si>
  <si>
    <t>MTF מחקה Indxx Renewable Energy  מנוטרלת דולר- אי בי אי ניהול קרנות נאמנות בע"מ</t>
  </si>
  <si>
    <t>5119318</t>
  </si>
  <si>
    <t>NASDQ 100 PTFממ- פסגות קרנות נאמנות בע"מ</t>
  </si>
  <si>
    <t>5131644</t>
  </si>
  <si>
    <t>PTF מנ MIDCP ממ- פסגות קרנות מדדים בע"מ</t>
  </si>
  <si>
    <t>5135272</t>
  </si>
  <si>
    <t>PTFי )4A( ת"א 35- פסגות קרנות נאמנות בע"מ</t>
  </si>
  <si>
    <t>5130687</t>
  </si>
  <si>
    <t>PTFי )4A( ת"א 90- פסגות קרנות נאמנות בע"מ</t>
  </si>
  <si>
    <t>5130919</t>
  </si>
  <si>
    <t>SP 500 PTF פסגות- פסגות קרנות נאמנות בע"מ</t>
  </si>
  <si>
    <t>5127469</t>
  </si>
  <si>
    <t>SP COM SRVC PTF- פסגות קרנות מדדים בע"מ</t>
  </si>
  <si>
    <t>5132360</t>
  </si>
  <si>
    <t>SP TECHNOLO PTF- פסגות קרנות נאמנות בע"מ</t>
  </si>
  <si>
    <t>5132147</t>
  </si>
  <si>
    <t>אי.בי.אי. מוליכים למחצה גלוב מ.מ- אי בי אי ניהול קרנות נאמנות בע"מ</t>
  </si>
  <si>
    <t>5133657</t>
  </si>
  <si>
    <t>אי.בי.אי. מחקה )4D(י sell 2000- אי בי אי ניהול קרנות נאמנות בע"מ</t>
  </si>
  <si>
    <t>5124284</t>
  </si>
  <si>
    <t>איביאי 500 מגדר- אי בי אי ניהול קרנות נאמנות בע"מ</t>
  </si>
  <si>
    <t>5123021</t>
  </si>
  <si>
    <t>איביאי BLUE SEC- אי בי אי ניהול קרנות נאמנות בע"מ</t>
  </si>
  <si>
    <t>5130299</t>
  </si>
  <si>
    <t>איביאי טכנולגיית עילית- אי בי אי ניהול קרנות נאמנות בע"מ</t>
  </si>
  <si>
    <t>1142538</t>
  </si>
  <si>
    <t>איביאי מחקה SOL US REIT- אי בי אי ניהול קרנות נאמנות בע"מ</t>
  </si>
  <si>
    <t>5122692</t>
  </si>
  <si>
    <t>איביאי נאסדק 100סהף- אי בי אי ניהול קרנות נאמנות בע"מ</t>
  </si>
  <si>
    <t>5117585</t>
  </si>
  <si>
    <t>איביאי נדלן ישר- אי בי אי ניהול קרנות נאמנות בע"מ</t>
  </si>
  <si>
    <t>5120282</t>
  </si>
  <si>
    <t>איביאי רכב חשמל- אי בי אי ניהול קרנות נאמנות בע"מ</t>
  </si>
  <si>
    <t>5132709</t>
  </si>
  <si>
    <t>איילון 4b משקלשוה תא35- איילון ביטוח הנפקות וגיוסי הון בע"מ</t>
  </si>
  <si>
    <t>5117742</t>
  </si>
  <si>
    <t>514732825</t>
  </si>
  <si>
    <t>איילון)60(אקסטרים ת"א 25 פי 3- איילון קרנות נאמנות בע"מ</t>
  </si>
  <si>
    <t>5117692</t>
  </si>
  <si>
    <t>אלטש ארהב מגודר- אלטשולר-שחם ניהול קרנות נאמנות בע"מ</t>
  </si>
  <si>
    <t>5122130</t>
  </si>
  <si>
    <t>511944670</t>
  </si>
  <si>
    <t>אלטשולר שחם ( SmartBeta (4A מעו"ף- אלטשולר-שחם ניהול קרנות נאמנות בע"מ</t>
  </si>
  <si>
    <t>5121306</t>
  </si>
  <si>
    <t>אלטשולר תא MIDCAP STK PIC 4B - אלטשולר-שחם ניהול קרנות נאמנות בע"מ</t>
  </si>
  <si>
    <t>5102298</t>
  </si>
  <si>
    <t>אלפי גמישה- הראל קרנות נאמנות בע"מ</t>
  </si>
  <si>
    <t>5135322</t>
  </si>
  <si>
    <t>אקסלנס קסם )4A( מניות ת"א 35- קסם קרנות נאמנות בע"מ</t>
  </si>
  <si>
    <t>5130547</t>
  </si>
  <si>
    <t>ארה"ב פיננסים )70%( בנקים אזו- פסגות תעודות סל מדדים בע"מ</t>
  </si>
  <si>
    <t>5131842</t>
  </si>
  <si>
    <t>דולפין מניות- פסגות קרנות נאמנות בע"מ</t>
  </si>
  <si>
    <t>5123336</t>
  </si>
  <si>
    <t>דיאמונד 4Dגמישה- דימונד קפיטל</t>
  </si>
  <si>
    <t>5123609</t>
  </si>
  <si>
    <t>515436632</t>
  </si>
  <si>
    <t>דיאמונד מניות- דימונד קפיטל</t>
  </si>
  <si>
    <t>5116736</t>
  </si>
  <si>
    <t>הראל DAX ממ- הראל קרנות נאמנות בע"מ</t>
  </si>
  <si>
    <t>5127501</t>
  </si>
  <si>
    <t>הראל DJ US MDIC- הראל קרנות נאמנות בע"מ</t>
  </si>
  <si>
    <t>5130026</t>
  </si>
  <si>
    <t>הראל Htf י)4A( ת"א טכנולוגיה- הראל קרנות נאמנות בע"מ</t>
  </si>
  <si>
    <t>5131081</t>
  </si>
  <si>
    <t>הראל Htfי )4A( ת"א 90- הראל קרנות נאמנות בע"מ</t>
  </si>
  <si>
    <t>5130638</t>
  </si>
  <si>
    <t>הראל NSDQ100 מנוטרלת מטח- הראל קרנות נאמנות בע"מ</t>
  </si>
  <si>
    <t>5133574</t>
  </si>
  <si>
    <t>הראל SP 500 ממ- הראל קרנות נאמנות בע"מ</t>
  </si>
  <si>
    <t>5127527</t>
  </si>
  <si>
    <t>הראל WORK HOMממ- הראל קרנות נאמנות בע"מ</t>
  </si>
  <si>
    <t>5131685</t>
  </si>
  <si>
    <t>הראל מחקה תא100- הראל קרנות נאמנות בע"מ</t>
  </si>
  <si>
    <t>5122510</t>
  </si>
  <si>
    <t>זפנ ת'א 100- פסגות קרנות נאמנות בע"מ</t>
  </si>
  <si>
    <t>5112628</t>
  </si>
  <si>
    <t>טופ אלפא 4D מניות חו"ל- איילון קרנות נאמנות בע"מ</t>
  </si>
  <si>
    <t>5115456</t>
  </si>
  <si>
    <t>מ FTP 5-1 PROC SU BB- פסגות קרנות נאמנות בע"מ</t>
  </si>
  <si>
    <t>5134838</t>
  </si>
  <si>
    <t>מור 4Bנדלן- מור ניהול קרנות נאמנות בע"מ</t>
  </si>
  <si>
    <t>5124300</t>
  </si>
  <si>
    <t>מור אנד שבב גלב- מור ניהול קרנות נאמנות בע"מ</t>
  </si>
  <si>
    <t>5134119</t>
  </si>
  <si>
    <t>מור אנרגיה נקיה גלובלי- מור ניהול קרנות נאמנות בע"מ</t>
  </si>
  <si>
    <t>5131040</t>
  </si>
  <si>
    <t>מור מחקה )4A( אינדקס בנקים EW- מור ניהול קרנות נאמנות בע"מ</t>
  </si>
  <si>
    <t>5131966</t>
  </si>
  <si>
    <t>מור מחקה אי תשתיות ארהב- מור ניהול קרנות נאמנות בע"מ</t>
  </si>
  <si>
    <t>5131883</t>
  </si>
  <si>
    <t>פסגות nasdaq 100- פסגות קרנות נאמנות בע"מ</t>
  </si>
  <si>
    <t>5127766</t>
  </si>
  <si>
    <t>קבין גמישה- איילון קרנות נאמנות בע"מ</t>
  </si>
  <si>
    <t>5134218</t>
  </si>
  <si>
    <t>קסם )4A) KTF ת"א 90- קסם קרנות נאמנות בע"מ</t>
  </si>
  <si>
    <t>5124508</t>
  </si>
  <si>
    <t>קסם )4A) KTF תא 35- קסם קרנות נאמנות בע"מ</t>
  </si>
  <si>
    <t>5124490</t>
  </si>
  <si>
    <t>קסם 500נאףמנטרל- קסם קרנות נאמנות בע"מ</t>
  </si>
  <si>
    <t>5122957</t>
  </si>
  <si>
    <t>קסם 600 STOX נטרל- קסם קרנות נאמנות בע"מ</t>
  </si>
  <si>
    <t>5122940</t>
  </si>
  <si>
    <t>קסם KTF S&amp;P 500- קסם קרנות נאמנות בע"מ</t>
  </si>
  <si>
    <t>5124482</t>
  </si>
  <si>
    <t>קסם KTF י)4A( ת"א- בנייה- קסם קרנות נאמנות בע"מ</t>
  </si>
  <si>
    <t>5132782</t>
  </si>
  <si>
    <t>קסם KTF ת"א 100- קסם קרנות נאמנות בע"מ</t>
  </si>
  <si>
    <t>5113345</t>
  </si>
  <si>
    <t>קסם MDAX מנוטרל- קסם קרנות נאמנות בע"מ</t>
  </si>
  <si>
    <t>5128061</t>
  </si>
  <si>
    <t>קסם NASDAQ 100 (4D) KTF- קסם קרנות נאמנות בע"מ</t>
  </si>
  <si>
    <t>5128905</t>
  </si>
  <si>
    <t>קסם NASDAQ100מט- קסם קרנות נאמנות בע"מ</t>
  </si>
  <si>
    <t>5124516</t>
  </si>
  <si>
    <t>קסם RSL 2000 ממ- קסם קרנות נאמנות בע"מ</t>
  </si>
  <si>
    <t>5128079</t>
  </si>
  <si>
    <t>קסם S&amp;P TECH ממ- קסם קרנות נאמנות בע"מ</t>
  </si>
  <si>
    <t>5125620</t>
  </si>
  <si>
    <t>קסם TCH TOP10ממ- קסם קרנות נאמנות בע"מ</t>
  </si>
  <si>
    <t>5134986</t>
  </si>
  <si>
    <t>קסם קרן מחקה IND CLM CNG- קסם קרנות נאמנות בע"מ</t>
  </si>
  <si>
    <t>5130869</t>
  </si>
  <si>
    <t>תכלית  INDX US EGAME VR- תכלית אינדקס סל בע"מ( לא פעיל )</t>
  </si>
  <si>
    <t>5128939</t>
  </si>
  <si>
    <t>תכלית Cyber Security (4B) TTF- מיטב תכלית קרנות נאמנות בע"מ</t>
  </si>
  <si>
    <t>5127063</t>
  </si>
  <si>
    <t>תכלית DAX 30- תכלית אינדקס סל בע"מ( לא פעיל )</t>
  </si>
  <si>
    <t>5124557</t>
  </si>
  <si>
    <t>תכלית IN FOODTC- מיטב תכלית קרנות נאמנות בע"מ</t>
  </si>
  <si>
    <t>5129945</t>
  </si>
  <si>
    <t>תכלית KBW NASDAQ Financial Technology (4A) TTF מנו- מיטב תכלית קרנות נאמנות בע"מ</t>
  </si>
  <si>
    <t>5127618</t>
  </si>
  <si>
    <t>תכלית MSCI WORLD (4D) TTF- מיטב תכלית קרנות נאמנות בע"מ</t>
  </si>
  <si>
    <t>5124573</t>
  </si>
  <si>
    <t>תכלית MTF נסדק 100 מגודרת מטח- מיטב דש השקעות בע"מ</t>
  </si>
  <si>
    <t>5123179</t>
  </si>
  <si>
    <t>תכלית NSD Grn ENergy ממ- תכלית אינדקס סל בע"מ( לא פעיל )</t>
  </si>
  <si>
    <t>5131537</t>
  </si>
  <si>
    <t>תכלית PHLX SMCN TTF- תכלית אינדקס סל בע"מ( לא פעיל )</t>
  </si>
  <si>
    <t>5127329</t>
  </si>
  <si>
    <t>תכלית SP USADממ- מיטב תכלית קרנות נאמנות בע"מ</t>
  </si>
  <si>
    <t>5127055</t>
  </si>
  <si>
    <t>תכלית SP UTLTממ- מיטב תכלית קרנות נאמנות בע"מ</t>
  </si>
  <si>
    <t>5127287</t>
  </si>
  <si>
    <t>תכלית SP500 TTF ממ- מיטב תכלית קרנות נאמנות בע"מ</t>
  </si>
  <si>
    <t>5123161</t>
  </si>
  <si>
    <t>תכלית TTF י)40( אינדקס בנקים ו- מיטב תכלית קרנות נאמנות בע"מ</t>
  </si>
  <si>
    <t>5131925</t>
  </si>
  <si>
    <t>תכלית TTF י)40( ת"א-ביטוח ושיר- תכלית אינדקס סל בע"מ( לא פעיל )</t>
  </si>
  <si>
    <t>5133582</t>
  </si>
  <si>
    <t>תכלית TTF י)40( ת"א-קלינטק- תכלית אינדקס סל בע"מ( לא פעיל )</t>
  </si>
  <si>
    <t>5132667</t>
  </si>
  <si>
    <t>תכלית ביג טק30 סין מנוטרלת- מיטב תכלית קרנות נאמנות בע"מ</t>
  </si>
  <si>
    <t>5132923</t>
  </si>
  <si>
    <t>תכלית ת"א 125(TTF(40- מיטב תכלית קרנות נאמנות בע"מ</t>
  </si>
  <si>
    <t>5114657</t>
  </si>
  <si>
    <t>*מגדל כספ דולר- מגדל קרנות נאמנות בע"מ</t>
  </si>
  <si>
    <t>5126990</t>
  </si>
  <si>
    <t>איביאי אג עולמ$- אי בי אי ניהול קרנות נאמנות בע"מ</t>
  </si>
  <si>
    <t>5117429</t>
  </si>
  <si>
    <t>איביאיי כספית פטורה- אי בי אי ניהול קרנות נאמנות בע"מ</t>
  </si>
  <si>
    <t>5103510</t>
  </si>
  <si>
    <t>איילון )00( כספית ניהול הנזילו- איילון קרנות נאמנות בע"מ</t>
  </si>
  <si>
    <t>5136866</t>
  </si>
  <si>
    <t>איילון כספית- איילון קרנות נאמנות בע"מ</t>
  </si>
  <si>
    <t>5117700</t>
  </si>
  <si>
    <t>אנליסט ללא נע'מ- אנליסט אי.אמ.אס.-שרותי ניהול השקעות בע"מ</t>
  </si>
  <si>
    <t>5121140</t>
  </si>
  <si>
    <t>אנליסט)00(כספית- אנליסט אי.אמ.אס.-שרותי ניהול השקעות בע"מ</t>
  </si>
  <si>
    <t>5120852</t>
  </si>
  <si>
    <t>הראל )00( כספית מגמת ריבית- הראל קרנות נאמנות בע"מ</t>
  </si>
  <si>
    <t>5127790</t>
  </si>
  <si>
    <t>הראל כספית דולרית מגמת ריבית- הראל קרנות נאמנות בע"מ</t>
  </si>
  <si>
    <t>5127808</t>
  </si>
  <si>
    <t>הראל כספית שקלי- הראל קרנות נאמנות בע"מ</t>
  </si>
  <si>
    <t>5119409</t>
  </si>
  <si>
    <t>מיטב )00( כספית ניהול נזילות- מיטב דש קרנות נאמנות בע"מ</t>
  </si>
  <si>
    <t>5135926</t>
  </si>
  <si>
    <t>510954498</t>
  </si>
  <si>
    <t>מיטב כספי$ריבית- מיטב דש קרנות נאמנות בע"מ</t>
  </si>
  <si>
    <t>5100672</t>
  </si>
  <si>
    <t>מיטב כספית דולר קצר $- מיטב דש קרנות נאמנות בע"מ</t>
  </si>
  <si>
    <t>5115795</t>
  </si>
  <si>
    <t>פסגות )00( כספית פטורה- פסגות קרנות מדדים בע"מ</t>
  </si>
  <si>
    <t>5127881</t>
  </si>
  <si>
    <t>פסגות כס דלר נ$- פסגות קרנות מדדים בע"מ</t>
  </si>
  <si>
    <t>5130091</t>
  </si>
  <si>
    <t>פסגות כספית שקלית- פסגות קרנות מדדים בע"מ</t>
  </si>
  <si>
    <t>5128160</t>
  </si>
  <si>
    <t>UBS LUX BD USD- Ubs Fund Management</t>
  </si>
  <si>
    <t>LU0396367608</t>
  </si>
  <si>
    <t>11299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</si>
  <si>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</si>
  <si>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</si>
  <si>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</si>
  <si>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</si>
  <si>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</si>
  <si>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</si>
  <si>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</si>
  <si>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</si>
  <si>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</si>
  <si>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</si>
  <si>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</si>
  <si>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</si>
  <si>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</si>
  <si>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</si>
  <si>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</si>
  <si>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B-</t>
  </si>
  <si>
    <t>BLKRK-CORP H/Y- BlackRock  Asset Managment</t>
  </si>
  <si>
    <t>US09255P1075</t>
  </si>
  <si>
    <t>PIMCO DYNAMIC IN- PIMCO</t>
  </si>
  <si>
    <t>US72201Y1010</t>
  </si>
  <si>
    <t>*AWI ASH WO INDIA OPP FD DUSD- White Oak</t>
  </si>
  <si>
    <t>IE00BH3N4915</t>
  </si>
  <si>
    <t>13033</t>
  </si>
  <si>
    <t>BLACKR SCI &amp; TEC- BlackRock  Asset Managment</t>
  </si>
  <si>
    <t>US09258G1040</t>
  </si>
  <si>
    <t>Cheyne Real Estate Debt Fund Class X- Cheyn Capital</t>
  </si>
  <si>
    <t>KYG210181668</t>
  </si>
  <si>
    <t>12342</t>
  </si>
  <si>
    <t>COHEN &amp; STEERS I- Cohen &amp; Steers capital management inc</t>
  </si>
  <si>
    <t>US19248A1097</t>
  </si>
  <si>
    <t>89480</t>
  </si>
  <si>
    <t>GS INDIA EQ IUSDA- goldman sachs</t>
  </si>
  <si>
    <t>LU0333811072</t>
  </si>
  <si>
    <t>12657</t>
  </si>
  <si>
    <t>IPATH SERIES B- IPATH SERIES</t>
  </si>
  <si>
    <t>US06748F3249</t>
  </si>
  <si>
    <t>28578</t>
  </si>
  <si>
    <t>ISHARE EMKT IF I AUSD- BlackRock  Asset Managment</t>
  </si>
  <si>
    <t>IE00B3D07G23</t>
  </si>
  <si>
    <t>ISE</t>
  </si>
  <si>
    <t>ISHARES CORE S&amp;P- BlackRock  Asset Managment</t>
  </si>
  <si>
    <t>US4642876712</t>
  </si>
  <si>
    <t>NUV NDX DYN O/W- Nuveen investments inc</t>
  </si>
  <si>
    <t>US6706991071</t>
  </si>
  <si>
    <t>89477</t>
  </si>
  <si>
    <t>RENAISSANCE IPO- Renasset Select Funds Plc</t>
  </si>
  <si>
    <t>US7599372049</t>
  </si>
  <si>
    <t>12533</t>
  </si>
  <si>
    <t>SPDR MSCI WORLD- State Street Corp</t>
  </si>
  <si>
    <t>IE00BFY0GT14</t>
  </si>
  <si>
    <t>VANG FTSE EM $A- Vanguard Group</t>
  </si>
  <si>
    <t>IE00BK5BR733</t>
  </si>
  <si>
    <t>VANGUARD GRW ETF- Vanguard Group</t>
  </si>
  <si>
    <t>US9229087369</t>
  </si>
  <si>
    <t>VANGUARD IS EM.MKTS STK.IDX- Vanguard Group</t>
  </si>
  <si>
    <t>IE00BFPM9H50</t>
  </si>
  <si>
    <t>VANGUARD TL SK E- Vanguard Group</t>
  </si>
  <si>
    <t>US9229087690</t>
  </si>
  <si>
    <t>VANGUARD TOTAL I- Vanguard Group</t>
  </si>
  <si>
    <t>US9219097683</t>
  </si>
  <si>
    <t>VANGUARD-GL S-AC- Vanguard Group</t>
  </si>
  <si>
    <t>IE00B3X1NT05</t>
  </si>
  <si>
    <t>CS PHYSICAL ETH- coinshares</t>
  </si>
  <si>
    <t>GB00BLD4ZM24</t>
  </si>
  <si>
    <t>89775</t>
  </si>
  <si>
    <t>Grayscale Bitcoin Trust (BTC- BITCOIN-INVEST</t>
  </si>
  <si>
    <t>US3896371099</t>
  </si>
  <si>
    <t>GRAYSCALE ETHER- Grayscale Ethereum Trust</t>
  </si>
  <si>
    <t>US3896381072</t>
  </si>
  <si>
    <t>סה"כ כתבי אופציות בישראל</t>
  </si>
  <si>
    <t>*אייספאק 1  אפ 1- איי ספאק 1 בע"מ</t>
  </si>
  <si>
    <t>1179613</t>
  </si>
  <si>
    <t>וואליו קפ  אפ 4- פסגות קבוצה לפיננסים והשקעות בע"מ</t>
  </si>
  <si>
    <t>5990106</t>
  </si>
  <si>
    <t>וואליו קפיטל אופ 5- פסגות קבוצה לפיננסים והשקעות בע"מ</t>
  </si>
  <si>
    <t>5990114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</si>
  <si>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</si>
  <si>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</si>
  <si>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</si>
  <si>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</si>
  <si>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</si>
  <si>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</si>
  <si>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</si>
  <si>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</si>
  <si>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</si>
  <si>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</si>
  <si>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</si>
  <si>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</si>
  <si>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</si>
  <si>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</si>
  <si>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</si>
  <si>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</si>
  <si>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</si>
  <si>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</si>
  <si>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</si>
  <si>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</si>
  <si>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</si>
  <si>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</si>
  <si>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</si>
  <si>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</si>
  <si>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</si>
  <si>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</si>
  <si>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</si>
  <si>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</si>
  <si>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</si>
  <si>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</si>
  <si>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</si>
  <si>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</si>
  <si>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</si>
  <si>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</si>
  <si>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S&amp;P500 EMINI FUT SEP23-מחקה מדד- חוזים עתידיים בחול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</si>
  <si>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</si>
  <si>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</si>
  <si>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</si>
  <si>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</si>
  <si>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</si>
  <si>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</si>
  <si>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</si>
  <si>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</si>
  <si>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</si>
  <si>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</si>
  <si>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</si>
  <si>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</si>
  <si>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</si>
  <si>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</si>
  <si>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</si>
  <si>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</si>
  <si>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</si>
  <si>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</si>
  <si>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</si>
  <si>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</si>
  <si>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</si>
  <si>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</si>
  <si>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</si>
  <si>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</si>
  <si>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</si>
  <si>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</si>
  <si>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</si>
  <si>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</si>
  <si>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</si>
  <si>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</si>
  <si>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</si>
  <si>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</si>
  <si>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</si>
  <si>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</si>
  <si>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אידיבי פתוח אגח ט MS- אידיבי חברה לפתוח בע"מ</t>
  </si>
  <si>
    <t>79801541</t>
  </si>
  <si>
    <t>520032285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</si>
  <si>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</si>
  <si>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</si>
  <si>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</si>
  <si>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</si>
  <si>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</si>
  <si>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</si>
  <si>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</si>
  <si>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</si>
  <si>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</si>
  <si>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</si>
  <si>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</si>
  <si>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</si>
  <si>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</si>
  <si>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</si>
  <si>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</si>
  <si>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</si>
  <si>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</si>
  <si>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</si>
  <si>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</si>
  <si>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</si>
  <si>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</si>
  <si>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</si>
  <si>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</si>
  <si>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</si>
  <si>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</si>
  <si>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</si>
  <si>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</si>
  <si>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</si>
  <si>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</si>
  <si>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</si>
  <si>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SALEM מניה לא סחירה- SALEM LIBOR</t>
  </si>
  <si>
    <t>93890</t>
  </si>
  <si>
    <t>364735039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</si>
  <si>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</si>
  <si>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</si>
  <si>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</si>
  <si>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</si>
  <si>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</si>
  <si>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</si>
  <si>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</si>
  <si>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</si>
  <si>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</si>
  <si>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</si>
  <si>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</si>
  <si>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רוטקס- רוטקס (1980) בע"מ</t>
  </si>
  <si>
    <t>1104033</t>
  </si>
  <si>
    <t>510844913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</si>
  <si>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</si>
  <si>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</si>
  <si>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</si>
  <si>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</si>
  <si>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</si>
  <si>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</si>
  <si>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</si>
  <si>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</si>
  <si>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</si>
  <si>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</si>
  <si>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</si>
  <si>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</si>
  <si>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</si>
  <si>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</si>
  <si>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</si>
  <si>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</si>
  <si>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</si>
  <si>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</si>
  <si>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</si>
  <si>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</si>
  <si>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</si>
  <si>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</si>
  <si>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</si>
  <si>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</si>
  <si>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</si>
  <si>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</si>
  <si>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</si>
  <si>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</si>
  <si>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</si>
  <si>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</si>
  <si>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</si>
  <si>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</si>
  <si>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</si>
  <si>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</si>
  <si>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</si>
  <si>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</si>
  <si>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</si>
  <si>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</si>
  <si>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</si>
  <si>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</si>
  <si>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</si>
  <si>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</si>
  <si>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</si>
  <si>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</si>
  <si>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אלון דלק מניה לא סחירה- אלון חברת הדלק לישראל בע"מ</t>
  </si>
  <si>
    <t>499906</t>
  </si>
  <si>
    <t>גב-אל טכנולוגיות- גב- אל טכנולוגיות בע"מ</t>
  </si>
  <si>
    <t>1106806</t>
  </si>
  <si>
    <t>513979906</t>
  </si>
  <si>
    <t>TIPA CORP LTD- TIPA CORP LTD</t>
  </si>
  <si>
    <t>8838</t>
  </si>
  <si>
    <t>514420660</t>
  </si>
  <si>
    <t>*מניה לא סחירה BIG USA- ביג יו.אס.אי. בע"מ</t>
  </si>
  <si>
    <t>29991765</t>
  </si>
  <si>
    <t>514435395</t>
  </si>
  <si>
    <t>Tower Vision shares- Tower Vision Mauritius Ltd</t>
  </si>
  <si>
    <t>29990178</t>
  </si>
  <si>
    <t>10528</t>
  </si>
  <si>
    <t>Lendbuzz Inc- Lendbuzz, Inc</t>
  </si>
  <si>
    <t>8564</t>
  </si>
  <si>
    <t>28171</t>
  </si>
  <si>
    <t>medlnvest capital s.a.r.l- Medinvest</t>
  </si>
  <si>
    <t>2751</t>
  </si>
  <si>
    <t>12074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</si>
  <si>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</si>
  <si>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</si>
  <si>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</si>
  <si>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</si>
  <si>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</si>
  <si>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</si>
  <si>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</si>
  <si>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</si>
  <si>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</si>
  <si>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</si>
  <si>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</si>
  <si>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</si>
  <si>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</si>
  <si>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</si>
  <si>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</si>
  <si>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</si>
  <si>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</si>
  <si>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</si>
  <si>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</si>
  <si>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</si>
  <si>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Keystone Dental Holdings- Keystone Dental Holdings, Inc</t>
  </si>
  <si>
    <t>8613</t>
  </si>
  <si>
    <t>89536</t>
  </si>
  <si>
    <t>FinTLV Opportunity 2 LP- NEXT PLC</t>
  </si>
  <si>
    <t>7983</t>
  </si>
  <si>
    <t>27180</t>
  </si>
  <si>
    <t>SPVNI 2 Next 2021 LP- NEXT PLC</t>
  </si>
  <si>
    <t>8773</t>
  </si>
  <si>
    <t>*Eschborn Plaza- ESHBORN PLAZA</t>
  </si>
  <si>
    <t>5771</t>
  </si>
  <si>
    <t>27489</t>
  </si>
  <si>
    <t>*425 Lexington- Lexington Capital Partners</t>
  </si>
  <si>
    <t>544461</t>
  </si>
  <si>
    <t>27673</t>
  </si>
  <si>
    <t>1735 MARKET INVESTOR HOLDCO I LP- MARKET</t>
  </si>
  <si>
    <t>537053</t>
  </si>
  <si>
    <t>27940</t>
  </si>
  <si>
    <t>ReLog- ReLog</t>
  </si>
  <si>
    <t>8735</t>
  </si>
  <si>
    <t>89687</t>
  </si>
  <si>
    <t>*Rialto Elite Portfolio- Rialto-Elite Portfolio</t>
  </si>
  <si>
    <t>496922</t>
  </si>
  <si>
    <t>27659</t>
  </si>
  <si>
    <t>*ROBIN- ROBIN</t>
  </si>
  <si>
    <t>6164</t>
  </si>
  <si>
    <t>27660</t>
  </si>
  <si>
    <t>*901 Fifth Seattle- Seattle Genetics Inc</t>
  </si>
  <si>
    <t>548386</t>
  </si>
  <si>
    <t>27445</t>
  </si>
  <si>
    <t>*Tanfield 1- tanfield</t>
  </si>
  <si>
    <t>6629</t>
  </si>
  <si>
    <t>27911</t>
  </si>
  <si>
    <t>MIGDAL USBT LP- us bank tower, la</t>
  </si>
  <si>
    <t>7854</t>
  </si>
  <si>
    <t>28236</t>
  </si>
  <si>
    <t>עסקת Danforth- VanBarton Group</t>
  </si>
  <si>
    <t>7425</t>
  </si>
  <si>
    <t>28147</t>
  </si>
  <si>
    <t>*240 West 35th Street- WEST 35 STREET 240</t>
  </si>
  <si>
    <t>5814</t>
  </si>
  <si>
    <t>27562</t>
  </si>
  <si>
    <t>*Migdal WORE 2021 1- White Oak</t>
  </si>
  <si>
    <t>8784</t>
  </si>
  <si>
    <t>*white oak 2- White Oak</t>
  </si>
  <si>
    <t>457043</t>
  </si>
  <si>
    <t>*white oak 3- White Oak</t>
  </si>
  <si>
    <t>4570311</t>
  </si>
  <si>
    <t>Sacramento 353- סקרמנטו</t>
  </si>
  <si>
    <t>475607</t>
  </si>
  <si>
    <t>27561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</si>
  <si>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</si>
  <si>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</si>
  <si>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</si>
  <si>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</si>
  <si>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</si>
  <si>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</si>
  <si>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</si>
  <si>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</si>
  <si>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</si>
  <si>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</si>
  <si>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</si>
  <si>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</si>
  <si>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</si>
  <si>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</si>
  <si>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</si>
  <si>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</si>
  <si>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</si>
  <si>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</si>
  <si>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קרן אנטומיה טכנולוגיה רפואית I ש מ- קרן אנטומיה</t>
  </si>
  <si>
    <t>52266</t>
  </si>
  <si>
    <t>קרן אנטומיה טכנולוגיה רפואית II ש מ- קרן אנטומיה</t>
  </si>
  <si>
    <t>5260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</si>
  <si>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</si>
  <si>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</si>
  <si>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</si>
  <si>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</si>
  <si>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</si>
  <si>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</si>
  <si>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</si>
  <si>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</si>
  <si>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</si>
  <si>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</si>
  <si>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Vintage Class A- Vintage</t>
  </si>
  <si>
    <t>70261</t>
  </si>
  <si>
    <t>Vintage fund of funds ISRAEL V- Vintage</t>
  </si>
  <si>
    <t>6645</t>
  </si>
  <si>
    <t>Vitalife I- ויטלייף פרטנרס (ישראל) ש.מ</t>
  </si>
  <si>
    <t>600000401</t>
  </si>
  <si>
    <t>Vertex II Israel Fund LP- ורטקס ישראל 3 בע"מ</t>
  </si>
  <si>
    <t>600000361</t>
  </si>
  <si>
    <t>Aviv Ventures I- מרדכי אביב תעשיות בניה (1973) בע"מ</t>
  </si>
  <si>
    <t>600000271</t>
  </si>
  <si>
    <t>Evolution Venture Capital Fun I- קרן Evolution</t>
  </si>
  <si>
    <t>50286</t>
  </si>
  <si>
    <t>Orbimed Israel Partners II LP- אורבימד ישראל</t>
  </si>
  <si>
    <t>5277</t>
  </si>
  <si>
    <t>Greenfield Partners Panorays LP- Greenfield Partners</t>
  </si>
  <si>
    <t>8320</t>
  </si>
  <si>
    <t>Arkin Bio Ventures II L.P- Arkin Bio Ventures II L.P</t>
  </si>
  <si>
    <t>70341</t>
  </si>
  <si>
    <t>סה"כ קרנות גידור</t>
  </si>
  <si>
    <t>סה"כ קרנות נדל"ן</t>
  </si>
  <si>
    <t>ריאליטי קרן השקעות בנדלן IV</t>
  </si>
  <si>
    <t>70040</t>
  </si>
  <si>
    <t>ריאליטי קרן השקעות בנדלן III ש מ- Reality Real Estate Investment Fund 3 L.P</t>
  </si>
  <si>
    <t>5265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</si>
  <si>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</si>
  <si>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</si>
  <si>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</si>
  <si>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</si>
  <si>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</si>
  <si>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</si>
  <si>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</si>
  <si>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Accelmed Partners LP- Accelmed Growth Partners L.P</t>
  </si>
  <si>
    <t>5271</t>
  </si>
  <si>
    <t>MIE III Co Investment Fund II S.L.P- CO-INVESTMENT</t>
  </si>
  <si>
    <t>9172</t>
  </si>
  <si>
    <t>Fortissimo Capital Fund V L.P.- FORTISSIMO CAPITA FUND</t>
  </si>
  <si>
    <t>70381</t>
  </si>
  <si>
    <t>Israel Infrastructure Fund I A LP- I. INFRASTUCTURE</t>
  </si>
  <si>
    <t>65001010</t>
  </si>
  <si>
    <t>Noy 4 Infrastructure and energy- Noy 4 Infrastructure and Energy Investments</t>
  </si>
  <si>
    <t>8283</t>
  </si>
  <si>
    <t>S.H. SKY 3 L.P- sky 3</t>
  </si>
  <si>
    <t>5289</t>
  </si>
  <si>
    <t>Viola Private Equity II B LP- ג'נריישן ניהול בע"מ</t>
  </si>
  <si>
    <t>5257</t>
  </si>
  <si>
    <t>Tene Growth Capital LP- טנא הון צמיחה (קרן השקעות) שותפות מוגבלת</t>
  </si>
  <si>
    <t>650011101</t>
  </si>
  <si>
    <t>TENE GROWTH CAPITAL IV- טנא השקעות</t>
  </si>
  <si>
    <t>5310</t>
  </si>
  <si>
    <t>טנא להשקעה בקיונרג'י שותפות מוגבלת- טנא השקעות</t>
  </si>
  <si>
    <t>29993124</t>
  </si>
  <si>
    <t>S.H. SKY LP- ס. ה. סקיי 11 ש.מ.</t>
  </si>
  <si>
    <t>50492</t>
  </si>
  <si>
    <t>FIMI Israel Opportunity VII- פימי אופורטיוניטי 7 שותפות מוגבלת</t>
  </si>
  <si>
    <t>8292</t>
  </si>
  <si>
    <t>FIMI ISRAEL OPPORTUNITY 6- פימי מזנין(1) קרן הון סיכון</t>
  </si>
  <si>
    <t>5272</t>
  </si>
  <si>
    <t>Fimi Israel Opportunity II- פימי מזנין(1) קרן הון סיכון</t>
  </si>
  <si>
    <t>50724</t>
  </si>
  <si>
    <t>Plenus Technologies VLF- פלנוס טכנולוגיות בע"מ</t>
  </si>
  <si>
    <t>600000301</t>
  </si>
  <si>
    <t>Kedma Capital III- קדמה קפיטל 3</t>
  </si>
  <si>
    <t>6662</t>
  </si>
  <si>
    <t>NOY 2 Infrastructure &amp;Energy Investments- קרן נוי 1 להשקעה בתשתיות אנרגיה ש.מ</t>
  </si>
  <si>
    <t>5259</t>
  </si>
  <si>
    <t>Noy Negev Energy LP- קרן נוי 1 להשקעה בתשתיות אנרגיה ש.מ</t>
  </si>
  <si>
    <t>5279</t>
  </si>
  <si>
    <t>Yesodot Gimmel- Yesodot Gimmel</t>
  </si>
  <si>
    <t>70291</t>
  </si>
  <si>
    <t>Yesodot Senior Co Invest- Yesodot Gimmel</t>
  </si>
  <si>
    <t>7076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</si>
  <si>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</si>
  <si>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</si>
  <si>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</si>
  <si>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</si>
  <si>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</si>
  <si>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</si>
  <si>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</si>
  <si>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</si>
  <si>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*MA Movilim Renewable Energies L.P- אנלייט אנרגיה מתחדשת בע"מ</t>
  </si>
  <si>
    <t>5322</t>
  </si>
  <si>
    <t>סה"כ קרנות הון סיכון בחו"ל</t>
  </si>
  <si>
    <t>Vintage Fund of Funds VII (Access) LP</t>
  </si>
  <si>
    <t>9273</t>
  </si>
  <si>
    <t>Horsley Bridge XII Ventures- Horsley Bridge</t>
  </si>
  <si>
    <t>5295</t>
  </si>
  <si>
    <t>Strategic Investors Fund IX L.P- SVB</t>
  </si>
  <si>
    <t>5327</t>
  </si>
  <si>
    <t>Strategic Investors Fund VIII LP- SVB</t>
  </si>
  <si>
    <t>5288</t>
  </si>
  <si>
    <t>Vintage Co 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</si>
  <si>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</si>
  <si>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</si>
  <si>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</si>
  <si>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</si>
  <si>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</si>
  <si>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</si>
  <si>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</si>
  <si>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IV (Migdal) L.P- Vintage</t>
  </si>
  <si>
    <t>5275</t>
  </si>
  <si>
    <t>Vintage Fund of Funds V ACCESS- Vintage</t>
  </si>
  <si>
    <t>5333</t>
  </si>
  <si>
    <t>Vintage Fund of Funds VI Access- Vintage</t>
  </si>
  <si>
    <t>8322</t>
  </si>
  <si>
    <t>Vintage Migdal Co inv- Vintage</t>
  </si>
  <si>
    <t>5300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</si>
  <si>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</si>
  <si>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</si>
  <si>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</si>
  <si>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</si>
  <si>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</si>
  <si>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</si>
  <si>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</si>
  <si>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Cheyne CRECH3 6/2015- Cheyn Capital</t>
  </si>
  <si>
    <t>76748052</t>
  </si>
  <si>
    <t>76748094</t>
  </si>
  <si>
    <t>Cheyne CRECH3 7/2015- Cheyn Capital</t>
  </si>
  <si>
    <t>76748078</t>
  </si>
  <si>
    <t>SPHERA-HCARE-DIL- SPHERA</t>
  </si>
  <si>
    <t>KYG8347N1319</t>
  </si>
  <si>
    <t>SPHERA-HCARE-FD- SPHERA</t>
  </si>
  <si>
    <t>XD1277681494</t>
  </si>
  <si>
    <t>22/06/23</t>
  </si>
  <si>
    <t>sphera- Sphera Global Healthcare Master</t>
  </si>
  <si>
    <t>KYG8347N1079</t>
  </si>
  <si>
    <t>ION TECH FEEDER FUND- ION TECH FEEDER FUND</t>
  </si>
  <si>
    <t>KYG4939W1188</t>
  </si>
  <si>
    <t>סה"כ קרנות נדל"ן בחו"ל</t>
  </si>
  <si>
    <t>Co Invest Antlia BSREP III BLOKER- BLOKER</t>
  </si>
  <si>
    <t>8298</t>
  </si>
  <si>
    <t>Brookfield SREP III F1- Brookfield global</t>
  </si>
  <si>
    <t>5328</t>
  </si>
  <si>
    <t>Brookfield Strategic R E Partners II- Brookfield global</t>
  </si>
  <si>
    <t>5274</t>
  </si>
  <si>
    <t>Co Invest Antlia BSREP III- CO-INVESTMENT</t>
  </si>
  <si>
    <t>5344</t>
  </si>
  <si>
    <t>Blackstone R E Partners VIII F LP- Blackstone</t>
  </si>
  <si>
    <t>5264</t>
  </si>
  <si>
    <t>Blackstone Real Estate Partners IX.F L.P- Blackstone</t>
  </si>
  <si>
    <t>7064</t>
  </si>
  <si>
    <t>Waterton Residential P V mb XIII- PGCO 4 CO-MINGLED FUND</t>
  </si>
  <si>
    <t>5334</t>
  </si>
  <si>
    <t>Portfolio EDGE- Portfolio EDGE</t>
  </si>
  <si>
    <t>5343</t>
  </si>
  <si>
    <t>חשבון ריט WATERTON EDGE- Portfolio EDGE</t>
  </si>
  <si>
    <t>7341</t>
  </si>
  <si>
    <t>Brack Capital R E I.N.C.H Fund LLP- איי ג'י איי - אר אי נדל"ן בע"מ</t>
  </si>
  <si>
    <t>29990961</t>
  </si>
  <si>
    <t>Faropoint Industrial Value Fund III LP</t>
  </si>
  <si>
    <t>9488</t>
  </si>
  <si>
    <t>01/06/23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</si>
  <si>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</si>
  <si>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</si>
  <si>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</si>
  <si>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</si>
  <si>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</si>
  <si>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</si>
  <si>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</si>
  <si>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</si>
  <si>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</si>
  <si>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</si>
  <si>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</si>
  <si>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</si>
  <si>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</si>
  <si>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</si>
  <si>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</si>
  <si>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</si>
  <si>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</si>
  <si>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</si>
  <si>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</si>
  <si>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Brand Co Invest LP- BCP V Brand Co-Invest LP</t>
  </si>
  <si>
    <t>70321</t>
  </si>
  <si>
    <t>Brookfield Capital Partners V- Blackstone</t>
  </si>
  <si>
    <t>66481</t>
  </si>
  <si>
    <t>Brookfield HSO Co Invest L.P- Blackstone</t>
  </si>
  <si>
    <t>70160</t>
  </si>
  <si>
    <t>BCP V DEXKO CO INVEST LP- Brookfield global</t>
  </si>
  <si>
    <t>8337</t>
  </si>
  <si>
    <t>Brookfield Capital Partners Fund VI- Brookfield global</t>
  </si>
  <si>
    <t>9236</t>
  </si>
  <si>
    <t>Brookfield Capital Partners IV- Brookfield global</t>
  </si>
  <si>
    <t>5266</t>
  </si>
  <si>
    <t>Brookfield coinv JCI- Brookfield global</t>
  </si>
  <si>
    <t>6665</t>
  </si>
  <si>
    <t>GrafTech Co Invest LP- Brookfield global</t>
  </si>
  <si>
    <t>5270</t>
  </si>
  <si>
    <t>Copenhagen Energy Transition</t>
  </si>
  <si>
    <t>8413</t>
  </si>
  <si>
    <t>COPENHAGEN INFRASTRUCTURE</t>
  </si>
  <si>
    <t>5315</t>
  </si>
  <si>
    <t>Copenhagen Infrastructure Partners IV- Copenhagen Infrastructure Partners</t>
  </si>
  <si>
    <t>8280</t>
  </si>
  <si>
    <t>Proxima Co Invest L.P- Galaxy Protfolio</t>
  </si>
  <si>
    <t>9377</t>
  </si>
  <si>
    <t>LS POWER FUND IV F2- Gatewood Capital Opportunity Fund</t>
  </si>
  <si>
    <t>5317</t>
  </si>
  <si>
    <t>InfraRed Infrastructure Fund V- INFRARED</t>
  </si>
  <si>
    <t>5309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</si>
  <si>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</si>
  <si>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</si>
  <si>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</si>
  <si>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</si>
  <si>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</si>
  <si>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</si>
  <si>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</si>
  <si>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</si>
  <si>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</si>
  <si>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</si>
  <si>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</si>
  <si>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</si>
  <si>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</si>
  <si>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</si>
  <si>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</si>
  <si>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</si>
  <si>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</si>
  <si>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</si>
  <si>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</si>
  <si>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</si>
  <si>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Core Infrastructure India Fund Pte Ltd</t>
  </si>
  <si>
    <t>5255</t>
  </si>
  <si>
    <t>GIP CAPS II REX Co Investment Fund L.P</t>
  </si>
  <si>
    <t>93851</t>
  </si>
  <si>
    <t>02/02/23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</si>
  <si>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</si>
  <si>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</si>
  <si>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</si>
  <si>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</si>
  <si>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</si>
  <si>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</si>
  <si>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</si>
  <si>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</si>
  <si>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EC 6 ADLS co inv- ECV IL OPP I</t>
  </si>
  <si>
    <t>8313</t>
  </si>
  <si>
    <t>EC3 ADLS  co inv- ECV IL OPP I</t>
  </si>
  <si>
    <t>7987</t>
  </si>
  <si>
    <t>EC4 ADLS  co inv- ECV IL OPP I</t>
  </si>
  <si>
    <t>7988</t>
  </si>
  <si>
    <t>EC5 ADLS  co inv- ECV IL OPP I</t>
  </si>
  <si>
    <t>8271</t>
  </si>
  <si>
    <t>ADLSCO FUND3- Accelmed Growth Partners L.P</t>
  </si>
  <si>
    <t>8336</t>
  </si>
  <si>
    <t>Advent International GPE IX L.P- Advent International</t>
  </si>
  <si>
    <t>70061</t>
  </si>
  <si>
    <t>Advent International GPE VIII A- Advent International</t>
  </si>
  <si>
    <t>5273</t>
  </si>
  <si>
    <t>Apollo Natural Resources Partners II LP- Apollo &amp; Lunar Croydon</t>
  </si>
  <si>
    <t>5281</t>
  </si>
  <si>
    <t>Apollo Overseas Partners IX L.P- Apollo &amp; Lunar Croydon</t>
  </si>
  <si>
    <t>5302</t>
  </si>
  <si>
    <t>Arcmont SLF II- Arcmont</t>
  </si>
  <si>
    <t>70451</t>
  </si>
  <si>
    <t>*ADLS- Ares special situation fund IB</t>
  </si>
  <si>
    <t>5339</t>
  </si>
  <si>
    <t>SLF1- BLUEBAY ASSET MANAGEMENT</t>
  </si>
  <si>
    <t>5284</t>
  </si>
  <si>
    <t>Girasol Investments S.A- BUYOUT</t>
  </si>
  <si>
    <t>8412</t>
  </si>
  <si>
    <t>CDL II- cdl</t>
  </si>
  <si>
    <t>5237</t>
  </si>
  <si>
    <t>CRECH V- Cheyn Capital</t>
  </si>
  <si>
    <t>5294</t>
  </si>
  <si>
    <t>SDPIII- Cheyn Capital</t>
  </si>
  <si>
    <t>5304</t>
  </si>
  <si>
    <t>Cheyne Real Estate Credit Holdings VII- Cheyne Capital</t>
  </si>
  <si>
    <t>9011</t>
  </si>
  <si>
    <t>Concorde Co Invest L.P.- CO-INVESTMENT</t>
  </si>
  <si>
    <t>8278</t>
  </si>
  <si>
    <t>Court Square Capital Lancet Holdings L.P- Court Square</t>
  </si>
  <si>
    <t>8327</t>
  </si>
  <si>
    <t>Court Square IV- Court Square</t>
  </si>
  <si>
    <t>53321</t>
  </si>
  <si>
    <t>CMPVIIC- COVA Acquisition Corp</t>
  </si>
  <si>
    <t>5290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</si>
  <si>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</si>
  <si>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</si>
  <si>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</si>
  <si>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</si>
  <si>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</si>
  <si>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</si>
  <si>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EC1 ADLS  co inv- EC - AUDAX CO INV</t>
  </si>
  <si>
    <t>6657</t>
  </si>
  <si>
    <t>EC2 ADLS  co inv- EC - AUDAX CO INV</t>
  </si>
  <si>
    <t>70091</t>
  </si>
  <si>
    <t>Francisco Partners VI- Francisco</t>
  </si>
  <si>
    <t>7991</t>
  </si>
  <si>
    <t>GIP CAPS II Panther Co Investment L.P- GIP</t>
  </si>
  <si>
    <t>9229</t>
  </si>
  <si>
    <t>GIP GEMINI FUND CAYMAN FEEDER II LP- GIP Gemini Fund LP</t>
  </si>
  <si>
    <t>70271</t>
  </si>
  <si>
    <t>CAPSII co 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</si>
  <si>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</si>
  <si>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</si>
  <si>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</si>
  <si>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</si>
  <si>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</si>
  <si>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harbourvest A- HARBOURVEST</t>
  </si>
  <si>
    <t>70000</t>
  </si>
  <si>
    <t>Migdal HarbourVest Tranche B- HarbourVest Adelaide</t>
  </si>
  <si>
    <t>5298</t>
  </si>
  <si>
    <t>ICGLV- ICG Fund</t>
  </si>
  <si>
    <t>5326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</si>
  <si>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</si>
  <si>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</si>
  <si>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</si>
  <si>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</si>
  <si>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</si>
  <si>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</si>
  <si>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Astorg VII Co Invest ERT- JOY GLOBAL INC</t>
  </si>
  <si>
    <t>70351</t>
  </si>
  <si>
    <t>Astorg VII Co Invest LGC- JOY GLOBAL INC</t>
  </si>
  <si>
    <t>70401</t>
  </si>
  <si>
    <t>Astorg VII- JOY GLOBAL INC</t>
  </si>
  <si>
    <t>6650</t>
  </si>
  <si>
    <t>DIRECT LENDING FUND IV (EUR) SLP- KARTESIA</t>
  </si>
  <si>
    <t>9317</t>
  </si>
  <si>
    <t>Kartesia Senior Opportunities II- KARTESIA</t>
  </si>
  <si>
    <t>9014</t>
  </si>
  <si>
    <t>KASS- KARTESIA</t>
  </si>
  <si>
    <t>6923</t>
  </si>
  <si>
    <t>KCO VI- KARTESIA</t>
  </si>
  <si>
    <t>93841</t>
  </si>
  <si>
    <t>KCOIV SCS- KARTESIA</t>
  </si>
  <si>
    <t>5303</t>
  </si>
  <si>
    <t>KCOV- KARTESIA</t>
  </si>
  <si>
    <t>70111</t>
  </si>
  <si>
    <t>KSO- KARTESIA</t>
  </si>
  <si>
    <t>6885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</si>
  <si>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</si>
  <si>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</si>
  <si>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</si>
  <si>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</si>
  <si>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</si>
  <si>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</si>
  <si>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Klirmark III- Klirmark Opportunity Fund</t>
  </si>
  <si>
    <t>70191</t>
  </si>
  <si>
    <t>Klirmark Opportunity Fund II LP- Klirmark Opportunity L.P</t>
  </si>
  <si>
    <t>29992298</t>
  </si>
  <si>
    <t>Tikehau Direct Lending V- LendingClub Corp</t>
  </si>
  <si>
    <t>8312</t>
  </si>
  <si>
    <t>MTDL- MASTEC INC</t>
  </si>
  <si>
    <t>6651</t>
  </si>
  <si>
    <t>SPECTRUM co inv   Mayberry LP- Mayberry</t>
  </si>
  <si>
    <t>70541</t>
  </si>
  <si>
    <t>MCP V- MCP V</t>
  </si>
  <si>
    <t>7077</t>
  </si>
  <si>
    <t>Meridiam Infrastructure Europe III SLP- MERIDIAM</t>
  </si>
  <si>
    <t>5278</t>
  </si>
  <si>
    <t>Mirasol Co Invest Fund L.P- Mirasol Co Invest Fund L.P</t>
  </si>
  <si>
    <t>8275</t>
  </si>
  <si>
    <t>MORE C 1- MORE GROUP</t>
  </si>
  <si>
    <t>8334</t>
  </si>
  <si>
    <t>Boom Co invest B LP- Nirvana Holdings I LP</t>
  </si>
  <si>
    <t>8111</t>
  </si>
  <si>
    <t>Pantheon Global Secondary Fund VI- Pantheon Global</t>
  </si>
  <si>
    <t>5331</t>
  </si>
  <si>
    <t>Patria Private Equity Fund VI- Patria Private</t>
  </si>
  <si>
    <t>5320</t>
  </si>
  <si>
    <t>PPCSIV- PCS</t>
  </si>
  <si>
    <t>70131</t>
  </si>
  <si>
    <t>PCSIII LP- Permira VI</t>
  </si>
  <si>
    <t>5287</t>
  </si>
  <si>
    <t>PERMIRA VII L.P.2 SCSP- Permira VI</t>
  </si>
  <si>
    <t>70281</t>
  </si>
  <si>
    <t>Permira VIII   2 SCSp- Permira VI</t>
  </si>
  <si>
    <t>8416</t>
  </si>
  <si>
    <t>20/03/23</t>
  </si>
  <si>
    <t>PGCO IV Co mingled Fund SCSP- PGCO 4 CO-MINGLED FUND</t>
  </si>
  <si>
    <t>5335</t>
  </si>
  <si>
    <t>Project Stream Co Invest Fund L.P- Project Maraschino</t>
  </si>
  <si>
    <t>8112</t>
  </si>
  <si>
    <t>ICG Real Estate Debt VI- Real Estate Credit Investments Pcc ltd</t>
  </si>
  <si>
    <t>8299</t>
  </si>
  <si>
    <t>Rhone Offshore Partners V LP- RHONE</t>
  </si>
  <si>
    <t>5268</t>
  </si>
  <si>
    <t>SPECTRUM co inv   Saavi LP- SPECTRUM DYNAMICS</t>
  </si>
  <si>
    <t>7071</t>
  </si>
  <si>
    <t>Spectrum- SPECTRUM DYNAMICS</t>
  </si>
  <si>
    <t>70411</t>
  </si>
  <si>
    <t>TDLIV- TDL IV</t>
  </si>
  <si>
    <t>6646</t>
  </si>
  <si>
    <t>Thoma Bravo Fund XIV A- THOMA BRAVO</t>
  </si>
  <si>
    <t>80000</t>
  </si>
  <si>
    <t>Thoma Bravo Fund XII A  L P- TOMA BRAVO FUND 8</t>
  </si>
  <si>
    <t>5276</t>
  </si>
  <si>
    <t>Thoma Bravo Fund XIII- TOMA BRAVO FUND 8</t>
  </si>
  <si>
    <t>6647</t>
  </si>
  <si>
    <t>TPG Asia VII L.P- TPG Partners</t>
  </si>
  <si>
    <t>5337</t>
  </si>
  <si>
    <t>Trilantic Capital Partners V Europe LP- trilantic</t>
  </si>
  <si>
    <t>5269</t>
  </si>
  <si>
    <t>Trilantic Europe VI SCSp- trilantic</t>
  </si>
  <si>
    <t>70491</t>
  </si>
  <si>
    <t>Warburg Pincus China II L.P- WARBURG PINCUS</t>
  </si>
  <si>
    <t>6945</t>
  </si>
  <si>
    <t>Warburg Pincus China LP- WARBURG PINCUS</t>
  </si>
  <si>
    <t>5286</t>
  </si>
  <si>
    <t>Edmond de Rothschild Europportunities- א. רוטשילד ת ניהול נכסים בע"מ</t>
  </si>
  <si>
    <t>650011001</t>
  </si>
  <si>
    <t>CICC Growth capital fund I- ארקלייט</t>
  </si>
  <si>
    <t>52225</t>
  </si>
  <si>
    <t>Silverfleet Capital Partners II LP- קרן סילברפליט</t>
  </si>
  <si>
    <t>5267</t>
  </si>
  <si>
    <t>*ACE IV-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</si>
  <si>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</si>
  <si>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</si>
  <si>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</si>
  <si>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</si>
  <si>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</si>
  <si>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</si>
  <si>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</si>
  <si>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*APCS LP- Ares special situation fund IB</t>
  </si>
  <si>
    <t>5291</t>
  </si>
  <si>
    <t>*Ares Special Situations Fund IV F3- Ares special situation fund IB</t>
  </si>
  <si>
    <t>7062</t>
  </si>
  <si>
    <t>Selene RMOF- Sun Apollo India Fund</t>
  </si>
  <si>
    <t>52258</t>
  </si>
  <si>
    <t>WSREDII- WSREDII</t>
  </si>
  <si>
    <t>6658</t>
  </si>
  <si>
    <t>Qumra MS LP Minute Media- Qumra Capital fund</t>
  </si>
  <si>
    <t>8270</t>
  </si>
  <si>
    <t>QUMRA OPPORTUNITY FUND I- Qumra Capital fund</t>
  </si>
  <si>
    <t>8282</t>
  </si>
  <si>
    <t>IFM GLOBAL INFRASTRUCTURE- IFM GIF</t>
  </si>
  <si>
    <t>53411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</si>
  <si>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</si>
  <si>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</si>
  <si>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</si>
  <si>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</si>
  <si>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</si>
  <si>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</si>
  <si>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</si>
  <si>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</si>
  <si>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</si>
  <si>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</si>
  <si>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</si>
  <si>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</si>
  <si>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</si>
  <si>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</si>
  <si>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ArcLight Fund VII AIV Blocker- ARCLIGHT</t>
  </si>
  <si>
    <t>9619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</si>
  <si>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</si>
  <si>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</si>
  <si>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</si>
  <si>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</si>
  <si>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</si>
  <si>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</si>
  <si>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</si>
  <si>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</si>
  <si>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</si>
  <si>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</si>
  <si>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</si>
  <si>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</si>
  <si>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</si>
  <si>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</si>
  <si>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</si>
  <si>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</si>
  <si>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</si>
  <si>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</si>
  <si>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</si>
  <si>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</si>
  <si>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</si>
  <si>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</si>
  <si>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</si>
  <si>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</si>
  <si>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</si>
  <si>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</si>
  <si>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ILS-USD03.07.2023</t>
  </si>
  <si>
    <t>702003744</t>
  </si>
  <si>
    <t>702003746</t>
  </si>
  <si>
    <t>702003869</t>
  </si>
  <si>
    <t>703000982</t>
  </si>
  <si>
    <t>703000984</t>
  </si>
  <si>
    <t>715000413</t>
  </si>
  <si>
    <t>FW ILS-USD04.12.2023</t>
  </si>
  <si>
    <t>715000371</t>
  </si>
  <si>
    <t>715000375</t>
  </si>
  <si>
    <t>715000386</t>
  </si>
  <si>
    <t>715000387</t>
  </si>
  <si>
    <t>715000388</t>
  </si>
  <si>
    <t>715000392</t>
  </si>
  <si>
    <t>715000393</t>
  </si>
  <si>
    <t>715000403</t>
  </si>
  <si>
    <t>715000408</t>
  </si>
  <si>
    <t>715000410</t>
  </si>
  <si>
    <t>715000411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</si>
  <si>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</si>
  <si>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</si>
  <si>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</si>
  <si>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</si>
  <si>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</si>
  <si>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</si>
  <si>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</si>
  <si>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</si>
  <si>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</si>
  <si>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</si>
  <si>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</si>
  <si>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</si>
  <si>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</si>
  <si>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</si>
  <si>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</si>
  <si>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</si>
  <si>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</si>
  <si>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</si>
  <si>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</si>
  <si>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</si>
  <si>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</si>
  <si>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</si>
  <si>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</si>
  <si>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</si>
  <si>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</si>
  <si>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</si>
  <si>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</si>
  <si>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</si>
  <si>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</si>
  <si>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</si>
  <si>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</si>
  <si>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</si>
  <si>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</si>
  <si>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</si>
  <si>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</si>
  <si>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</si>
  <si>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</si>
  <si>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</si>
  <si>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</si>
  <si>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</si>
  <si>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</si>
  <si>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</si>
  <si>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</si>
  <si>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</si>
  <si>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</si>
  <si>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</si>
  <si>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</si>
  <si>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</si>
  <si>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</si>
  <si>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</si>
  <si>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</si>
  <si>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</si>
  <si>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</si>
  <si>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</si>
  <si>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</si>
  <si>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</si>
  <si>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</si>
  <si>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</si>
  <si>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</si>
  <si>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</si>
  <si>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</si>
  <si>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</si>
  <si>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</si>
  <si>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</si>
  <si>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</si>
  <si>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</si>
  <si>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</si>
  <si>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</si>
  <si>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</si>
  <si>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</si>
  <si>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</si>
  <si>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</si>
  <si>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</si>
  <si>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</si>
  <si>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</si>
  <si>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</si>
  <si>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</si>
  <si>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</si>
  <si>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</si>
  <si>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</si>
  <si>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</si>
  <si>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</si>
  <si>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</si>
  <si>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</si>
  <si>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</si>
  <si>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</si>
  <si>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</si>
  <si>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</si>
  <si>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</si>
  <si>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</si>
  <si>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</si>
  <si>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</si>
  <si>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</si>
  <si>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</si>
  <si>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</si>
  <si>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</si>
  <si>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</si>
  <si>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</si>
  <si>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</si>
  <si>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</si>
  <si>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</si>
  <si>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</si>
  <si>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</si>
  <si>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</si>
  <si>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</si>
  <si>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</si>
  <si>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</si>
  <si>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</si>
  <si>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</si>
  <si>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</si>
  <si>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</si>
  <si>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</si>
  <si>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</si>
  <si>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</si>
  <si>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</si>
  <si>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</si>
  <si>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</si>
  <si>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</si>
  <si>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</si>
  <si>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</si>
  <si>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</si>
  <si>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</si>
  <si>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</si>
  <si>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</si>
  <si>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</si>
  <si>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</si>
  <si>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</si>
  <si>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</si>
  <si>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</si>
  <si>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</si>
  <si>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</si>
  <si>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</si>
  <si>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</si>
  <si>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</si>
  <si>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</si>
  <si>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</si>
  <si>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</si>
  <si>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</si>
  <si>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</si>
  <si>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</si>
  <si>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</si>
  <si>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</si>
  <si>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</si>
  <si>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</si>
  <si>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</si>
  <si>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</si>
  <si>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</si>
  <si>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</si>
  <si>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</si>
  <si>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</si>
  <si>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</si>
  <si>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</si>
  <si>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</si>
  <si>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</si>
  <si>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</si>
  <si>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</si>
  <si>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</si>
  <si>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</si>
  <si>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</si>
  <si>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</si>
  <si>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</si>
  <si>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</si>
  <si>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</si>
  <si>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</si>
  <si>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</si>
  <si>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</si>
  <si>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</si>
  <si>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</si>
  <si>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</si>
  <si>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</si>
  <si>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</si>
  <si>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</si>
  <si>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</si>
  <si>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</si>
  <si>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</si>
  <si>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</si>
  <si>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</si>
  <si>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</si>
  <si>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</si>
  <si>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</si>
  <si>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</si>
  <si>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</si>
  <si>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</si>
  <si>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</si>
  <si>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</si>
  <si>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</si>
  <si>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</si>
  <si>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</si>
  <si>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</si>
  <si>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</si>
  <si>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</si>
  <si>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</si>
  <si>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</si>
  <si>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</si>
  <si>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</si>
  <si>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</si>
  <si>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</si>
  <si>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</si>
  <si>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</si>
  <si>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</si>
  <si>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</si>
  <si>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</si>
  <si>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</si>
  <si>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</si>
  <si>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</si>
  <si>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</si>
  <si>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</si>
  <si>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</si>
  <si>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</si>
  <si>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</si>
  <si>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</si>
  <si>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</si>
  <si>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</si>
  <si>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</si>
  <si>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</si>
  <si>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</si>
  <si>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</si>
  <si>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</si>
  <si>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</si>
  <si>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</si>
  <si>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</si>
  <si>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</si>
  <si>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</si>
  <si>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</si>
  <si>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</si>
  <si>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</si>
  <si>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</si>
  <si>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</si>
  <si>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</si>
  <si>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</si>
  <si>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</si>
  <si>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</si>
  <si>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</si>
  <si>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</si>
  <si>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</si>
  <si>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</si>
  <si>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</si>
  <si>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</si>
  <si>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</si>
  <si>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</si>
  <si>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</si>
  <si>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</si>
  <si>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</si>
  <si>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</si>
  <si>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</si>
  <si>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</si>
  <si>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</si>
  <si>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</si>
  <si>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</si>
  <si>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</si>
  <si>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</si>
  <si>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</si>
  <si>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</si>
  <si>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</si>
  <si>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</si>
  <si>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</si>
  <si>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</si>
  <si>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</si>
  <si>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</si>
  <si>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</si>
  <si>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</si>
  <si>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</si>
  <si>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</si>
  <si>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</si>
  <si>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</si>
  <si>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</si>
  <si>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</si>
  <si>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</si>
  <si>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</si>
  <si>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</si>
  <si>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</si>
  <si>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</si>
  <si>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</si>
  <si>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</si>
  <si>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</si>
  <si>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</si>
  <si>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</si>
  <si>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</si>
  <si>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</si>
  <si>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</si>
  <si>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</si>
  <si>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</si>
  <si>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</si>
  <si>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</si>
  <si>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</si>
  <si>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</si>
  <si>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</si>
  <si>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</si>
  <si>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</si>
  <si>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</si>
  <si>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</si>
  <si>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</si>
  <si>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</si>
  <si>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</si>
  <si>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</si>
  <si>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</si>
  <si>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</si>
  <si>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</si>
  <si>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20230531 USD\ILS 3.6785000 20231204</t>
  </si>
  <si>
    <t>90018105</t>
  </si>
  <si>
    <t>FWD USD\ILS05/07/23USD\ILS3.6506- בנק דיסקונט לישראל בע"מ</t>
  </si>
  <si>
    <t>91000124</t>
  </si>
  <si>
    <t>15/05/23</t>
  </si>
  <si>
    <t>FWD USD\ILS05/12/23USD\ILS3.62- בנק דיסקונט לישראל בע"מ</t>
  </si>
  <si>
    <t>91000122</t>
  </si>
  <si>
    <t>09/05/23</t>
  </si>
  <si>
    <t>FWD USD\ILS06/07/23USD\ILS3.6631- בנק דיסקונט לישראל בע"מ</t>
  </si>
  <si>
    <t>91000130</t>
  </si>
  <si>
    <t>FWD USD\ILS06/09/23USD\ILS3.69200- בנק דיסקונט לישראל בע"מ</t>
  </si>
  <si>
    <t>91000126</t>
  </si>
  <si>
    <t>30/05/23</t>
  </si>
  <si>
    <t>FWD USD\ILS10/10/23USD\ILS3.332- בנק דיסקונט לישראל בע"מ</t>
  </si>
  <si>
    <t>91000098</t>
  </si>
  <si>
    <t>24/01/23</t>
  </si>
  <si>
    <t>FWD USD\ILS11/10/23USD\ILS3.31- בנק דיסקונט לישראל בע"מ</t>
  </si>
  <si>
    <t>91000100</t>
  </si>
  <si>
    <t>25/01/23</t>
  </si>
  <si>
    <t>FWD USD\ILS12/07/23USD\ILS3.72470- בנק דיסקונט לישראל בע"מ</t>
  </si>
  <si>
    <t>91000128</t>
  </si>
  <si>
    <t>06/06/23</t>
  </si>
  <si>
    <t>FWD USD\ILS14/12/23USD\ILS3.5719- בנק דיסקונט לישראל בע"מ</t>
  </si>
  <si>
    <t>91000110</t>
  </si>
  <si>
    <t>FWD USD\ILS15/11/23USD\ILS3.552- בנק דיסקונט לישראל בע"מ</t>
  </si>
  <si>
    <t>91000107</t>
  </si>
  <si>
    <t>08/03/23</t>
  </si>
  <si>
    <t>FWD USD\ILS16/10/23USD\ILS3.5580- בנק דיסקונט לישראל בע"מ</t>
  </si>
  <si>
    <t>91000131</t>
  </si>
  <si>
    <t>14/06/23</t>
  </si>
  <si>
    <t>FWD USD\ILS16/11/23USD\ILS3.521- בנק דיסקונט לישראל בע"מ</t>
  </si>
  <si>
    <t>91000114</t>
  </si>
  <si>
    <t>28/03/23</t>
  </si>
  <si>
    <t>FWD USD\ILS19/07/23USD\ILS3.612- בנק דיסקונט לישראל בע"מ</t>
  </si>
  <si>
    <t>91000132</t>
  </si>
  <si>
    <t>20/06/23</t>
  </si>
  <si>
    <t>FWD USD\ILS22/11/23USD\ILS3.555- בנק דיסקונט לישראל בע"מ</t>
  </si>
  <si>
    <t>91000116</t>
  </si>
  <si>
    <t>03/04/23</t>
  </si>
  <si>
    <t>FWD USD\ILS24/10/23USD\ILS3.4289- בנק דיסקונט לישראל בע"מ</t>
  </si>
  <si>
    <t>91000105</t>
  </si>
  <si>
    <t>07/02/23</t>
  </si>
  <si>
    <t>FWD USD\ILS26/10/23USD\ILS3.595- בנק דיסקונט לישראל בע"מ</t>
  </si>
  <si>
    <t>91000106</t>
  </si>
  <si>
    <t>02/03/23</t>
  </si>
  <si>
    <t>FWD USD\ILS30/10/23USD\ILS3.475- בנק דיסקונט לישראל בע"מ</t>
  </si>
  <si>
    <t>91000104</t>
  </si>
  <si>
    <t>16/02/23</t>
  </si>
  <si>
    <t>FWD USD\ILS30/10/23USD\ILS3.5625- בנק דיסקונט לישראל בע"מ</t>
  </si>
  <si>
    <t>91000115</t>
  </si>
  <si>
    <t>FWD USD\ILS30/10/23USD\ILS3.67950- בנק דיסקונט לישראל בע"מ</t>
  </si>
  <si>
    <t>91000129</t>
  </si>
  <si>
    <t>FWD USD\ILS30/11/23USD\ILS3.63- בנק דיסקונט לישראל בע"מ</t>
  </si>
  <si>
    <t>91000125</t>
  </si>
  <si>
    <t>FX Swap_USD_ILS_2023_07_17_S_3.67000000- בנק הפועלים בע"מ</t>
  </si>
  <si>
    <t>90400173</t>
  </si>
  <si>
    <t>07/06/23</t>
  </si>
  <si>
    <t>FX Swap_USD_ILS_2023_07_18_S_3.59200000- בנק הפועלים בע"מ</t>
  </si>
  <si>
    <t>90400183</t>
  </si>
  <si>
    <t>13/06/23</t>
  </si>
  <si>
    <t>FX Swap_USD_ILS_2023_09_06_S_3.606- בנק הפועלים בע"מ</t>
  </si>
  <si>
    <t>90400054</t>
  </si>
  <si>
    <t>16/03/23</t>
  </si>
  <si>
    <t>FX Swap_USD_ILS_2023_10_12_S_3.34000000- בנק הפועלים בע"מ</t>
  </si>
  <si>
    <t>90060027</t>
  </si>
  <si>
    <t>26/01/23</t>
  </si>
  <si>
    <t>FX Swap_USD_ILS_2023_10_16_S_3.43000000- בנק הפועלים בע"מ</t>
  </si>
  <si>
    <t>90060031</t>
  </si>
  <si>
    <t>30/01/23</t>
  </si>
  <si>
    <t>FX Swap_USD_ILS_2023_10_17_S_3.37600000- בנק הפועלים בע"מ</t>
  </si>
  <si>
    <t>90060035</t>
  </si>
  <si>
    <t>FX Swap_USD_ILS_2023_10_17_S_3.43000000- בנק הפועלים בע"מ</t>
  </si>
  <si>
    <t>90060033</t>
  </si>
  <si>
    <t>FX Swap_USD_ILS_2023_10_24_S_3.43000000- בנק הפועלים בע"מ</t>
  </si>
  <si>
    <t>90060045</t>
  </si>
  <si>
    <t>FX Swap_USD_ILS_2023_10_25_S_3.42000000- בנק הפועלים בע"מ</t>
  </si>
  <si>
    <t>90060047</t>
  </si>
  <si>
    <t>FX Swap_USD_ILS_2023_11_01_S_3.50200000- בנק הפועלים בע"מ</t>
  </si>
  <si>
    <t>90400014</t>
  </si>
  <si>
    <t>FX Swap_USD_ILS_2023_11_02_S_3.515- בנק הפועלים בע"מ</t>
  </si>
  <si>
    <t>90400017</t>
  </si>
  <si>
    <t>20/02/23</t>
  </si>
  <si>
    <t>FX Swap_USD_ILS_2023_11_16_S_3.52000000- בנק הפועלים בע"מ</t>
  </si>
  <si>
    <t>90400063</t>
  </si>
  <si>
    <t>FX Swap_USD_ILS_2023_11_29_S_3.62000000- בנק הפועלים בע"מ</t>
  </si>
  <si>
    <t>90400109</t>
  </si>
  <si>
    <t>20/04/23</t>
  </si>
  <si>
    <t>FX Swap_USD_ILS_2023_12_05_S_3.62000000- בנק הפועלים בע"מ</t>
  </si>
  <si>
    <t>90400125</t>
  </si>
  <si>
    <t>FWD CCY\ILS 20230206 USD\ILS 3.3970000 20231023- בנק לאומי לישראל בע"מ</t>
  </si>
  <si>
    <t>90017157</t>
  </si>
  <si>
    <t>06/02/23</t>
  </si>
  <si>
    <t>FWD CCY\ILS 20230216 USD\ILS 3.4780000 20231030- בנק לאומי לישראל בע"מ</t>
  </si>
  <si>
    <t>90017264</t>
  </si>
  <si>
    <t>90017268</t>
  </si>
  <si>
    <t>FWD CCY\ILS 20230223 USD\ILS 3.5725000 20231030- בנק לאומי לישראל בע"מ</t>
  </si>
  <si>
    <t>90017352</t>
  </si>
  <si>
    <t>23/02/23</t>
  </si>
  <si>
    <t>FWD CCY\ILS 20230306 USD\ILS 3.5483000 20231030- בנק לאומי לישראל בע"מ</t>
  </si>
  <si>
    <t>90017444</t>
  </si>
  <si>
    <t>06/03/23</t>
  </si>
  <si>
    <t>FWD CCY\ILS 20230313 USD\ILS 3.5900000 20231030- בנק לאומי לישראל בע"מ</t>
  </si>
  <si>
    <t>90017500</t>
  </si>
  <si>
    <t>FWD CCY\ILS 20230315 USD\ILS 3.5780000 20231106- בנק לאומי לישראל בע"מ</t>
  </si>
  <si>
    <t>90017521</t>
  </si>
  <si>
    <t>15/03/23</t>
  </si>
  <si>
    <t>FWD CCY\ILS 20230321 USD\ILS 3.6135000 20231030- בנק לאומי לישראל בע"מ</t>
  </si>
  <si>
    <t>90017560</t>
  </si>
  <si>
    <t>21/03/23</t>
  </si>
  <si>
    <t>FWD CCY\ILS 20230321 USD\ILS 3.6175000 20231030- בנק לאומי לישראל בע"מ</t>
  </si>
  <si>
    <t>90017558</t>
  </si>
  <si>
    <t>FWD CCY\ILS 20230403 USD\ILS 3.5494000 20231030- בנק לאומי לישראל בע"מ</t>
  </si>
  <si>
    <t>90017674</t>
  </si>
  <si>
    <t>FWD CCY\ILS 20230404 USD\ILS 3.5501000 20231030- בנק לאומי לישראל בע"מ</t>
  </si>
  <si>
    <t>90017688</t>
  </si>
  <si>
    <t>04/04/23</t>
  </si>
  <si>
    <t>FWD CCY\ILS 20230413 USD\ILS 3.6222000 20231030- בנק לאומי לישראל בע"מ</t>
  </si>
  <si>
    <t>90017726</t>
  </si>
  <si>
    <t>13/04/23</t>
  </si>
  <si>
    <t>FWD CCY\ILS 20230424 USD\ILS 3.6223000 20231204- בנק לאומי לישראל בע"מ</t>
  </si>
  <si>
    <t>90017806</t>
  </si>
  <si>
    <t>24/04/23</t>
  </si>
  <si>
    <t>90017809</t>
  </si>
  <si>
    <t>FWD CCY\ILS 20230424 USD\ILS 3.6280000 20231030- בנק לאומי לישראל בע"מ</t>
  </si>
  <si>
    <t>90017808</t>
  </si>
  <si>
    <t>FWD CCY\ILS 20230425 USD\ILS 3.6100000 20231204- בנק לאומי לישראל בע"מ</t>
  </si>
  <si>
    <t>90017817</t>
  </si>
  <si>
    <t>25/04/23</t>
  </si>
  <si>
    <t>FWD CCY\ILS 20230427 USD\ILS 3.6024000 20231204- בנק לאומי לישראל בע"מ</t>
  </si>
  <si>
    <t>90017822</t>
  </si>
  <si>
    <t>27/04/23</t>
  </si>
  <si>
    <t>FWD CCY\ILS 20230427 USD\ILS 3.6028000 20231204- בנק לאומי לישראל בע"מ</t>
  </si>
  <si>
    <t>90017838</t>
  </si>
  <si>
    <t>FWD CCY\ILS 20230427 USD\ILS 3.6039000 20231204- בנק לאומי לישראל בע"מ</t>
  </si>
  <si>
    <t>90017839</t>
  </si>
  <si>
    <t>FWD CCY\ILS 20230427 USD\ILS 3.6089000 20231030- בנק לאומי לישראל בע"מ</t>
  </si>
  <si>
    <t>90017824</t>
  </si>
  <si>
    <t>FWD CCY\ILS 20230501 USD\ILS 3.5873000 20231204- בנק לאומי לישראל בע"מ</t>
  </si>
  <si>
    <t>90017850</t>
  </si>
  <si>
    <t>01/05/23</t>
  </si>
  <si>
    <t>FWD CCY\ILS 20230501 USD\ILS 3.5910000 20231204- בנק לאומי לישראל בע"מ</t>
  </si>
  <si>
    <t>90017848</t>
  </si>
  <si>
    <t>FWD CCY\ILS 20230502 USD\ILS 3.5836000 20231204- בנק לאומי לישראל בע"מ</t>
  </si>
  <si>
    <t>90017860</t>
  </si>
  <si>
    <t>02/05/23</t>
  </si>
  <si>
    <t>90017867</t>
  </si>
  <si>
    <t>FWD CCY\ILS 20230504 USD\ILS 3.6055000 20231204- בנק לאומי לישראל בע"מ</t>
  </si>
  <si>
    <t>90017885</t>
  </si>
  <si>
    <t>04/05/23</t>
  </si>
  <si>
    <t>FWD CCY\ILS 20230504 USD\ILS 3.6100000 20231030- בנק לאומי לישראל בע"מ</t>
  </si>
  <si>
    <t>90017884</t>
  </si>
  <si>
    <t>FWD CCY\ILS 20230509 USD\ILS 3.6215000 20231204- בנק לאומי לישראל בע"מ</t>
  </si>
  <si>
    <t>90017899</t>
  </si>
  <si>
    <t>FWD CCY\ILS 20230510 USD\ILS 3.6394000 20231204- בנק לאומי לישראל בע"מ</t>
  </si>
  <si>
    <t>90017933</t>
  </si>
  <si>
    <t>10/05/23</t>
  </si>
  <si>
    <t>90017934</t>
  </si>
  <si>
    <t>FWD CCY\ILS 20230511 USD\ILS 3.6210000 20231204- בנק לאומי לישראל בע"מ</t>
  </si>
  <si>
    <t>90017942</t>
  </si>
  <si>
    <t>11/05/23</t>
  </si>
  <si>
    <t>FWD CCY\ILS 20230515 USD\ILS 3.6220000 20231204- בנק לאומי לישראל בע"מ</t>
  </si>
  <si>
    <t>90017966</t>
  </si>
  <si>
    <t>FWD CCY\ILS 20230515 USD\ILS 3.6225000 20231204- בנק לאומי לישראל בע"מ</t>
  </si>
  <si>
    <t>90017967</t>
  </si>
  <si>
    <t>FWD CCY\ILS 20230515 USD\ILS 3.6230000 20231204- בנק לאומי לישראל בע"מ</t>
  </si>
  <si>
    <t>90017969</t>
  </si>
  <si>
    <t>FWD CCY\ILS 20230515 USD\ILS 3.6285000 20231030- בנק לאומי לישראל בע"מ</t>
  </si>
  <si>
    <t>90017964</t>
  </si>
  <si>
    <t>FWD CCY\ILS 20230515 USD\ILS 3.6290000 20231030- בנק לאומי לישראל בע"מ</t>
  </si>
  <si>
    <t>90017968</t>
  </si>
  <si>
    <t>FWD CCY\ILS 20230516 USD\ILS 3.6306000 20231206- בנק לאומי לישראל בע"מ</t>
  </si>
  <si>
    <t>90017984</t>
  </si>
  <si>
    <t>16/05/23</t>
  </si>
  <si>
    <t>90017986</t>
  </si>
  <si>
    <t>FWD CCY\ILS 20230522 USD\ILS 3.6265000 20231204- בנק לאומי לישראל בע"מ</t>
  </si>
  <si>
    <t>90018025</t>
  </si>
  <si>
    <t>22/05/23</t>
  </si>
  <si>
    <t>FWD CCY\ILS 20230522 USD\ILS 3.6320000 20231030- בנק לאומי לישראל בע"מ</t>
  </si>
  <si>
    <t>90018023</t>
  </si>
  <si>
    <t>FWD CCY\ILS 20230523 USD\ILS 3.6384000 20231204- בנק לאומי לישראל בע"מ</t>
  </si>
  <si>
    <t>90018041</t>
  </si>
  <si>
    <t>23/05/23</t>
  </si>
  <si>
    <t>FWD CCY\ILS 20230523 USD\ILS 3.6496000 20230912- בנק לאומי לישראל בע"מ</t>
  </si>
  <si>
    <t>90018039</t>
  </si>
  <si>
    <t>FWD CCY\ILS 20230524 USD\ILS 3.7030000 20230913- בנק לאומי לישראל בע"מ</t>
  </si>
  <si>
    <t>90018062</t>
  </si>
  <si>
    <t>24/05/23</t>
  </si>
  <si>
    <t>FWD CCY\ILS 20230530 USD\ILS 3.6719000 20231204- בנק לאומי לישראל בע"מ</t>
  </si>
  <si>
    <t>90018098</t>
  </si>
  <si>
    <t>FWD CCY\ILS 20230601 USD\ILS 3.6993000 20231030- בנק לאומי לישראל בע"מ</t>
  </si>
  <si>
    <t>90018114</t>
  </si>
  <si>
    <t>FWD CCY\ILS 20230605 USD\ILS 3.7014000 20231206- בנק לאומי לישראל בע"מ</t>
  </si>
  <si>
    <t>90018132</t>
  </si>
  <si>
    <t>05/06/23</t>
  </si>
  <si>
    <t>FWD CCY\ILS 20230605 USD\ILS 3.7034000 20231204- בנק לאומי לישראל בע"מ</t>
  </si>
  <si>
    <t>90018137</t>
  </si>
  <si>
    <t>FWD CCY\ILS 20230606 USD\ILS 3.6827000 20231204- בנק לאומי לישראל בע"מ</t>
  </si>
  <si>
    <t>90018145</t>
  </si>
  <si>
    <t>FWD CCY\ILS 20230606 USD\ILS 3.7180000 20230713- בנק לאומי לישראל בע"מ</t>
  </si>
  <si>
    <t>90018144</t>
  </si>
  <si>
    <t>FWD CCY\ILS 20230607 USD\ILS 3.6194 20231204- בנק לאומי לישראל בע"מ</t>
  </si>
  <si>
    <t>90018167</t>
  </si>
  <si>
    <t>FWD CCY\ILS 20230608 USD\ILS 3.6337000 20231206- בנק לאומי לישראל בע"מ</t>
  </si>
  <si>
    <t>90018188</t>
  </si>
  <si>
    <t>FWD CCY\ILS 20230608 USD\ILS 3.6340000 20231204- בנק לאומי לישראל בע"מ</t>
  </si>
  <si>
    <t>90018189</t>
  </si>
  <si>
    <t>90018190</t>
  </si>
  <si>
    <t>FWD CCY\ILS 20230612 USD\ILS 3.5650000 20231206- בנק לאומי לישראל בע"מ</t>
  </si>
  <si>
    <t>90018211</t>
  </si>
  <si>
    <t>12/06/23</t>
  </si>
  <si>
    <t>FWD CCY\ILS 20230612 USD\ILS 3.5675000 20231204- בנק לאומי לישראל בע"מ</t>
  </si>
  <si>
    <t>90018210</t>
  </si>
  <si>
    <t>FWD CCY\ILS 20230613 USD\ILS 3.5470000 20231130- בנק לאומי לישראל בע"מ</t>
  </si>
  <si>
    <t>90018227</t>
  </si>
  <si>
    <t>FWD CCY\ILS 20230614 USD\ILS 3.5796000 20231204- בנק לאומי לישראל בע"מ</t>
  </si>
  <si>
    <t>90018237</t>
  </si>
  <si>
    <t>FWD CCY\ILS 20230614 USD\ILS 3.5886000 20231204- בנק לאומי לישראל בע"מ</t>
  </si>
  <si>
    <t>90018236</t>
  </si>
  <si>
    <t>FWD CCY\ILS 20230614 USD\ILS 3.5931000 20231030- בנק לאומי לישראל בע"מ</t>
  </si>
  <si>
    <t>90018238</t>
  </si>
  <si>
    <t>FWD CCY\ILS 20230615 USD\ILS 3.5605000 20231204- בנק לאומי לישראל בע"מ</t>
  </si>
  <si>
    <t>90018251</t>
  </si>
  <si>
    <t>15/06/23</t>
  </si>
  <si>
    <t>90018255</t>
  </si>
  <si>
    <t>FWD CCY\ILS 20230615 USD\ILS 3.5690000 20231204- בנק לאומי לישראל בע"מ</t>
  </si>
  <si>
    <t>90018252</t>
  </si>
  <si>
    <t>FWD CCY\ILS 20230615 USD\ILS 3.5692000 20231204- בנק לאומי לישראל בע"מ</t>
  </si>
  <si>
    <t>90018253</t>
  </si>
  <si>
    <t>FWD CCY\ILS 20230620 USD\ILS 3.5787000 20231204- בנק לאומי לישראל בע"מ</t>
  </si>
  <si>
    <t>90018280</t>
  </si>
  <si>
    <t>FWD CCY\ILS 20230620 USD\ILS 3.5787000 20231206- בנק לאומי לישראל בע"מ</t>
  </si>
  <si>
    <t>90018281</t>
  </si>
  <si>
    <t>FWD CCY\ILS 20230621 USD\ILS 3.5911000 20231204- בנק לאומי לישראל בע"מ</t>
  </si>
  <si>
    <t>90018290</t>
  </si>
  <si>
    <t>21/06/23</t>
  </si>
  <si>
    <t>90018291</t>
  </si>
  <si>
    <t>FWD CCY\ILS 20230622 USD\ILS 3.6020000 20231204- בנק לאומי לישראל בע"מ</t>
  </si>
  <si>
    <t>90018300</t>
  </si>
  <si>
    <t>FWD CCY\ILS 20230626 USD\ILS 3.6000000 20231204- בנק לאומי לישראל בע"מ</t>
  </si>
  <si>
    <t>90018334</t>
  </si>
  <si>
    <t>26/06/23</t>
  </si>
  <si>
    <t>FWD CCY\ILS 20230626 USD\ILS 3.6120000 20231030- בנק לאומי לישראל בע"מ</t>
  </si>
  <si>
    <t>90018321</t>
  </si>
  <si>
    <t>FWD CCY\ILS 20230627 USD\ILS 3.6167000 20231204- בנק לאומי לישראל בע"מ</t>
  </si>
  <si>
    <t>90018371</t>
  </si>
  <si>
    <t>27/06/23</t>
  </si>
  <si>
    <t>FWD CCY\ILS 20230628 USD\ILS 3.6427000 20231204- בנק לאומי לישראל בע"מ</t>
  </si>
  <si>
    <t>90018359</t>
  </si>
  <si>
    <t>28/06/23</t>
  </si>
  <si>
    <t>FWD CCY\ILS 20230628 USD\ILS 3.6490000 20231204- בנק לאומי לישראל בע"מ</t>
  </si>
  <si>
    <t>90018370</t>
  </si>
  <si>
    <t>FWD CCY\ILS 20230629 USD\ILS 3.6970000 20230703 SP- בנק לאומי לישראל בע"מ</t>
  </si>
  <si>
    <t>90018376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</si>
  <si>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</si>
  <si>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</si>
  <si>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</si>
  <si>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</si>
  <si>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</si>
  <si>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</si>
  <si>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</si>
  <si>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</si>
  <si>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</si>
  <si>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</si>
  <si>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</si>
  <si>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</si>
  <si>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</si>
  <si>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</si>
  <si>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</si>
  <si>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</si>
  <si>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</si>
  <si>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</si>
  <si>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</si>
  <si>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</si>
  <si>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</si>
  <si>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</si>
  <si>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</si>
  <si>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</si>
  <si>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</si>
  <si>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</si>
  <si>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</si>
  <si>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</si>
  <si>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</si>
  <si>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</si>
  <si>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</si>
  <si>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</si>
  <si>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</si>
  <si>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</si>
  <si>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</si>
  <si>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</si>
  <si>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</si>
  <si>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</si>
  <si>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</si>
  <si>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</si>
  <si>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</si>
  <si>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</si>
  <si>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</si>
  <si>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</si>
  <si>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</si>
  <si>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</si>
  <si>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</si>
  <si>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</si>
  <si>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</si>
  <si>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</si>
  <si>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</si>
  <si>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</si>
  <si>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</si>
  <si>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</si>
  <si>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</si>
  <si>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</si>
  <si>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</si>
  <si>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</si>
  <si>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</si>
  <si>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</si>
  <si>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</si>
  <si>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</si>
  <si>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</si>
  <si>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</si>
  <si>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</si>
  <si>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</si>
  <si>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</si>
  <si>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</si>
  <si>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</si>
  <si>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</si>
  <si>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</si>
  <si>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</si>
  <si>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</si>
  <si>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</si>
  <si>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</si>
  <si>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</si>
  <si>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</si>
  <si>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</si>
  <si>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</si>
  <si>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</si>
  <si>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</si>
  <si>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</si>
  <si>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</si>
  <si>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</si>
  <si>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</si>
  <si>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</si>
  <si>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</si>
  <si>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</si>
  <si>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</si>
  <si>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</si>
  <si>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</si>
  <si>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</si>
  <si>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</si>
  <si>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</si>
  <si>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</si>
  <si>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</si>
  <si>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</si>
  <si>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</si>
  <si>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</si>
  <si>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</si>
  <si>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</si>
  <si>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</si>
  <si>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</si>
  <si>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</si>
  <si>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</si>
  <si>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</si>
  <si>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</si>
  <si>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20230329 EUR\USD 1.0922500 20230807</t>
  </si>
  <si>
    <t>90017629</t>
  </si>
  <si>
    <t>29/03/23</t>
  </si>
  <si>
    <t>FWD CCY\CCY 20230517 EUR\USD 1.0875500 20230807</t>
  </si>
  <si>
    <t>90017996</t>
  </si>
  <si>
    <t>17/05/23</t>
  </si>
  <si>
    <t>FWD CCY\CCY 20230518 GBP\USD 1.2477600 20230816</t>
  </si>
  <si>
    <t>90018008</t>
  </si>
  <si>
    <t>18/05/23</t>
  </si>
  <si>
    <t>FWD CAD\USD 24/07/23 1.331219999- בנק דיסקונט לישראל בע"מ</t>
  </si>
  <si>
    <t>91000103</t>
  </si>
  <si>
    <t>13/02/23</t>
  </si>
  <si>
    <t>FWD USD\EUR01/08/23USD\EUR1.1009- בנק דיסקונט לישראל בע"מ</t>
  </si>
  <si>
    <t>91000117</t>
  </si>
  <si>
    <t>FWD USD\EUR06/11/23USD\EUR1.07630- בנק דיסקונט לישראל בע"מ</t>
  </si>
  <si>
    <t>91000127</t>
  </si>
  <si>
    <t>FWD USD\EUR13/09/23USD\EUR1.103250- בנק דיסקונט לישראל בע"מ</t>
  </si>
  <si>
    <t>91000123</t>
  </si>
  <si>
    <t>FWD USD\EUR14.08.23USD\EUR1.08062- בנק דיסקונט לישראל בע"מ</t>
  </si>
  <si>
    <t>91000112</t>
  </si>
  <si>
    <t>FX Forward_EUR_USD_2023_08_07_P_1.09870000- בנק הפועלים בע"מ</t>
  </si>
  <si>
    <t>90400131</t>
  </si>
  <si>
    <t>FX Forward_EUR_USD_2023_08_14_P_1.09910000- בנק הפועלים בע"מ</t>
  </si>
  <si>
    <t>90400133</t>
  </si>
  <si>
    <t>FX Forward_JPY_USD_2023_07_24_S_141.440000- בנק הפועלים בע"מ</t>
  </si>
  <si>
    <t>90400204</t>
  </si>
  <si>
    <t>FX Forward_USD_ILS_2023_11_02_P_3.61300000- בנק הפועלים בע"מ</t>
  </si>
  <si>
    <t>90400118</t>
  </si>
  <si>
    <t>FX Swap_AUD_USD_2023_07_24_S_.70025000- בנק הפועלים בע"מ</t>
  </si>
  <si>
    <t>90400004</t>
  </si>
  <si>
    <t>14/02/23</t>
  </si>
  <si>
    <t>FX Swap_EUR_USD_2023_08_07_S_1.0657- בנק הפועלים בע"מ</t>
  </si>
  <si>
    <t>90050770</t>
  </si>
  <si>
    <t>FX Swap_EUR_USD_2023_08_14_S_1.07987500- בנק הפועלים בע"מ</t>
  </si>
  <si>
    <t>90400057</t>
  </si>
  <si>
    <t>FX Swap_EUR_USD_2023_09_01_S_1.08380000- בנק הפועלים בע"מ</t>
  </si>
  <si>
    <t>90400181</t>
  </si>
  <si>
    <t>FX Swap_EUR_USD_2023_09_11_S_1.07930000- בנק הפועלים בע"מ</t>
  </si>
  <si>
    <t>90400161</t>
  </si>
  <si>
    <t>FX Swap_EUR_USD_2023_09_11_S_1.084350- בנק הפועלים בע"מ</t>
  </si>
  <si>
    <t>90400182</t>
  </si>
  <si>
    <t>FX Swap_EUR_USD_2023_09_11_S_1.09851000- בנק הפועלים בע"מ</t>
  </si>
  <si>
    <t>90400080</t>
  </si>
  <si>
    <t>FX Swap_EUR_USD_2024_01_10_S_1.11080000- בנק הפועלים בע"מ</t>
  </si>
  <si>
    <t>90400205</t>
  </si>
  <si>
    <t>FX Swap_GBP_USD_2023_07_10_S_1.21695000- בנק הפועלים בע"מ</t>
  </si>
  <si>
    <t>90554216</t>
  </si>
  <si>
    <t>09/02/23</t>
  </si>
  <si>
    <t>FX Swap_GBP_USD_2023_08_15_S_1.24434000- בנק הפועלים בע"מ</t>
  </si>
  <si>
    <t>90400093</t>
  </si>
  <si>
    <t>FX Swap_GBP_USD_2023_08_16_S_1.24593000- בנק הפועלים בע"מ</t>
  </si>
  <si>
    <t>90400148</t>
  </si>
  <si>
    <t>FX Swap_JPY_USD_2023_07_24_S_129.563000- בנק הפועלים בע"מ</t>
  </si>
  <si>
    <t>90400007</t>
  </si>
  <si>
    <t>FWD CCY\CCY 20230209 GBP\USD 1.2169700 20230710- בנק לאומי לישראל בע"מ</t>
  </si>
  <si>
    <t>90017195</t>
  </si>
  <si>
    <t>FWD CCY\CCY 20230213 USD\CAD 1.3307000 20230724- בנק לאומי לישראל בע"מ</t>
  </si>
  <si>
    <t>90017220</t>
  </si>
  <si>
    <t>FWD CCY\CCY 20230214 AUD\USD 0.7006000 20230724- בנק לאומי לישראל בע"מ</t>
  </si>
  <si>
    <t>90017234</t>
  </si>
  <si>
    <t>FWD CCY\CCY 20230214 USD\JPY 129.5016700 20230724- בנק לאומי לישראל בע"מ</t>
  </si>
  <si>
    <t>90017237</t>
  </si>
  <si>
    <t>FWD CCY\CCY 20230302 EUR\USD 1.0715500 20230724- בנק לאומי לישראל בע"מ</t>
  </si>
  <si>
    <t>90017425</t>
  </si>
  <si>
    <t>90017428</t>
  </si>
  <si>
    <t>FWD CCY\CCY 20230309 EUR\USD 1.0643800 20230724- בנק לאומי לישראל בע"מ</t>
  </si>
  <si>
    <t>90017479</t>
  </si>
  <si>
    <t>09/03/23</t>
  </si>
  <si>
    <t>FWD CCY\CCY 20230309 EUR\USD 1.0651700 20230807- בנק לאומי לישראל בע"מ</t>
  </si>
  <si>
    <t>90017475</t>
  </si>
  <si>
    <t>90017478</t>
  </si>
  <si>
    <t>FWD CCY\CCY 20230315 EUR\USD 1.0643500 20230724- בנק לאומי לישראל בע"מ</t>
  </si>
  <si>
    <t>90017524</t>
  </si>
  <si>
    <t>FWD CCY\CCY 20230315 EUR\USD 1.0650200 20230807- בנק לאומי לישראל בע"מ</t>
  </si>
  <si>
    <t>90017522</t>
  </si>
  <si>
    <t>FWD CCY\CCY 20230320 EUR\USD 1.0775000 20230807- בנק לאומי לישראל בע"מ</t>
  </si>
  <si>
    <t>90017548</t>
  </si>
  <si>
    <t>FWD CCY\CCY 20230320 EUR\USD 1.0808000 20230814- בנק לאומי לישראל בע"מ</t>
  </si>
  <si>
    <t>90017544</t>
  </si>
  <si>
    <t>FWD CCY\CCY 20230322 EUR\USD 1.0859000 20230807- בנק לאומי לישראל בע"מ</t>
  </si>
  <si>
    <t>90017565</t>
  </si>
  <si>
    <t>22/03/23</t>
  </si>
  <si>
    <t>FWD CCY\CCY 20230323 EUR\USD 1.0954000 20230807- בנק לאומי לישראל בע"מ</t>
  </si>
  <si>
    <t>90017581</t>
  </si>
  <si>
    <t>23/03/23</t>
  </si>
  <si>
    <t>FWD CCY\CCY 20230403 EUR\USD 1.0991500 20230911- בנק לאומי לישראל בע"מ</t>
  </si>
  <si>
    <t>90017672</t>
  </si>
  <si>
    <t>FWD CCY\CCY 20230413 EUR\USD 1.1096300 20230918- בנק לאומי לישראל בע"מ</t>
  </si>
  <si>
    <t>90017725</t>
  </si>
  <si>
    <t>FWD CCY\CCY 20230417 GBP\USD 1.2451300 20230815- בנק לאומי לישראל בע"מ</t>
  </si>
  <si>
    <t>90017750</t>
  </si>
  <si>
    <t>17/04/23</t>
  </si>
  <si>
    <t>FWD CCY\CCY 20230420 EUR\USD 1.1008300 20230801- בנק לאומי לישראל בע"מ</t>
  </si>
  <si>
    <t>90017791</t>
  </si>
  <si>
    <t>FWD CCY\CCY 20230425 EUR\USD 1.1094000 20230807- בנק לאומי לישראל בע"מ</t>
  </si>
  <si>
    <t>90017818</t>
  </si>
  <si>
    <t>FWD CCY\CCY 20230509 EUR\USD 1.1008000 20230724- בנק לאומי לישראל בע"מ</t>
  </si>
  <si>
    <t>90017900</t>
  </si>
  <si>
    <t>FWD CCY\CCY 20230509 EUR\USD 1.1013000 20230801- בנק לאומי לישראל בע"מ</t>
  </si>
  <si>
    <t>90017901</t>
  </si>
  <si>
    <t>FWD CCY\CCY 20230509 EUR\USD 1.1014000 20230807- בנק לאומי לישראל בע"מ</t>
  </si>
  <si>
    <t>90017902</t>
  </si>
  <si>
    <t>FWD CCY\CCY 20230511 EUR\USD 1.0967000 20230807- בנק לאומי לישראל בע"מ</t>
  </si>
  <si>
    <t>90017939</t>
  </si>
  <si>
    <t>FWD CCY\CCY 20230511 EUR\USD 1.0977000 20230901- בנק לאומי לישראל בע"מ</t>
  </si>
  <si>
    <t>90017941</t>
  </si>
  <si>
    <t>FWD CCY\CCY 20230511 EUR\USD 1.0978000 20230901- בנק לאומי לישראל בע"מ</t>
  </si>
  <si>
    <t>90017940</t>
  </si>
  <si>
    <t>FWD CCY\CCY 20230517 EUR\USD 1.0875500 20230807- בנק לאומי לישראל בע"מ</t>
  </si>
  <si>
    <t>90017995</t>
  </si>
  <si>
    <t>FWD CCY\CCY 20230607 USD\JPY 138.3700000 20230724- בנק לאומי לישראל בע"מ</t>
  </si>
  <si>
    <t>90018168</t>
  </si>
  <si>
    <t>FWD CCY\CCY 20230612 USD\JPY 138.3500000 20230724- בנק לאומי לישראל בע"מ</t>
  </si>
  <si>
    <t>90018212</t>
  </si>
  <si>
    <t>FWD CCY\CCY 20230613 EUR\USD 1.0825000 20230807- בנק לאומי לישראל בע"מ</t>
  </si>
  <si>
    <t>90018229</t>
  </si>
  <si>
    <t>FWD CCY\CCY 20230613 EUR\USD 1.0832500 20230901- בנק לאומי לישראל בע"מ</t>
  </si>
  <si>
    <t>90018230</t>
  </si>
  <si>
    <t>FWD CCY\CCY 20230613 USD\CAD 1.3332000 20230724- בנק לאומי לישראל בע"מ</t>
  </si>
  <si>
    <t>90018228</t>
  </si>
  <si>
    <t>FWD CCY\CCY 20230614 EUR\USD 1.0883000 20230918- בנק לאומי לישראל בע"מ</t>
  </si>
  <si>
    <t>90018239</t>
  </si>
  <si>
    <t>FWD CCY\CCY 20230615 USD\JPY 140.3300000 20230724- בנק לאומי לישראל בע"מ</t>
  </si>
  <si>
    <t>90018254</t>
  </si>
  <si>
    <t>FWD CCY\CCY 20230622 EUR\USD 1.1107900 20240110- בנק לאומי לישראל בע"מ</t>
  </si>
  <si>
    <t>90018299</t>
  </si>
  <si>
    <t>FWD CCY\CCY 20230626 EUR\USD 1.0906800 20230724- בנק לאומי לישראל בע"מ</t>
  </si>
  <si>
    <t>90018324</t>
  </si>
  <si>
    <t>FWD CCY\CCY 20230626 EUR\USD 1.0915000 20230807- בנק לאומי לישראל בע"מ</t>
  </si>
  <si>
    <t>90018323</t>
  </si>
  <si>
    <t>90018325</t>
  </si>
  <si>
    <t>FWD CCY\CCY 20230626 EUR\USD 1.0928200 20230901- בנק לאומי לישראל בע"מ</t>
  </si>
  <si>
    <t>90018326</t>
  </si>
  <si>
    <t>FWD CCY\CCY 20230627 AUD\USD 0.6693800 20230724- בנק לאומי לישראל בע"מ</t>
  </si>
  <si>
    <t>90018337</t>
  </si>
  <si>
    <t>90018340</t>
  </si>
  <si>
    <t>FWD CCY\CCY 20230627 USD\JPY 143.3150000 20230724- בנק לאומי לישראל בע"מ</t>
  </si>
  <si>
    <t>90018339</t>
  </si>
  <si>
    <t>FWD CCY\CCY 20230628 EUR\USD 1.0964400 20230807- בנק לאומי לישראל בע"מ</t>
  </si>
  <si>
    <t>90018357</t>
  </si>
  <si>
    <t>FWD CCY\CCY 20230628 USD\JPY 143.6470000 20230724- בנק לאומי לישראל בע"מ</t>
  </si>
  <si>
    <t>90018360</t>
  </si>
  <si>
    <t>IRS_ ILS-ILS28.02.2029</t>
  </si>
  <si>
    <t>708000031</t>
  </si>
  <si>
    <t>TRS_ ILS-ILS17.11.2023</t>
  </si>
  <si>
    <t>701000632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</si>
  <si>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</si>
  <si>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</si>
  <si>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</si>
  <si>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</si>
  <si>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</si>
  <si>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</si>
  <si>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</si>
  <si>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</si>
  <si>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</si>
  <si>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</si>
  <si>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</si>
  <si>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TRS_ USD-USD03.11.2023</t>
  </si>
  <si>
    <t>702003094</t>
  </si>
  <si>
    <t>701000677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</si>
  <si>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</si>
  <si>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</si>
  <si>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</si>
  <si>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</si>
  <si>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</si>
  <si>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</si>
  <si>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</si>
  <si>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</si>
  <si>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</si>
  <si>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</si>
  <si>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</si>
  <si>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</si>
  <si>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</si>
  <si>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</si>
  <si>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</si>
  <si>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</si>
  <si>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SERVISFIRST BANC- SERVISFIRST BANC</t>
  </si>
  <si>
    <t>US81768T1088</t>
  </si>
  <si>
    <t>סה"כ כנגד חסכון עמיתים/מבוטחים</t>
  </si>
  <si>
    <t>לא</t>
  </si>
  <si>
    <t>29991170</t>
  </si>
  <si>
    <t>AA+</t>
  </si>
  <si>
    <t>29991172</t>
  </si>
  <si>
    <t>29994018</t>
  </si>
  <si>
    <t>סה"כ מבוטחות במשכנתא או תיקי משכנתאות</t>
  </si>
  <si>
    <t>גורם 01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</si>
  <si>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</si>
  <si>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</si>
  <si>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</si>
  <si>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</si>
  <si>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</si>
  <si>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</si>
  <si>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</si>
  <si>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</si>
  <si>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</si>
  <si>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</si>
  <si>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</si>
  <si>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</si>
  <si>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</si>
  <si>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</si>
  <si>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</si>
  <si>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</si>
  <si>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</si>
  <si>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</si>
  <si>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</si>
  <si>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</si>
  <si>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</si>
  <si>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</si>
  <si>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</si>
  <si>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</si>
  <si>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</si>
  <si>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</si>
  <si>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</si>
  <si>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</si>
  <si>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</si>
  <si>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</si>
  <si>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</si>
  <si>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</si>
  <si>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</si>
  <si>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</si>
  <si>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</si>
  <si>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</si>
  <si>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</si>
  <si>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</si>
  <si>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7</t>
  </si>
  <si>
    <t>כן</t>
  </si>
  <si>
    <t>55061</t>
  </si>
  <si>
    <t>6387</t>
  </si>
  <si>
    <t>90150400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</si>
  <si>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</si>
  <si>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</si>
  <si>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</si>
  <si>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</si>
  <si>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</si>
  <si>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</si>
  <si>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</si>
  <si>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</si>
  <si>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</si>
  <si>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</si>
  <si>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</si>
  <si>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</si>
  <si>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</si>
  <si>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</si>
  <si>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50013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</si>
  <si>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</si>
  <si>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</si>
  <si>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</si>
  <si>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</si>
  <si>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</si>
  <si>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</si>
  <si>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</si>
  <si>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</si>
  <si>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</si>
  <si>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</si>
  <si>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</si>
  <si>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</si>
  <si>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</si>
  <si>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</si>
  <si>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</si>
  <si>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</si>
  <si>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</si>
  <si>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</si>
  <si>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</si>
  <si>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</si>
  <si>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</si>
  <si>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</si>
  <si>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</si>
  <si>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</si>
  <si>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</si>
  <si>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</si>
  <si>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</si>
  <si>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</si>
  <si>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</si>
  <si>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</si>
  <si>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</si>
  <si>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</si>
  <si>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</si>
  <si>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</si>
  <si>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</si>
  <si>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</si>
  <si>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</si>
  <si>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</si>
  <si>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</si>
  <si>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</si>
  <si>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</si>
  <si>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</si>
  <si>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</si>
  <si>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</si>
  <si>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</si>
  <si>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</si>
  <si>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</si>
  <si>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</si>
  <si>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</si>
  <si>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</si>
  <si>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</si>
  <si>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</si>
  <si>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</si>
  <si>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</si>
  <si>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</si>
  <si>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</si>
  <si>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</si>
  <si>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</si>
  <si>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</si>
  <si>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</si>
  <si>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</si>
  <si>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</si>
  <si>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</si>
  <si>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</si>
  <si>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</si>
  <si>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</si>
  <si>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</si>
  <si>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</si>
  <si>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</si>
  <si>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</si>
  <si>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</si>
  <si>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</si>
  <si>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</si>
  <si>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</si>
  <si>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</si>
  <si>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</si>
  <si>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</si>
  <si>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</si>
  <si>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</si>
  <si>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</si>
  <si>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</si>
  <si>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</si>
  <si>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</si>
  <si>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</si>
  <si>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</si>
  <si>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</si>
  <si>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</si>
  <si>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</si>
  <si>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</si>
  <si>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</si>
  <si>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</si>
  <si>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</si>
  <si>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</si>
  <si>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</si>
  <si>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</si>
  <si>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</si>
  <si>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</si>
  <si>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</si>
  <si>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</si>
  <si>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</si>
  <si>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</si>
  <si>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</si>
  <si>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</si>
  <si>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</si>
  <si>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</si>
  <si>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</si>
  <si>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</si>
  <si>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</si>
  <si>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</si>
  <si>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</si>
  <si>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</si>
  <si>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</si>
  <si>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</si>
  <si>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</si>
  <si>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</si>
  <si>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</si>
  <si>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</si>
  <si>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</si>
  <si>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</si>
  <si>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</si>
  <si>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</si>
  <si>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</si>
  <si>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</si>
  <si>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</si>
  <si>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</si>
  <si>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</si>
  <si>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</si>
  <si>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</si>
  <si>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</si>
  <si>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</si>
  <si>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</si>
  <si>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</si>
  <si>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</si>
  <si>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</si>
  <si>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</si>
  <si>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</si>
  <si>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</si>
  <si>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</si>
  <si>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</si>
  <si>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</si>
  <si>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</si>
  <si>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</si>
  <si>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</si>
  <si>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</si>
  <si>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</si>
  <si>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</si>
  <si>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</si>
  <si>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</si>
  <si>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</si>
  <si>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</si>
  <si>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</si>
  <si>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</si>
  <si>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</si>
  <si>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</si>
  <si>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</si>
  <si>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</si>
  <si>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</si>
  <si>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</si>
  <si>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</si>
  <si>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</si>
  <si>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</si>
  <si>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</si>
  <si>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</si>
  <si>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</si>
  <si>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</si>
  <si>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</si>
  <si>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</si>
  <si>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</si>
  <si>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</si>
  <si>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</si>
  <si>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</si>
  <si>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</si>
  <si>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</si>
  <si>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</si>
  <si>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</si>
  <si>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</si>
  <si>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</si>
  <si>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</si>
  <si>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</si>
  <si>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</si>
  <si>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</si>
  <si>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</si>
  <si>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</si>
  <si>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</si>
  <si>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</si>
  <si>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</si>
  <si>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</si>
  <si>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</si>
  <si>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</si>
  <si>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</si>
  <si>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</si>
  <si>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</si>
  <si>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</si>
  <si>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</si>
  <si>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</si>
  <si>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</si>
  <si>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</si>
  <si>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</si>
  <si>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</si>
  <si>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</si>
  <si>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</si>
  <si>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</si>
  <si>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</si>
  <si>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</si>
  <si>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</si>
  <si>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</si>
  <si>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</si>
  <si>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</si>
  <si>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</si>
  <si>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</si>
  <si>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</si>
  <si>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</si>
  <si>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</si>
  <si>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</si>
  <si>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</si>
  <si>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</si>
  <si>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</si>
  <si>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</si>
  <si>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</si>
  <si>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</si>
  <si>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</si>
  <si>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</si>
  <si>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</si>
  <si>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</si>
  <si>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</si>
  <si>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</si>
  <si>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</si>
  <si>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</si>
  <si>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</si>
  <si>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</si>
  <si>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</si>
  <si>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</si>
  <si>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</si>
  <si>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</si>
  <si>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</si>
  <si>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</si>
  <si>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</si>
  <si>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</si>
  <si>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</si>
  <si>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</si>
  <si>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</si>
  <si>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</si>
  <si>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</si>
  <si>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</si>
  <si>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</si>
  <si>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</si>
  <si>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</si>
  <si>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</si>
  <si>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</si>
  <si>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</si>
  <si>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</si>
  <si>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</si>
  <si>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</si>
  <si>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</si>
  <si>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</si>
  <si>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</si>
  <si>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</si>
  <si>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</si>
  <si>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</si>
  <si>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</si>
  <si>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</si>
  <si>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</si>
  <si>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</si>
  <si>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</si>
  <si>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</si>
  <si>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</si>
  <si>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</si>
  <si>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</si>
  <si>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</si>
  <si>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</si>
  <si>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</si>
  <si>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</si>
  <si>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</si>
  <si>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</si>
  <si>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</si>
  <si>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</si>
  <si>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</si>
  <si>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</si>
  <si>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</si>
  <si>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</si>
  <si>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</si>
  <si>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</si>
  <si>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</si>
  <si>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</si>
  <si>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</si>
  <si>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</si>
  <si>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</si>
  <si>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</si>
  <si>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</si>
  <si>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</si>
  <si>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</si>
  <si>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</si>
  <si>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</si>
  <si>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</si>
  <si>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</si>
  <si>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</si>
  <si>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</si>
  <si>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</si>
  <si>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</si>
  <si>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</si>
  <si>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</si>
  <si>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</si>
  <si>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</si>
  <si>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</si>
  <si>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</si>
  <si>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</si>
  <si>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</si>
  <si>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</si>
  <si>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</si>
  <si>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</si>
  <si>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</si>
  <si>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</si>
  <si>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</si>
  <si>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</si>
  <si>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</si>
  <si>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</si>
  <si>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</si>
  <si>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</si>
  <si>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</si>
  <si>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</si>
  <si>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</si>
  <si>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</si>
  <si>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102</t>
  </si>
  <si>
    <t>6484</t>
  </si>
  <si>
    <t>6496</t>
  </si>
  <si>
    <t>6624</t>
  </si>
  <si>
    <t>6785</t>
  </si>
  <si>
    <t>גורם 131</t>
  </si>
  <si>
    <t>6711</t>
  </si>
  <si>
    <t>7088</t>
  </si>
  <si>
    <t>גורם 132</t>
  </si>
  <si>
    <t>6828</t>
  </si>
  <si>
    <t>7310</t>
  </si>
  <si>
    <t>גורם 84</t>
  </si>
  <si>
    <t>404555</t>
  </si>
  <si>
    <t>גורם 02</t>
  </si>
  <si>
    <t>9560</t>
  </si>
  <si>
    <t>גורם 100</t>
  </si>
  <si>
    <t>469140</t>
  </si>
  <si>
    <t>גורם 101</t>
  </si>
  <si>
    <t>471677</t>
  </si>
  <si>
    <t>6524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</si>
  <si>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</si>
  <si>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</si>
  <si>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</si>
  <si>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</si>
  <si>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</si>
  <si>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</si>
  <si>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</si>
  <si>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</si>
  <si>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</si>
  <si>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</si>
  <si>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</si>
  <si>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</si>
  <si>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</si>
  <si>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</si>
  <si>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</si>
  <si>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</si>
  <si>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</si>
  <si>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</si>
  <si>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</si>
  <si>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</si>
  <si>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</si>
  <si>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</si>
  <si>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</si>
  <si>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</si>
  <si>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</si>
  <si>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</si>
  <si>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</si>
  <si>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</si>
  <si>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</si>
  <si>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</si>
  <si>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</si>
  <si>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</si>
  <si>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</si>
  <si>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</si>
  <si>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</si>
  <si>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</si>
  <si>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</si>
  <si>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</si>
  <si>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</si>
  <si>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</si>
  <si>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</si>
  <si>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</si>
  <si>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</si>
  <si>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</si>
  <si>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</si>
  <si>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</si>
  <si>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</si>
  <si>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</si>
  <si>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</si>
  <si>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</si>
  <si>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</si>
  <si>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</si>
  <si>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</si>
  <si>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</si>
  <si>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</si>
  <si>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</si>
  <si>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</si>
  <si>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</si>
  <si>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</si>
  <si>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</si>
  <si>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</si>
  <si>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</si>
  <si>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</si>
  <si>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</si>
  <si>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</si>
  <si>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</si>
  <si>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פקדון צמוד מדד - בנק לאומי- בנק לאומי לישראל בע"מ</t>
  </si>
  <si>
    <t>29994519</t>
  </si>
  <si>
    <t>פקדון שקלי- בנק לאומי- בנק לאומי לישראל בע"מ</t>
  </si>
  <si>
    <t>29994525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</si>
  <si>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</si>
  <si>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</si>
  <si>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</si>
  <si>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</si>
  <si>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</si>
  <si>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נדלן מקרקעין להשכרה - סטריט מול רמת ישי</t>
  </si>
  <si>
    <t>סה"כ לא מניב</t>
  </si>
  <si>
    <t>אחד העם 56, תל אביב</t>
  </si>
  <si>
    <t>סה"כ בארץ</t>
  </si>
  <si>
    <t>זכאים מס עמיתים</t>
  </si>
  <si>
    <t>חייבים</t>
  </si>
  <si>
    <t>חייבים בגין עסקה עתידית SPAC Byte</t>
  </si>
  <si>
    <t>8397</t>
  </si>
  <si>
    <t>דאבל יו אילת</t>
  </si>
  <si>
    <t>299918783</t>
  </si>
  <si>
    <t>הוצאות על עסקאות  שלא יצאו לפועל</t>
  </si>
  <si>
    <t>366310</t>
  </si>
  <si>
    <t>זכאים</t>
  </si>
  <si>
    <t>28080000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</si>
  <si>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</si>
  <si>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</si>
  <si>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</si>
  <si>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</si>
  <si>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</si>
  <si>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</si>
  <si>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</si>
  <si>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</si>
  <si>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</si>
  <si>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</si>
  <si>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</si>
  <si>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</si>
  <si>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</si>
  <si>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</si>
  <si>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</si>
  <si>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עו'ש(לקבל)</t>
  </si>
  <si>
    <t>1111111111</t>
  </si>
  <si>
    <t>עו'ש(לשלם)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</si>
  <si>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</si>
  <si>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</si>
  <si>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</si>
  <si>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</si>
  <si>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</si>
  <si>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</si>
  <si>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</si>
  <si>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</si>
  <si>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</si>
  <si>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</si>
  <si>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</si>
  <si>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</si>
  <si>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dick's sporting goods inc(דיבידנד לקבל)</t>
  </si>
  <si>
    <t>702038800</t>
  </si>
  <si>
    <t>FIDELITY-NASDQ C(דיבידנד לקבל)</t>
  </si>
  <si>
    <t>701401080</t>
  </si>
  <si>
    <t>DBRS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</si>
  <si>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</si>
  <si>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</si>
  <si>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</si>
  <si>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</si>
  <si>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</si>
  <si>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יובנק בע"מ</t>
  </si>
  <si>
    <t>20003- 20- בנק מזרחי-טפחות</t>
  </si>
  <si>
    <t>130018-  11- בנק דיסקונט</t>
  </si>
  <si>
    <t>130018-  20- בנק מזרחי-טפחות</t>
  </si>
  <si>
    <t>20001-  12- בנק הפועלים</t>
  </si>
  <si>
    <t>20001-  20- בנק מזרחי-טפחות</t>
  </si>
  <si>
    <t>200040- 10- לאומי</t>
  </si>
  <si>
    <t>100006- 20- בנק מזרחי-טפחות</t>
  </si>
  <si>
    <t>80031- 20- בנק מזרחי-טפחות</t>
  </si>
  <si>
    <t>280028- 10- לאומי</t>
  </si>
  <si>
    <t>200005- 20- בנק מזרחי-טפחות</t>
  </si>
  <si>
    <t>70002- 20- בנק מזרחי-טפחות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</si>
  <si>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</si>
  <si>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</si>
  <si>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</si>
  <si>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</si>
  <si>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</si>
  <si>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</si>
  <si>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</si>
  <si>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</si>
  <si>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Accelmed Growth Partners</t>
  </si>
  <si>
    <t>ANATOMY 2</t>
  </si>
  <si>
    <t>ANATOMY I</t>
  </si>
  <si>
    <t>Arkin Bio Ventures II</t>
  </si>
  <si>
    <t>F2 Capital Partners 3 LP</t>
  </si>
  <si>
    <t>Fimi Israel Opportunity 6</t>
  </si>
  <si>
    <t>Fimi Israel Opportunity II</t>
  </si>
  <si>
    <t>FIMI Israel Opportunity VII</t>
  </si>
  <si>
    <t>Fortissimo Capital Fund V</t>
  </si>
  <si>
    <t>Fortissimo Partners VI</t>
  </si>
  <si>
    <t>GESM Via Maris Limited Partnership</t>
  </si>
  <si>
    <t>Greenfield Cobra Investments L.P</t>
  </si>
  <si>
    <t>Greenfield Partners II, L.P</t>
  </si>
  <si>
    <t>Greenfield Partners Panorays LP</t>
  </si>
  <si>
    <t>Israel Infrastructure Fund 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</si>
  <si>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</si>
  <si>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</si>
  <si>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</si>
  <si>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</si>
  <si>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</si>
  <si>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</si>
  <si>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</si>
  <si>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</si>
  <si>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</si>
  <si>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</si>
  <si>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</si>
  <si>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S.H. SKY 3 L.P</t>
  </si>
  <si>
    <t>S.H. SKY 4 L.P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</si>
  <si>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</si>
  <si>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</si>
  <si>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</si>
  <si>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</si>
  <si>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</si>
  <si>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Tene Investment In Qnergy</t>
  </si>
  <si>
    <t>Vintage Investment Partners Fund of Funds V (Israel), L.P</t>
  </si>
  <si>
    <t>Vintage Migdal Co-Investment II</t>
  </si>
  <si>
    <t>Viola Growth II, L.P</t>
  </si>
  <si>
    <t>Yesodot C Senior Co-Investment</t>
  </si>
  <si>
    <t>Yesodot Gimmel</t>
  </si>
  <si>
    <t>גורם 176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</si>
  <si>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</si>
  <si>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</si>
  <si>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</si>
  <si>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</si>
  <si>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</si>
  <si>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Apollo Natural Resources Partners II LP</t>
  </si>
  <si>
    <t>Arclight Energy Partners Fund VII L.P</t>
  </si>
  <si>
    <t>ArcLight Fund VII AIV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</si>
  <si>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</si>
  <si>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</si>
  <si>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</si>
  <si>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</si>
  <si>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</si>
  <si>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</si>
  <si>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</si>
  <si>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Astorg VII</t>
  </si>
  <si>
    <t>Astorg VIII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</si>
  <si>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</si>
  <si>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</si>
  <si>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</si>
  <si>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</si>
  <si>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</si>
  <si>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</si>
  <si>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</si>
  <si>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Blackstone Real Estate Partners VIII</t>
  </si>
  <si>
    <t>Bluebay Senior Loan Fund I</t>
  </si>
  <si>
    <t>Brookfield Capital Partners Fund VI</t>
  </si>
  <si>
    <t>Brookfield Capital Partners IV</t>
  </si>
  <si>
    <t>Brookfield Capital Partners V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</si>
  <si>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</si>
  <si>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</si>
  <si>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</si>
  <si>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</si>
  <si>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</si>
  <si>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Cheyne Real Estate Credit Holdings VII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</si>
  <si>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</si>
  <si>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</si>
  <si>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</si>
  <si>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</si>
  <si>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</si>
  <si>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Core Infrastructure India Fund PTE. Ltd</t>
  </si>
  <si>
    <t>Court Square Capital Partners IV</t>
  </si>
  <si>
    <t>Crescent Direct Lending II</t>
  </si>
  <si>
    <t>Crescent Direct Lending III</t>
  </si>
  <si>
    <t>Crescent Mezzanine VII</t>
  </si>
  <si>
    <t>CVC Capital Partners IX (A) L.P</t>
  </si>
  <si>
    <t>CVC Capital partners VIII</t>
  </si>
  <si>
    <t>DIRECT LENDING FUND IV (EUR) SLP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</si>
  <si>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</si>
  <si>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</si>
  <si>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</si>
  <si>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</si>
  <si>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</si>
  <si>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</si>
  <si>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</si>
  <si>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</si>
  <si>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</si>
  <si>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</si>
  <si>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</si>
  <si>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</si>
  <si>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</si>
  <si>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</si>
  <si>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Girasol Investments S.A</t>
  </si>
  <si>
    <t>Global Infrastructure Partners Core C L.P</t>
  </si>
  <si>
    <t>Global Infrastructure Partners IV</t>
  </si>
  <si>
    <t>GrafTech Co-Investment</t>
  </si>
  <si>
    <t>Greenfield Partners Fund III LP</t>
  </si>
  <si>
    <t>Group 11 Fund IV</t>
  </si>
  <si>
    <t>Horsley Bridge XII Ventures</t>
  </si>
  <si>
    <t>ICG Longbow V</t>
  </si>
  <si>
    <t>ICG Real Estate Debt VI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</si>
  <si>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</si>
  <si>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</si>
  <si>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</si>
  <si>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</si>
  <si>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</si>
  <si>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</si>
  <si>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</si>
  <si>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</si>
  <si>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</si>
  <si>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</si>
  <si>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</si>
  <si>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</si>
  <si>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</si>
  <si>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</si>
  <si>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</si>
  <si>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</si>
  <si>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</si>
  <si>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</si>
  <si>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</si>
  <si>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</si>
  <si>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</si>
  <si>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</si>
  <si>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</si>
  <si>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</si>
  <si>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</si>
  <si>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</si>
  <si>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</si>
  <si>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</si>
  <si>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</si>
  <si>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Nirvana Holdings I LP</t>
  </si>
  <si>
    <t>Pantheon Global Co-Investment Opportunities Fund V</t>
  </si>
  <si>
    <t>Pantheon Global Co-Investment Opportunities IV</t>
  </si>
  <si>
    <t>Pantheon Global Secondary Fund VI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</si>
  <si>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</si>
  <si>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</si>
  <si>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</si>
  <si>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</si>
  <si>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</si>
  <si>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PORCUPINE HOLDINGS (OFFSHORE) LP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</si>
  <si>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</si>
  <si>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</si>
  <si>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</si>
  <si>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</si>
  <si>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</si>
  <si>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</si>
  <si>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</si>
  <si>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</si>
  <si>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</si>
  <si>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</si>
  <si>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XIII</t>
  </si>
  <si>
    <t>Thoma Bravo Fund XIV L.P.</t>
  </si>
  <si>
    <t>Tikehau Direct Lending IV</t>
  </si>
  <si>
    <t>Tikehau Direct Lending V</t>
  </si>
  <si>
    <t>TPG Asia VII, L.P</t>
  </si>
  <si>
    <t>Trilantic Capital Partners V (Europe) L.P</t>
  </si>
  <si>
    <t>Trilantic Europe VI SCSp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</si>
  <si>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</si>
  <si>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</si>
  <si>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</si>
  <si>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</si>
  <si>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</si>
  <si>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</si>
  <si>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</si>
  <si>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</si>
  <si>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</si>
  <si>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GPSOF</t>
  </si>
  <si>
    <t>Whitehorse Liquidity Partners IV</t>
  </si>
  <si>
    <t>Whitehorse Liquidity Partners V</t>
  </si>
  <si>
    <t>WHLP Kennedy (A) LP</t>
  </si>
  <si>
    <t>Zeev Opportunity Fund I</t>
  </si>
  <si>
    <t>נדלן ויוה חדרה</t>
  </si>
  <si>
    <t>השכרה</t>
  </si>
  <si>
    <t>חדרה</t>
  </si>
  <si>
    <t>נדלן אחד העם 56 ת"א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</si>
  <si>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</si>
  <si>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</si>
  <si>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</si>
  <si>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</si>
  <si>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</si>
  <si>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</si>
  <si>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</si>
  <si>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</si>
  <si>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</si>
  <si>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</si>
  <si>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</si>
  <si>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</si>
  <si>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</si>
  <si>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</si>
  <si>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</si>
  <si>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</si>
  <si>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</si>
  <si>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הלוואות לעמיתים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</si>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</sst>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right"/>
    </xf>
    <xf numFmtId="167" fontId="0" fillId="0" borderId="0" xfId="11" applyNumberFormat="1" applyFont="1"/>
    <xf numFmtId="10" fontId="18" fillId="4" borderId="0" xfId="12" applyNumberFormat="1" applyFont="1" applyFill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0" fillId="0" borderId="0" xfId="0" applyAlignment="1">
      <alignment horizontal="right" indent="3"/>
    </xf>
    <xf numFmtId="10" fontId="1" fillId="0" borderId="0" xfId="12" applyNumberFormat="1" applyFont="1"/>
    <xf numFmtId="49" fontId="0" fillId="0" borderId="0" xfId="0" applyNumberFormat="1"/>
    <xf numFmtId="10" fontId="2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C68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3" width="6.7109375" style="1" customWidth="1"/>
    <col min="24" max="26" width="7.7109375" style="1" customWidth="1"/>
    <col min="27" max="27" width="7.140625" style="1" customWidth="1"/>
    <col min="28" max="28" width="6" style="1" customWidth="1"/>
    <col min="29" max="29" width="7.85546875" style="1" customWidth="1"/>
    <col min="30" max="30" width="8.140625" style="1" customWidth="1"/>
    <col min="31" max="31" width="6.28515625" style="1" customWidth="1"/>
    <col min="32" max="32" width="8" style="1" customWidth="1"/>
    <col min="33" max="33" width="8.7109375" style="1" customWidth="1"/>
    <col min="34" max="34" width="10" style="1" customWidth="1"/>
    <col min="35" max="35" width="9.5703125" style="1" customWidth="1"/>
    <col min="36" max="36" width="6.140625" style="1" customWidth="1"/>
    <col min="37" max="38" width="5.7109375" style="1" customWidth="1"/>
    <col min="39" max="39" width="6.85546875" style="1" customWidth="1"/>
    <col min="40" max="40" width="6.42578125" style="1" customWidth="1"/>
    <col min="41" max="41" width="6.7109375" style="1" customWidth="1"/>
    <col min="42" max="42" width="7.28515625" style="1" customWidth="1"/>
    <col min="43" max="54" width="5.7109375" style="1" customWidth="1"/>
    <col min="55" max="16384" width="9.140625" style="1"/>
  </cols>
  <sheetData>
    <row r="1" spans="1:29">
      <c r="B1" s="2" t="s">
        <v>0</v>
      </c>
      <c r="C1" s="82">
        <v>45106</v>
      </c>
    </row>
    <row r="2" spans="1:29">
      <c r="B2" s="2" t="s">
        <v>1</v>
      </c>
      <c r="C2" s="12" t="s">
        <v>198</v>
      </c>
    </row>
    <row r="3" spans="1:29">
      <c r="B3" s="2" t="s">
        <v>2</v>
      </c>
      <c r="C3" s="26" t="s">
        <v>197</v>
      </c>
    </row>
    <row r="4" spans="1:29">
      <c r="B4" s="2" t="s">
        <v>3</v>
      </c>
    </row>
    <row r="6" spans="1:29" ht="26.25" customHeight="1">
      <c r="B6" s="97" t="s">
        <v>4</v>
      </c>
      <c r="C6" s="98"/>
      <c r="D6" s="99"/>
    </row>
    <row r="7" spans="1:29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AC7" s="5" t="s">
        <v>5</v>
      </c>
    </row>
    <row r="8" spans="1:29" s="3" customFormat="1">
      <c r="B8" s="4"/>
      <c r="C8" s="63" t="s">
        <v>6</v>
      </c>
      <c r="D8" s="64" t="s">
        <v>7</v>
      </c>
      <c r="AC8" s="5" t="s">
        <v>8</v>
      </c>
    </row>
    <row r="9" spans="1:29" s="6" customFormat="1" ht="18" customHeight="1">
      <c r="B9" s="67"/>
      <c r="C9" s="66" t="s">
        <v>9</v>
      </c>
      <c r="D9" s="65" t="s">
        <v>10</v>
      </c>
      <c r="AC9" s="5" t="s">
        <v>11</v>
      </c>
    </row>
    <row r="10" spans="1:29" s="6" customFormat="1" ht="18" customHeight="1">
      <c r="B10" s="68" t="s">
        <v>12</v>
      </c>
      <c r="C10" s="58"/>
      <c r="D10" s="59"/>
      <c r="AC10" s="8"/>
    </row>
    <row r="11" spans="1:29">
      <c r="A11" s="9" t="s">
        <v>13</v>
      </c>
      <c r="B11" s="69" t="s">
        <v>14</v>
      </c>
      <c r="C11" s="75">
        <f>מזומנים!J11</f>
        <v>3222887.0534201642</v>
      </c>
      <c r="D11" s="84">
        <f>C11/$C$42</f>
        <v>0.12325178105075846</v>
      </c>
    </row>
    <row r="12" spans="1:29">
      <c r="B12" s="69" t="s">
        <v>15</v>
      </c>
      <c r="C12" s="60"/>
      <c r="D12" s="60"/>
    </row>
    <row r="13" spans="1:29">
      <c r="A13" s="10" t="s">
        <v>13</v>
      </c>
      <c r="B13" s="70" t="s">
        <v>16</v>
      </c>
      <c r="C13" s="77">
        <v>3263367.5638605505</v>
      </c>
      <c r="D13" s="78">
        <f t="shared" ref="D13:D22" si="0">C13/$C$42</f>
        <v>0.12479986353919899</v>
      </c>
    </row>
    <row r="14" spans="1:29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29">
      <c r="A15" s="10" t="s">
        <v>13</v>
      </c>
      <c r="B15" s="70" t="s">
        <v>18</v>
      </c>
      <c r="C15" s="77">
        <v>3906911.6574396789</v>
      </c>
      <c r="D15" s="78">
        <f t="shared" si="0"/>
        <v>0.14941070295231165</v>
      </c>
    </row>
    <row r="16" spans="1:29">
      <c r="A16" s="10" t="s">
        <v>13</v>
      </c>
      <c r="B16" s="70" t="s">
        <v>19</v>
      </c>
      <c r="C16" s="77">
        <v>3610833.7663417943</v>
      </c>
      <c r="D16" s="78">
        <f t="shared" si="0"/>
        <v>0.13808789616364653</v>
      </c>
    </row>
    <row r="17" spans="1:4">
      <c r="A17" s="10" t="s">
        <v>13</v>
      </c>
      <c r="B17" s="70" t="s">
        <v>195</v>
      </c>
      <c r="C17" s="77">
        <v>4214008.3977838932</v>
      </c>
      <c r="D17" s="78">
        <f t="shared" si="0"/>
        <v>0.16115489987107728</v>
      </c>
    </row>
    <row r="18" spans="1:4">
      <c r="A18" s="10" t="s">
        <v>13</v>
      </c>
      <c r="B18" s="70" t="s">
        <v>20</v>
      </c>
      <c r="C18" s="77">
        <v>476404.33440327016</v>
      </c>
      <c r="D18" s="78">
        <f t="shared" si="0"/>
        <v>1.8218970054564059E-2</v>
      </c>
    </row>
    <row r="19" spans="1:4">
      <c r="A19" s="10" t="s">
        <v>13</v>
      </c>
      <c r="B19" s="70" t="s">
        <v>21</v>
      </c>
      <c r="C19" s="77">
        <v>480.08549902769602</v>
      </c>
      <c r="D19" s="78">
        <f t="shared" si="0"/>
        <v>1.83597475899791E-5</v>
      </c>
    </row>
    <row r="20" spans="1:4">
      <c r="A20" s="10" t="s">
        <v>13</v>
      </c>
      <c r="B20" s="70" t="s">
        <v>22</v>
      </c>
      <c r="C20" s="77">
        <v>4074.9031478000002</v>
      </c>
      <c r="D20" s="78">
        <f t="shared" si="0"/>
        <v>1.5583514477887468E-4</v>
      </c>
    </row>
    <row r="21" spans="1:4">
      <c r="A21" s="10" t="s">
        <v>13</v>
      </c>
      <c r="B21" s="70" t="s">
        <v>23</v>
      </c>
      <c r="C21" s="77">
        <v>35945.36222461149</v>
      </c>
      <c r="D21" s="78">
        <f t="shared" si="0"/>
        <v>1.3746463469753007E-3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189618.83140678704</v>
      </c>
      <c r="D26" s="78">
        <f t="shared" si="1"/>
        <v>7.2515289255478494E-3</v>
      </c>
    </row>
    <row r="27" spans="1:4">
      <c r="A27" s="10" t="s">
        <v>13</v>
      </c>
      <c r="B27" s="70" t="s">
        <v>28</v>
      </c>
      <c r="C27" s="77">
        <v>576875.48112477642</v>
      </c>
      <c r="D27" s="78">
        <f t="shared" si="1"/>
        <v>2.2061254184408595E-2</v>
      </c>
    </row>
    <row r="28" spans="1:4">
      <c r="A28" s="10" t="s">
        <v>13</v>
      </c>
      <c r="B28" s="70" t="s">
        <v>29</v>
      </c>
      <c r="C28" s="77">
        <v>3433252.982012752</v>
      </c>
      <c r="D28" s="78">
        <f t="shared" si="1"/>
        <v>0.13129673420663096</v>
      </c>
    </row>
    <row r="29" spans="1:4">
      <c r="A29" s="10" t="s">
        <v>13</v>
      </c>
      <c r="B29" s="70" t="s">
        <v>30</v>
      </c>
      <c r="C29" s="77">
        <v>21.232394876450002</v>
      </c>
      <c r="D29" s="78">
        <f t="shared" si="1"/>
        <v>8.1198330599837351E-7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-145537.48706507814</v>
      </c>
      <c r="D31" s="78">
        <f t="shared" si="1"/>
        <v>-5.5657409624041447E-3</v>
      </c>
    </row>
    <row r="32" spans="1:4">
      <c r="A32" s="10" t="s">
        <v>13</v>
      </c>
      <c r="B32" s="70" t="s">
        <v>33</v>
      </c>
      <c r="C32" s="77">
        <v>3.8867530000000001</v>
      </c>
      <c r="D32" s="78">
        <f t="shared" si="1"/>
        <v>1.4863978222445189E-7</v>
      </c>
    </row>
    <row r="33" spans="1:4">
      <c r="A33" s="10" t="s">
        <v>13</v>
      </c>
      <c r="B33" s="69" t="s">
        <v>34</v>
      </c>
      <c r="C33" s="77">
        <v>2856568.0724409022</v>
      </c>
      <c r="D33" s="78">
        <f t="shared" si="1"/>
        <v>0.1092427679857552</v>
      </c>
    </row>
    <row r="34" spans="1:4">
      <c r="A34" s="10" t="s">
        <v>13</v>
      </c>
      <c r="B34" s="69" t="s">
        <v>35</v>
      </c>
      <c r="C34" s="77">
        <v>525.61179669231694</v>
      </c>
      <c r="D34" s="78">
        <f t="shared" si="1"/>
        <v>2.0100794415016562E-5</v>
      </c>
    </row>
    <row r="35" spans="1:4">
      <c r="A35" s="10" t="s">
        <v>13</v>
      </c>
      <c r="B35" s="69" t="s">
        <v>36</v>
      </c>
      <c r="C35" s="77">
        <v>302243.77876999998</v>
      </c>
      <c r="D35" s="78">
        <f t="shared" si="1"/>
        <v>1.1558606748375368E-2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f>'השקעות אחרות '!I11</f>
        <v>200321.6348640424</v>
      </c>
      <c r="D37" s="78">
        <f t="shared" si="1"/>
        <v>7.6608326232815481E-3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26148807.148619547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2080498.8388369414</v>
      </c>
      <c r="D43" s="78">
        <f>C43/$C$42</f>
        <v>7.9563814403165817E-2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3">
        <v>4.0334000000000003</v>
      </c>
    </row>
    <row r="48" spans="1:4">
      <c r="C48" t="s">
        <v>120</v>
      </c>
      <c r="D48" s="83">
        <v>2.4485999999999999</v>
      </c>
    </row>
    <row r="49" spans="3:4">
      <c r="C49" t="s">
        <v>106</v>
      </c>
      <c r="D49" s="83">
        <v>3.6920000000000002</v>
      </c>
    </row>
    <row r="50" spans="3:4">
      <c r="C50" t="s">
        <v>204</v>
      </c>
      <c r="D50" s="83">
        <v>0.47010000000000002</v>
      </c>
    </row>
    <row r="51" spans="3:4">
      <c r="C51" t="s">
        <v>116</v>
      </c>
      <c r="D51" s="83">
        <v>2.7841999999999998</v>
      </c>
    </row>
    <row r="52" spans="3:4">
      <c r="C52" t="s">
        <v>201</v>
      </c>
      <c r="D52" s="83">
        <v>2.5600999999999999E-2</v>
      </c>
    </row>
    <row r="53" spans="3:4">
      <c r="C53" t="s">
        <v>203</v>
      </c>
      <c r="D53" s="83">
        <v>0.54149999999999998</v>
      </c>
    </row>
    <row r="54" spans="3:4">
      <c r="C54" t="s">
        <v>205</v>
      </c>
      <c r="D54" s="83">
        <v>0.34350000000000003</v>
      </c>
    </row>
    <row r="55" spans="3:4">
      <c r="C55" t="s">
        <v>202</v>
      </c>
      <c r="D55" s="83">
        <v>0.34229999999999999</v>
      </c>
    </row>
    <row r="56" spans="3:4">
      <c r="C56" t="s">
        <v>206</v>
      </c>
      <c r="D56" s="83">
        <v>0.14149999999999999</v>
      </c>
    </row>
    <row r="57" spans="3:4">
      <c r="C57" t="s">
        <v>113</v>
      </c>
      <c r="D57" s="83">
        <v>4.6717000000000004</v>
      </c>
    </row>
    <row r="58" spans="3:4">
      <c r="C58" t="s">
        <v>200</v>
      </c>
      <c r="D58" s="83">
        <v>4.1210000000000004</v>
      </c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</sheetData>
  <sortState xmlns:xlrd2="http://schemas.microsoft.com/office/spreadsheetml/2017/richdata2" ref="A47:BB58">
    <sortCondition ref="C47:C58"/>
  </sortState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45106</v>
      </c>
    </row>
    <row r="2" spans="2:61" s="1" customFormat="1">
      <c r="B2" s="2" t="s">
        <v>1</v>
      </c>
      <c r="C2" s="12" t="s">
        <v>198</v>
      </c>
    </row>
    <row r="3" spans="2:61" s="1" customFormat="1">
      <c r="B3" s="2" t="s">
        <v>2</v>
      </c>
      <c r="C3" s="26" t="s">
        <v>197</v>
      </c>
    </row>
    <row r="4" spans="2:61" s="1" customFormat="1">
      <c r="B4" s="2" t="s">
        <v>3</v>
      </c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4074.9031478000002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207</v>
      </c>
      <c r="C12" s="16"/>
      <c r="D12" s="16"/>
      <c r="E12" s="16"/>
      <c r="G12" s="81">
        <v>0</v>
      </c>
      <c r="I12" s="81">
        <v>4070.0863800000002</v>
      </c>
      <c r="K12" s="80">
        <v>0.99880000000000002</v>
      </c>
      <c r="L12" s="80">
        <v>2.0000000000000001E-4</v>
      </c>
    </row>
    <row r="13" spans="2:61">
      <c r="B13" s="79" t="s">
        <v>4919</v>
      </c>
      <c r="C13" s="16"/>
      <c r="D13" s="16"/>
      <c r="E13" s="16"/>
      <c r="G13" s="81">
        <v>0</v>
      </c>
      <c r="I13" s="81">
        <v>4070.0863800000002</v>
      </c>
      <c r="K13" s="80">
        <v>0.99880000000000002</v>
      </c>
      <c r="L13" s="80">
        <v>2.0000000000000001E-4</v>
      </c>
    </row>
    <row r="14" spans="2:61">
      <c r="B14" t="s">
        <v>4920</v>
      </c>
      <c r="C14" t="s">
        <v>4921</v>
      </c>
      <c r="D14" t="s">
        <v>100</v>
      </c>
      <c r="E14" t="s">
        <v>123</v>
      </c>
      <c r="F14" t="s">
        <v>102</v>
      </c>
      <c r="G14" s="77">
        <v>191.49</v>
      </c>
      <c r="H14" s="77">
        <v>1110200</v>
      </c>
      <c r="I14" s="77">
        <v>2125.9219800000001</v>
      </c>
      <c r="J14" s="78">
        <v>0</v>
      </c>
      <c r="K14" s="78">
        <v>0.52170000000000005</v>
      </c>
      <c r="L14" s="78">
        <v>1E-4</v>
      </c>
    </row>
    <row r="15" spans="2:61">
      <c r="B15" t="s">
        <v>4922</v>
      </c>
      <c r="C15" t="s">
        <v>4923</v>
      </c>
      <c r="D15" t="s">
        <v>100</v>
      </c>
      <c r="E15" t="s">
        <v>123</v>
      </c>
      <c r="F15" t="s">
        <v>102</v>
      </c>
      <c r="G15" s="77">
        <v>-191.49</v>
      </c>
      <c r="H15" s="77">
        <v>764000</v>
      </c>
      <c r="I15" s="77">
        <v>-1462.9836</v>
      </c>
      <c r="J15" s="78">
        <v>0</v>
      </c>
      <c r="K15" s="78">
        <v>-0.35899999999999999</v>
      </c>
      <c r="L15" s="78">
        <v>-1E-4</v>
      </c>
    </row>
    <row r="16" spans="2:61">
      <c r="B16" t="s">
        <v>4924</v>
      </c>
      <c r="C16" t="s">
        <v>4925</v>
      </c>
      <c r="D16" t="s">
        <v>100</v>
      </c>
      <c r="E16" t="s">
        <v>123</v>
      </c>
      <c r="F16" t="s">
        <v>102</v>
      </c>
      <c r="G16" s="77">
        <v>1760.8</v>
      </c>
      <c r="H16" s="77">
        <v>193500</v>
      </c>
      <c r="I16" s="77">
        <v>3407.1480000000001</v>
      </c>
      <c r="J16" s="78">
        <v>0</v>
      </c>
      <c r="K16" s="78">
        <v>0.83609999999999995</v>
      </c>
      <c r="L16" s="78">
        <v>1E-4</v>
      </c>
    </row>
    <row r="17" spans="2:12">
      <c r="B17" t="s">
        <v>4926</v>
      </c>
      <c r="C17" t="s">
        <v>4927</v>
      </c>
      <c r="D17" t="s">
        <v>100</v>
      </c>
      <c r="E17" t="s">
        <v>123</v>
      </c>
      <c r="F17" t="s">
        <v>102</v>
      </c>
      <c r="G17" s="77">
        <v>-1760.8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4928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214</v>
      </c>
      <c r="C19" t="s">
        <v>214</v>
      </c>
      <c r="D19" s="16"/>
      <c r="E19" t="s">
        <v>214</v>
      </c>
      <c r="F19" t="s">
        <v>214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4929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214</v>
      </c>
      <c r="C21" t="s">
        <v>214</v>
      </c>
      <c r="D21" s="16"/>
      <c r="E21" t="s">
        <v>214</v>
      </c>
      <c r="F21" t="s">
        <v>214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1029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253</v>
      </c>
      <c r="C24" s="16"/>
      <c r="D24" s="16"/>
      <c r="E24" s="16"/>
      <c r="G24" s="81">
        <v>0</v>
      </c>
      <c r="I24" s="81">
        <v>4.8167678</v>
      </c>
      <c r="K24" s="80">
        <v>1.1999999999999999E-3</v>
      </c>
      <c r="L24" s="80">
        <v>0</v>
      </c>
    </row>
    <row r="25" spans="2:12">
      <c r="B25" s="79" t="s">
        <v>4919</v>
      </c>
      <c r="C25" s="16"/>
      <c r="D25" s="16"/>
      <c r="E25" s="16"/>
      <c r="G25" s="81">
        <v>0</v>
      </c>
      <c r="I25" s="81">
        <v>4.8167678</v>
      </c>
      <c r="K25" s="80">
        <v>1.1999999999999999E-3</v>
      </c>
      <c r="L25" s="80">
        <v>0</v>
      </c>
    </row>
    <row r="26" spans="2:12">
      <c r="B26" t="s">
        <v>4930</v>
      </c>
      <c r="C26" t="s">
        <v>4931</v>
      </c>
      <c r="D26" t="s">
        <v>123</v>
      </c>
      <c r="E26" t="s">
        <v>123</v>
      </c>
      <c r="F26" t="s">
        <v>106</v>
      </c>
      <c r="G26" s="77">
        <v>-260.93</v>
      </c>
      <c r="H26" s="77">
        <v>500</v>
      </c>
      <c r="I26" s="77">
        <v>-4.8167678</v>
      </c>
      <c r="J26" s="78">
        <v>0</v>
      </c>
      <c r="K26" s="78">
        <v>-1.1999999999999999E-3</v>
      </c>
      <c r="L26" s="78">
        <v>0</v>
      </c>
    </row>
    <row r="27" spans="2:12">
      <c r="B27" t="s">
        <v>4932</v>
      </c>
      <c r="C27" t="s">
        <v>4933</v>
      </c>
      <c r="D27" t="s">
        <v>123</v>
      </c>
      <c r="E27" t="s">
        <v>123</v>
      </c>
      <c r="F27" t="s">
        <v>106</v>
      </c>
      <c r="G27" s="77">
        <v>260.93</v>
      </c>
      <c r="H27" s="77">
        <v>1000</v>
      </c>
      <c r="I27" s="77">
        <v>9.6335356000000001</v>
      </c>
      <c r="J27" s="78">
        <v>0</v>
      </c>
      <c r="K27" s="78">
        <v>2.3999999999999998E-3</v>
      </c>
      <c r="L27" s="78">
        <v>0</v>
      </c>
    </row>
    <row r="28" spans="2:12">
      <c r="B28" s="79" t="s">
        <v>4934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4929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4935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s="16"/>
      <c r="E33" t="s">
        <v>214</v>
      </c>
      <c r="F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1029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214</v>
      </c>
      <c r="C35" t="s">
        <v>214</v>
      </c>
      <c r="D35" s="16"/>
      <c r="E35" t="s">
        <v>214</v>
      </c>
      <c r="F35" t="s">
        <v>214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255</v>
      </c>
      <c r="C36" s="16"/>
      <c r="D36" s="16"/>
      <c r="E36" s="16"/>
    </row>
    <row r="37" spans="2:12">
      <c r="B37" t="s">
        <v>369</v>
      </c>
      <c r="C37" s="16"/>
      <c r="D37" s="16"/>
      <c r="E37" s="16"/>
    </row>
    <row r="38" spans="2:12">
      <c r="B38" t="s">
        <v>370</v>
      </c>
      <c r="C38" s="16"/>
      <c r="D38" s="16"/>
      <c r="E38" s="16"/>
    </row>
    <row r="39" spans="2:12">
      <c r="B39" t="s">
        <v>371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45106</v>
      </c>
    </row>
    <row r="2" spans="1:60" s="1" customFormat="1">
      <c r="B2" s="2" t="s">
        <v>1</v>
      </c>
      <c r="C2" s="12" t="s">
        <v>198</v>
      </c>
    </row>
    <row r="3" spans="1:60" s="1" customFormat="1">
      <c r="B3" s="2" t="s">
        <v>2</v>
      </c>
      <c r="C3" s="26" t="s">
        <v>197</v>
      </c>
    </row>
    <row r="4" spans="1:60" s="1" customFormat="1">
      <c r="B4" s="2" t="s">
        <v>3</v>
      </c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3950.33</v>
      </c>
      <c r="H11" s="25"/>
      <c r="I11" s="75">
        <v>35945.36222461149</v>
      </c>
      <c r="J11" s="76">
        <v>1</v>
      </c>
      <c r="K11" s="76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253</v>
      </c>
      <c r="C14" s="19"/>
      <c r="D14" s="19"/>
      <c r="E14" s="19"/>
      <c r="F14" s="19"/>
      <c r="G14" s="81">
        <v>3950.33</v>
      </c>
      <c r="H14" s="19"/>
      <c r="I14" s="81">
        <v>35945.36222461149</v>
      </c>
      <c r="J14" s="80">
        <v>1</v>
      </c>
      <c r="K14" s="80">
        <v>1.4E-3</v>
      </c>
      <c r="BF14" s="16" t="s">
        <v>126</v>
      </c>
    </row>
    <row r="15" spans="1:60">
      <c r="B15" t="s">
        <v>4936</v>
      </c>
      <c r="C15" t="s">
        <v>4937</v>
      </c>
      <c r="D15" t="s">
        <v>123</v>
      </c>
      <c r="E15" t="s">
        <v>123</v>
      </c>
      <c r="F15" t="s">
        <v>106</v>
      </c>
      <c r="G15" s="77">
        <v>140.16999999999999</v>
      </c>
      <c r="H15" s="77">
        <v>11814.06</v>
      </c>
      <c r="I15" s="77">
        <v>-881.76833010500002</v>
      </c>
      <c r="J15" s="78">
        <v>-2.4500000000000001E-2</v>
      </c>
      <c r="K15" s="78">
        <v>0</v>
      </c>
      <c r="BF15" s="16" t="s">
        <v>127</v>
      </c>
    </row>
    <row r="16" spans="1:60">
      <c r="B16" t="s">
        <v>4938</v>
      </c>
      <c r="C16" t="s">
        <v>4939</v>
      </c>
      <c r="D16" t="s">
        <v>123</v>
      </c>
      <c r="E16" t="s">
        <v>123</v>
      </c>
      <c r="F16" t="s">
        <v>106</v>
      </c>
      <c r="G16" s="77">
        <v>548.23</v>
      </c>
      <c r="H16" s="77">
        <v>99030</v>
      </c>
      <c r="I16" s="77">
        <v>-2439.1958641531</v>
      </c>
      <c r="J16" s="78">
        <v>-6.7900000000000002E-2</v>
      </c>
      <c r="K16" s="78">
        <v>-1E-4</v>
      </c>
      <c r="BF16" s="16" t="s">
        <v>128</v>
      </c>
    </row>
    <row r="17" spans="2:58">
      <c r="B17" t="s">
        <v>4940</v>
      </c>
      <c r="C17" t="s">
        <v>4941</v>
      </c>
      <c r="D17" t="s">
        <v>123</v>
      </c>
      <c r="E17" t="s">
        <v>123</v>
      </c>
      <c r="F17" t="s">
        <v>106</v>
      </c>
      <c r="G17" s="77">
        <v>93.95</v>
      </c>
      <c r="H17" s="77">
        <v>1510025</v>
      </c>
      <c r="I17" s="77">
        <v>1384.5194755621301</v>
      </c>
      <c r="J17" s="78">
        <v>3.85E-2</v>
      </c>
      <c r="K17" s="78">
        <v>1E-4</v>
      </c>
      <c r="BF17" s="16" t="s">
        <v>129</v>
      </c>
    </row>
    <row r="18" spans="2:58">
      <c r="B18" t="s">
        <v>4942</v>
      </c>
      <c r="C18" t="s">
        <v>4943</v>
      </c>
      <c r="D18" t="s">
        <v>123</v>
      </c>
      <c r="E18" t="s">
        <v>123</v>
      </c>
      <c r="F18" t="s">
        <v>116</v>
      </c>
      <c r="G18" s="77">
        <v>51.7</v>
      </c>
      <c r="H18" s="77">
        <v>120330</v>
      </c>
      <c r="I18" s="77">
        <v>73.965412798024005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4944</v>
      </c>
      <c r="C19" t="s">
        <v>4945</v>
      </c>
      <c r="D19" t="s">
        <v>123</v>
      </c>
      <c r="E19" t="s">
        <v>123</v>
      </c>
      <c r="F19" t="s">
        <v>106</v>
      </c>
      <c r="G19" s="77">
        <v>2573.11</v>
      </c>
      <c r="H19" s="77">
        <v>443575</v>
      </c>
      <c r="I19" s="77">
        <v>35995.4</v>
      </c>
      <c r="J19" s="78">
        <v>1.0014000000000001</v>
      </c>
      <c r="K19" s="78">
        <v>1.4E-3</v>
      </c>
      <c r="BF19" s="16" t="s">
        <v>131</v>
      </c>
    </row>
    <row r="20" spans="2:58">
      <c r="B20" t="s">
        <v>4946</v>
      </c>
      <c r="C20" t="s">
        <v>4945</v>
      </c>
      <c r="D20" t="s">
        <v>123</v>
      </c>
      <c r="E20" t="s">
        <v>123</v>
      </c>
      <c r="F20" t="s">
        <v>106</v>
      </c>
      <c r="G20" s="77">
        <v>113.86</v>
      </c>
      <c r="H20" s="77">
        <v>443575</v>
      </c>
      <c r="I20" s="77">
        <v>1068.96</v>
      </c>
      <c r="J20" s="78">
        <v>2.9700000000000001E-2</v>
      </c>
      <c r="K20" s="78">
        <v>0</v>
      </c>
      <c r="BF20" s="16" t="s">
        <v>132</v>
      </c>
    </row>
    <row r="21" spans="2:58">
      <c r="B21" t="s">
        <v>4947</v>
      </c>
      <c r="C21" t="s">
        <v>4948</v>
      </c>
      <c r="D21" t="s">
        <v>123</v>
      </c>
      <c r="E21" t="s">
        <v>123</v>
      </c>
      <c r="F21" t="s">
        <v>110</v>
      </c>
      <c r="G21" s="77">
        <v>331.18</v>
      </c>
      <c r="H21" s="77">
        <v>45830</v>
      </c>
      <c r="I21" s="77">
        <v>-333.64119557248699</v>
      </c>
      <c r="J21" s="78">
        <v>-9.2999999999999992E-3</v>
      </c>
      <c r="K21" s="78">
        <v>0</v>
      </c>
      <c r="BF21" s="16" t="s">
        <v>123</v>
      </c>
    </row>
    <row r="22" spans="2:58">
      <c r="B22" t="s">
        <v>4949</v>
      </c>
      <c r="C22" t="s">
        <v>4950</v>
      </c>
      <c r="D22" t="s">
        <v>123</v>
      </c>
      <c r="E22" t="s">
        <v>123</v>
      </c>
      <c r="F22" t="s">
        <v>201</v>
      </c>
      <c r="G22" s="77">
        <v>98.13</v>
      </c>
      <c r="H22" s="77">
        <v>229100</v>
      </c>
      <c r="I22" s="77">
        <v>1077.1227260819201</v>
      </c>
      <c r="J22" s="78">
        <v>0.03</v>
      </c>
      <c r="K22" s="78">
        <v>0</v>
      </c>
    </row>
    <row r="23" spans="2:58">
      <c r="B23" t="s">
        <v>255</v>
      </c>
      <c r="C23" s="19"/>
      <c r="D23" s="19"/>
      <c r="E23" s="19"/>
      <c r="F23" s="19"/>
      <c r="G23" s="19"/>
      <c r="H23" s="19"/>
    </row>
    <row r="24" spans="2:58">
      <c r="B24" t="s">
        <v>369</v>
      </c>
      <c r="C24" s="19"/>
      <c r="D24" s="19"/>
      <c r="E24" s="19"/>
      <c r="F24" s="19"/>
      <c r="G24" s="19"/>
      <c r="H24" s="19"/>
    </row>
    <row r="25" spans="2:58">
      <c r="B25" t="s">
        <v>370</v>
      </c>
      <c r="C25" s="19"/>
      <c r="D25" s="19"/>
      <c r="E25" s="19"/>
      <c r="F25" s="19"/>
      <c r="G25" s="19"/>
      <c r="H25" s="19"/>
    </row>
    <row r="26" spans="2:58">
      <c r="B26" t="s">
        <v>371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45106</v>
      </c>
    </row>
    <row r="2" spans="2:81" s="1" customFormat="1">
      <c r="B2" s="2" t="s">
        <v>1</v>
      </c>
      <c r="C2" s="12" t="s">
        <v>198</v>
      </c>
    </row>
    <row r="3" spans="2:81" s="1" customFormat="1">
      <c r="B3" s="2" t="s">
        <v>2</v>
      </c>
      <c r="C3" s="26" t="s">
        <v>197</v>
      </c>
    </row>
    <row r="4" spans="2:81" s="1" customFormat="1">
      <c r="B4" s="2" t="s">
        <v>3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207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4951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4952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4953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4954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4955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4956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4957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4951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4952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4953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4954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4955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4956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4957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255</v>
      </c>
    </row>
    <row r="41" spans="2:17">
      <c r="B41" t="s">
        <v>369</v>
      </c>
    </row>
    <row r="42" spans="2:17">
      <c r="B42" t="s">
        <v>370</v>
      </c>
    </row>
    <row r="43" spans="2:17">
      <c r="B43" t="s">
        <v>371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45106</v>
      </c>
    </row>
    <row r="2" spans="2:72" s="1" customFormat="1">
      <c r="B2" s="2" t="s">
        <v>1</v>
      </c>
      <c r="C2" s="12" t="s">
        <v>198</v>
      </c>
    </row>
    <row r="3" spans="2:72" s="1" customFormat="1">
      <c r="B3" s="2" t="s">
        <v>2</v>
      </c>
      <c r="C3" s="26" t="s">
        <v>197</v>
      </c>
    </row>
    <row r="4" spans="2:72" s="1" customFormat="1">
      <c r="B4" s="2" t="s">
        <v>3</v>
      </c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4958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4959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4960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4961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1029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352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4962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369</v>
      </c>
    </row>
    <row r="29" spans="2:16">
      <c r="B29" t="s">
        <v>370</v>
      </c>
    </row>
    <row r="30" spans="2:16">
      <c r="B30" t="s">
        <v>371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45106</v>
      </c>
    </row>
    <row r="2" spans="2:65" s="1" customFormat="1">
      <c r="B2" s="2" t="s">
        <v>1</v>
      </c>
      <c r="C2" s="12" t="s">
        <v>198</v>
      </c>
    </row>
    <row r="3" spans="2:65" s="1" customFormat="1">
      <c r="B3" s="2" t="s">
        <v>2</v>
      </c>
      <c r="C3" s="26" t="s">
        <v>197</v>
      </c>
    </row>
    <row r="4" spans="2:65" s="1" customFormat="1">
      <c r="B4" s="2" t="s">
        <v>3</v>
      </c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4963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4964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374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1029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4965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4966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255</v>
      </c>
      <c r="D26" s="16"/>
      <c r="E26" s="16"/>
      <c r="F26" s="16"/>
    </row>
    <row r="27" spans="2:19">
      <c r="B27" t="s">
        <v>369</v>
      </c>
      <c r="D27" s="16"/>
      <c r="E27" s="16"/>
      <c r="F27" s="16"/>
    </row>
    <row r="28" spans="2:19">
      <c r="B28" t="s">
        <v>370</v>
      </c>
      <c r="D28" s="16"/>
      <c r="E28" s="16"/>
      <c r="F28" s="16"/>
    </row>
    <row r="29" spans="2:19">
      <c r="B29" t="s">
        <v>371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E10" workbookViewId="0">
      <selection activeCell="I37" sqref="I37:I3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45106</v>
      </c>
    </row>
    <row r="2" spans="2:81" s="1" customFormat="1">
      <c r="B2" s="2" t="s">
        <v>1</v>
      </c>
      <c r="C2" s="12" t="s">
        <v>198</v>
      </c>
    </row>
    <row r="3" spans="2:81" s="1" customFormat="1">
      <c r="B3" s="2" t="s">
        <v>2</v>
      </c>
      <c r="C3" s="26" t="s">
        <v>197</v>
      </c>
    </row>
    <row r="4" spans="2:81" s="1" customFormat="1">
      <c r="B4" s="2" t="s">
        <v>3</v>
      </c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6.26</v>
      </c>
      <c r="K11" s="7"/>
      <c r="L11" s="7"/>
      <c r="M11" s="76">
        <v>3.4299999999999997E-2</v>
      </c>
      <c r="N11" s="75">
        <v>160038277.27000001</v>
      </c>
      <c r="O11" s="7"/>
      <c r="P11" s="75">
        <v>189618.83140678704</v>
      </c>
      <c r="Q11" s="7"/>
      <c r="R11" s="76">
        <v>1</v>
      </c>
      <c r="S11" s="76">
        <v>7.3000000000000001E-3</v>
      </c>
      <c r="T11" s="35"/>
      <c r="BZ11" s="16"/>
      <c r="CC11" s="16"/>
    </row>
    <row r="12" spans="2:81">
      <c r="B12" s="79" t="s">
        <v>207</v>
      </c>
      <c r="C12" s="16"/>
      <c r="D12" s="16"/>
      <c r="E12" s="16"/>
      <c r="J12" s="81">
        <v>5.85</v>
      </c>
      <c r="M12" s="80">
        <v>3.2500000000000001E-2</v>
      </c>
      <c r="N12" s="81">
        <v>154714224.58000001</v>
      </c>
      <c r="P12" s="81">
        <v>177320.02337931047</v>
      </c>
      <c r="R12" s="80">
        <v>0.93510000000000004</v>
      </c>
      <c r="S12" s="80">
        <v>6.7999999999999996E-3</v>
      </c>
    </row>
    <row r="13" spans="2:81">
      <c r="B13" s="79" t="s">
        <v>4963</v>
      </c>
      <c r="C13" s="16"/>
      <c r="D13" s="16"/>
      <c r="E13" s="16"/>
      <c r="J13" s="81">
        <v>7.21</v>
      </c>
      <c r="M13" s="80">
        <v>2.5700000000000001E-2</v>
      </c>
      <c r="N13" s="81">
        <v>100322756.84999999</v>
      </c>
      <c r="P13" s="81">
        <v>128038.87605612213</v>
      </c>
      <c r="R13" s="80">
        <v>0.67520000000000002</v>
      </c>
      <c r="S13" s="80">
        <v>4.8999999999999998E-3</v>
      </c>
    </row>
    <row r="14" spans="2:81">
      <c r="B14" t="s">
        <v>4967</v>
      </c>
      <c r="C14" t="s">
        <v>4968</v>
      </c>
      <c r="D14" t="s">
        <v>123</v>
      </c>
      <c r="E14" t="s">
        <v>395</v>
      </c>
      <c r="F14" t="s">
        <v>127</v>
      </c>
      <c r="G14" t="s">
        <v>210</v>
      </c>
      <c r="H14" t="s">
        <v>211</v>
      </c>
      <c r="I14" s="90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21364227.579999998</v>
      </c>
      <c r="O14" s="77">
        <v>156.69999999999999</v>
      </c>
      <c r="P14" s="77">
        <v>33477.74461786</v>
      </c>
      <c r="Q14" s="78">
        <v>1.32E-2</v>
      </c>
      <c r="R14" s="78">
        <v>0.17660000000000001</v>
      </c>
      <c r="S14" s="78">
        <v>1.2999999999999999E-3</v>
      </c>
      <c r="W14" s="95"/>
    </row>
    <row r="15" spans="2:81">
      <c r="B15" t="s">
        <v>4969</v>
      </c>
      <c r="C15" t="s">
        <v>4970</v>
      </c>
      <c r="D15" t="s">
        <v>123</v>
      </c>
      <c r="E15" t="s">
        <v>395</v>
      </c>
      <c r="F15" t="s">
        <v>127</v>
      </c>
      <c r="G15" t="s">
        <v>210</v>
      </c>
      <c r="H15" t="s">
        <v>211</v>
      </c>
      <c r="I15" s="90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43605274.340000004</v>
      </c>
      <c r="O15" s="77">
        <v>137.79</v>
      </c>
      <c r="P15" s="77">
        <v>60083.707513086003</v>
      </c>
      <c r="Q15" s="78">
        <v>1.15E-2</v>
      </c>
      <c r="R15" s="78">
        <v>0.31690000000000002</v>
      </c>
      <c r="S15" s="78">
        <v>2.3E-3</v>
      </c>
      <c r="W15" s="95"/>
    </row>
    <row r="16" spans="2:81">
      <c r="B16" t="s">
        <v>4971</v>
      </c>
      <c r="C16" t="s">
        <v>4972</v>
      </c>
      <c r="D16" t="s">
        <v>123</v>
      </c>
      <c r="E16" t="s">
        <v>4973</v>
      </c>
      <c r="F16" t="s">
        <v>798</v>
      </c>
      <c r="G16" t="s">
        <v>210</v>
      </c>
      <c r="H16" t="s">
        <v>211</v>
      </c>
      <c r="I16" s="90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14345272.6</v>
      </c>
      <c r="O16" s="77">
        <v>113.83</v>
      </c>
      <c r="P16" s="77">
        <v>16329.223800580001</v>
      </c>
      <c r="Q16" s="78">
        <v>3.3700000000000001E-2</v>
      </c>
      <c r="R16" s="78">
        <v>8.6099999999999996E-2</v>
      </c>
      <c r="S16" s="78">
        <v>5.9999999999999995E-4</v>
      </c>
      <c r="W16" s="95"/>
    </row>
    <row r="17" spans="2:23">
      <c r="B17" t="s">
        <v>4974</v>
      </c>
      <c r="C17" t="s">
        <v>4975</v>
      </c>
      <c r="D17" t="s">
        <v>123</v>
      </c>
      <c r="E17" t="s">
        <v>379</v>
      </c>
      <c r="F17" t="s">
        <v>380</v>
      </c>
      <c r="G17" t="s">
        <v>433</v>
      </c>
      <c r="H17" t="s">
        <v>211</v>
      </c>
      <c r="I17" s="90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8236.35</v>
      </c>
      <c r="O17" s="77">
        <v>173.84</v>
      </c>
      <c r="P17" s="77">
        <v>14.318070840000001</v>
      </c>
      <c r="Q17" s="78">
        <v>0</v>
      </c>
      <c r="R17" s="78">
        <v>1E-4</v>
      </c>
      <c r="S17" s="78">
        <v>0</v>
      </c>
      <c r="W17" s="95"/>
    </row>
    <row r="18" spans="2:23">
      <c r="B18" t="s">
        <v>4976</v>
      </c>
      <c r="C18" t="s">
        <v>4977</v>
      </c>
      <c r="D18" t="s">
        <v>123</v>
      </c>
      <c r="E18" t="s">
        <v>432</v>
      </c>
      <c r="F18" t="s">
        <v>127</v>
      </c>
      <c r="G18" t="s">
        <v>433</v>
      </c>
      <c r="H18" t="s">
        <v>211</v>
      </c>
      <c r="I18" s="90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3962351.43</v>
      </c>
      <c r="O18" s="77">
        <v>141.53</v>
      </c>
      <c r="P18" s="77">
        <v>5607.9159788790002</v>
      </c>
      <c r="Q18" s="78">
        <v>9.1999999999999998E-3</v>
      </c>
      <c r="R18" s="78">
        <v>2.9600000000000001E-2</v>
      </c>
      <c r="S18" s="78">
        <v>2.0000000000000001E-4</v>
      </c>
      <c r="W18" s="95"/>
    </row>
    <row r="19" spans="2:23">
      <c r="B19" t="s">
        <v>4978</v>
      </c>
      <c r="C19" t="s">
        <v>4979</v>
      </c>
      <c r="D19" t="s">
        <v>123</v>
      </c>
      <c r="E19" t="s">
        <v>4980</v>
      </c>
      <c r="F19" t="s">
        <v>380</v>
      </c>
      <c r="G19" t="s">
        <v>564</v>
      </c>
      <c r="H19" t="s">
        <v>150</v>
      </c>
      <c r="I19" s="90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11962730.699999999</v>
      </c>
      <c r="O19" s="77">
        <v>99.04</v>
      </c>
      <c r="P19" s="77">
        <v>11847.88848528</v>
      </c>
      <c r="Q19" s="78">
        <v>3.7400000000000003E-2</v>
      </c>
      <c r="R19" s="78">
        <v>6.25E-2</v>
      </c>
      <c r="S19" s="78">
        <v>5.0000000000000001E-4</v>
      </c>
      <c r="W19" s="95"/>
    </row>
    <row r="20" spans="2:23">
      <c r="B20" t="s">
        <v>4981</v>
      </c>
      <c r="C20" t="s">
        <v>4982</v>
      </c>
      <c r="D20" t="s">
        <v>123</v>
      </c>
      <c r="E20" t="s">
        <v>4983</v>
      </c>
      <c r="F20" t="s">
        <v>112</v>
      </c>
      <c r="G20" t="s">
        <v>756</v>
      </c>
      <c r="H20" t="s">
        <v>211</v>
      </c>
      <c r="I20" s="90"/>
      <c r="J20" s="77">
        <v>0.01</v>
      </c>
      <c r="K20" t="s">
        <v>102</v>
      </c>
      <c r="L20" s="78">
        <v>4.9500000000000002E-2</v>
      </c>
      <c r="M20" s="78">
        <v>1E-4</v>
      </c>
      <c r="N20" s="77">
        <v>6155.46</v>
      </c>
      <c r="O20" s="77">
        <v>27.91</v>
      </c>
      <c r="P20" s="77">
        <v>1.7179888860000001</v>
      </c>
      <c r="Q20" s="78">
        <v>0</v>
      </c>
      <c r="R20" s="78">
        <v>0</v>
      </c>
      <c r="S20" s="78">
        <v>0</v>
      </c>
    </row>
    <row r="21" spans="2:23">
      <c r="B21" t="s">
        <v>4984</v>
      </c>
      <c r="C21" t="s">
        <v>4985</v>
      </c>
      <c r="D21" t="s">
        <v>123</v>
      </c>
      <c r="E21" t="s">
        <v>4986</v>
      </c>
      <c r="F21" t="s">
        <v>112</v>
      </c>
      <c r="G21" t="s">
        <v>214</v>
      </c>
      <c r="H21" t="s">
        <v>215</v>
      </c>
      <c r="I21" s="90">
        <v>39104</v>
      </c>
      <c r="J21" s="77">
        <v>1.5</v>
      </c>
      <c r="K21" t="s">
        <v>102</v>
      </c>
      <c r="L21" s="78">
        <v>5.6000000000000001E-2</v>
      </c>
      <c r="M21" s="78">
        <v>1E-4</v>
      </c>
      <c r="N21" s="77">
        <v>5068508.3899999997</v>
      </c>
      <c r="O21" s="77">
        <v>13.344352000000001</v>
      </c>
      <c r="P21" s="77">
        <v>676.359600711133</v>
      </c>
      <c r="Q21" s="78">
        <v>1.35E-2</v>
      </c>
      <c r="R21" s="78">
        <v>3.5999999999999999E-3</v>
      </c>
      <c r="S21" s="78">
        <v>0</v>
      </c>
      <c r="W21" s="95"/>
    </row>
    <row r="22" spans="2:23">
      <c r="B22" s="79" t="s">
        <v>4964</v>
      </c>
      <c r="C22" s="16"/>
      <c r="D22" s="16"/>
      <c r="E22" s="16"/>
      <c r="I22" s="95"/>
      <c r="J22" s="81">
        <v>2.31</v>
      </c>
      <c r="M22" s="80">
        <v>5.0200000000000002E-2</v>
      </c>
      <c r="N22" s="81">
        <v>54306241.5</v>
      </c>
      <c r="P22" s="81">
        <v>48940.092507294998</v>
      </c>
      <c r="R22" s="80">
        <v>0.2581</v>
      </c>
      <c r="S22" s="80">
        <v>1.9E-3</v>
      </c>
    </row>
    <row r="23" spans="2:23">
      <c r="B23" t="s">
        <v>4987</v>
      </c>
      <c r="C23" t="s">
        <v>4988</v>
      </c>
      <c r="D23" t="s">
        <v>123</v>
      </c>
      <c r="E23" t="s">
        <v>4973</v>
      </c>
      <c r="F23" t="s">
        <v>798</v>
      </c>
      <c r="G23" t="s">
        <v>210</v>
      </c>
      <c r="H23" t="s">
        <v>211</v>
      </c>
      <c r="I23" s="90">
        <v>42795</v>
      </c>
      <c r="J23" s="77">
        <v>1.65</v>
      </c>
      <c r="K23" t="s">
        <v>102</v>
      </c>
      <c r="L23" s="78">
        <v>2.5000000000000001E-2</v>
      </c>
      <c r="M23" s="78">
        <v>4.9599999999999998E-2</v>
      </c>
      <c r="N23" s="77">
        <v>11108111.039999999</v>
      </c>
      <c r="O23" s="77">
        <v>96.86</v>
      </c>
      <c r="P23" s="77">
        <v>10759.316353344</v>
      </c>
      <c r="Q23" s="78">
        <v>2.7199999999999998E-2</v>
      </c>
      <c r="R23" s="78">
        <v>5.67E-2</v>
      </c>
      <c r="S23" s="78">
        <v>4.0000000000000002E-4</v>
      </c>
      <c r="W23" s="95"/>
    </row>
    <row r="24" spans="2:23">
      <c r="B24" t="s">
        <v>4989</v>
      </c>
      <c r="C24" t="s">
        <v>4990</v>
      </c>
      <c r="D24" t="s">
        <v>123</v>
      </c>
      <c r="E24" t="s">
        <v>4973</v>
      </c>
      <c r="F24" t="s">
        <v>798</v>
      </c>
      <c r="G24" t="s">
        <v>210</v>
      </c>
      <c r="H24" t="s">
        <v>211</v>
      </c>
      <c r="I24" s="90">
        <v>42795</v>
      </c>
      <c r="J24" s="77">
        <v>4.84</v>
      </c>
      <c r="K24" t="s">
        <v>102</v>
      </c>
      <c r="L24" s="78">
        <v>3.7400000000000003E-2</v>
      </c>
      <c r="M24" s="78">
        <v>5.04E-2</v>
      </c>
      <c r="N24" s="77">
        <v>4873368.37</v>
      </c>
      <c r="O24" s="77">
        <v>95.21</v>
      </c>
      <c r="P24" s="77">
        <v>4639.9340250770001</v>
      </c>
      <c r="Q24" s="78">
        <v>7.1999999999999998E-3</v>
      </c>
      <c r="R24" s="78">
        <v>2.4500000000000001E-2</v>
      </c>
      <c r="S24" s="78">
        <v>2.0000000000000001E-4</v>
      </c>
      <c r="W24" s="95"/>
    </row>
    <row r="25" spans="2:23">
      <c r="B25" t="s">
        <v>4991</v>
      </c>
      <c r="C25" t="s">
        <v>4992</v>
      </c>
      <c r="D25" t="s">
        <v>123</v>
      </c>
      <c r="E25" t="s">
        <v>4993</v>
      </c>
      <c r="F25" t="s">
        <v>402</v>
      </c>
      <c r="G25" t="s">
        <v>523</v>
      </c>
      <c r="H25" t="s">
        <v>150</v>
      </c>
      <c r="I25" s="90">
        <v>42598</v>
      </c>
      <c r="J25" s="77">
        <v>2.48</v>
      </c>
      <c r="K25" t="s">
        <v>102</v>
      </c>
      <c r="L25" s="78">
        <v>3.1E-2</v>
      </c>
      <c r="M25" s="78">
        <v>5.2400000000000002E-2</v>
      </c>
      <c r="N25" s="77">
        <v>13547007.77</v>
      </c>
      <c r="O25" s="77">
        <v>95.79</v>
      </c>
      <c r="P25" s="77">
        <v>12976.678742882999</v>
      </c>
      <c r="Q25" s="78">
        <v>1.9199999999999998E-2</v>
      </c>
      <c r="R25" s="78">
        <v>6.8400000000000002E-2</v>
      </c>
      <c r="S25" s="78">
        <v>5.0000000000000001E-4</v>
      </c>
      <c r="W25" s="95"/>
    </row>
    <row r="26" spans="2:23">
      <c r="B26" t="s">
        <v>4994</v>
      </c>
      <c r="C26" t="s">
        <v>4995</v>
      </c>
      <c r="D26" t="s">
        <v>123</v>
      </c>
      <c r="E26" t="s">
        <v>1391</v>
      </c>
      <c r="F26" t="s">
        <v>760</v>
      </c>
      <c r="G26" t="s">
        <v>559</v>
      </c>
      <c r="H26" t="s">
        <v>211</v>
      </c>
      <c r="I26" s="90">
        <v>44007</v>
      </c>
      <c r="J26" s="77">
        <v>3.94</v>
      </c>
      <c r="K26" t="s">
        <v>102</v>
      </c>
      <c r="L26" s="78">
        <v>3.3500000000000002E-2</v>
      </c>
      <c r="M26" s="78">
        <v>6.6500000000000004E-2</v>
      </c>
      <c r="N26" s="77">
        <v>8059443.9100000001</v>
      </c>
      <c r="O26" s="77">
        <v>88.33</v>
      </c>
      <c r="P26" s="77">
        <v>7118.9068057029999</v>
      </c>
      <c r="Q26" s="78">
        <v>1.01E-2</v>
      </c>
      <c r="R26" s="78">
        <v>3.7499999999999999E-2</v>
      </c>
      <c r="S26" s="78">
        <v>2.9999999999999997E-4</v>
      </c>
      <c r="W26" s="95"/>
    </row>
    <row r="27" spans="2:23">
      <c r="B27" t="s">
        <v>4996</v>
      </c>
      <c r="C27" t="s">
        <v>4997</v>
      </c>
      <c r="D27" t="s">
        <v>123</v>
      </c>
      <c r="E27" t="s">
        <v>4998</v>
      </c>
      <c r="F27" t="s">
        <v>402</v>
      </c>
      <c r="G27" t="s">
        <v>646</v>
      </c>
      <c r="H27" t="s">
        <v>211</v>
      </c>
      <c r="I27" s="90">
        <v>43310</v>
      </c>
      <c r="J27" s="77">
        <v>1.41</v>
      </c>
      <c r="K27" t="s">
        <v>102</v>
      </c>
      <c r="L27" s="78">
        <v>3.5499999999999997E-2</v>
      </c>
      <c r="M27" s="78">
        <v>6.0199999999999997E-2</v>
      </c>
      <c r="N27" s="77">
        <v>9076161.7799999993</v>
      </c>
      <c r="O27" s="77">
        <v>98.46</v>
      </c>
      <c r="P27" s="77">
        <v>8936.3888885880006</v>
      </c>
      <c r="Q27" s="78">
        <v>3.3799999999999997E-2</v>
      </c>
      <c r="R27" s="78">
        <v>4.7100000000000003E-2</v>
      </c>
      <c r="S27" s="78">
        <v>2.9999999999999997E-4</v>
      </c>
      <c r="W27" s="95"/>
    </row>
    <row r="28" spans="2:23">
      <c r="B28" t="s">
        <v>4999</v>
      </c>
      <c r="C28" t="s">
        <v>5000</v>
      </c>
      <c r="D28" t="s">
        <v>123</v>
      </c>
      <c r="E28" t="s">
        <v>766</v>
      </c>
      <c r="F28" t="s">
        <v>704</v>
      </c>
      <c r="G28" t="s">
        <v>214</v>
      </c>
      <c r="H28" t="s">
        <v>215</v>
      </c>
      <c r="I28" s="90">
        <v>44074</v>
      </c>
      <c r="J28" s="77">
        <v>0.01</v>
      </c>
      <c r="K28" t="s">
        <v>102</v>
      </c>
      <c r="L28" s="78">
        <v>0</v>
      </c>
      <c r="M28" s="78">
        <v>1E-4</v>
      </c>
      <c r="N28" s="77">
        <v>7642148.6299999999</v>
      </c>
      <c r="O28" s="77">
        <v>59</v>
      </c>
      <c r="P28" s="77">
        <v>4508.8676917000003</v>
      </c>
      <c r="Q28" s="78">
        <v>1.32E-2</v>
      </c>
      <c r="R28" s="78">
        <v>2.3800000000000002E-2</v>
      </c>
      <c r="S28" s="78">
        <v>2.0000000000000001E-4</v>
      </c>
      <c r="W28" s="95"/>
    </row>
    <row r="29" spans="2:23">
      <c r="B29" s="79" t="s">
        <v>374</v>
      </c>
      <c r="C29" s="16"/>
      <c r="D29" s="16"/>
      <c r="E29" s="16"/>
      <c r="I29" s="95"/>
      <c r="J29" s="81">
        <v>1.92</v>
      </c>
      <c r="M29" s="80">
        <v>5.7299999999999997E-2</v>
      </c>
      <c r="N29" s="81">
        <v>85226.23</v>
      </c>
      <c r="P29" s="81">
        <v>341.05481589332402</v>
      </c>
      <c r="R29" s="80">
        <v>1.8E-3</v>
      </c>
      <c r="S29" s="80">
        <v>0</v>
      </c>
    </row>
    <row r="30" spans="2:23">
      <c r="B30" t="s">
        <v>5001</v>
      </c>
      <c r="C30" t="s">
        <v>5002</v>
      </c>
      <c r="D30" t="s">
        <v>123</v>
      </c>
      <c r="E30" t="s">
        <v>5003</v>
      </c>
      <c r="F30" t="s">
        <v>112</v>
      </c>
      <c r="G30" t="s">
        <v>417</v>
      </c>
      <c r="H30" t="s">
        <v>150</v>
      </c>
      <c r="I30" s="90">
        <v>38118</v>
      </c>
      <c r="J30" s="77">
        <v>1.92</v>
      </c>
      <c r="K30" t="s">
        <v>106</v>
      </c>
      <c r="L30" s="78">
        <v>7.9699999999999993E-2</v>
      </c>
      <c r="M30" s="78">
        <v>5.7299999999999997E-2</v>
      </c>
      <c r="N30" s="77">
        <v>85226.23</v>
      </c>
      <c r="O30" s="77">
        <v>108.39</v>
      </c>
      <c r="P30" s="77">
        <v>341.05481589332402</v>
      </c>
      <c r="Q30" s="78">
        <v>8.0000000000000004E-4</v>
      </c>
      <c r="R30" s="78">
        <v>1.8E-3</v>
      </c>
      <c r="S30" s="78">
        <v>0</v>
      </c>
      <c r="W30" s="95"/>
    </row>
    <row r="31" spans="2:23">
      <c r="B31" s="79" t="s">
        <v>1029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23">
      <c r="B32" t="s">
        <v>214</v>
      </c>
      <c r="C32" t="s">
        <v>214</v>
      </c>
      <c r="D32" s="16"/>
      <c r="E32" s="16"/>
      <c r="F32" t="s">
        <v>214</v>
      </c>
      <c r="G32" t="s">
        <v>214</v>
      </c>
      <c r="J32" s="77">
        <v>0</v>
      </c>
      <c r="K32" t="s">
        <v>214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253</v>
      </c>
      <c r="C33" s="16"/>
      <c r="D33" s="16"/>
      <c r="E33" s="16"/>
      <c r="J33" s="81">
        <v>12.31</v>
      </c>
      <c r="M33" s="80">
        <v>5.96E-2</v>
      </c>
      <c r="N33" s="81">
        <v>5324052.6900000004</v>
      </c>
      <c r="P33" s="81">
        <v>12298.808027476591</v>
      </c>
      <c r="R33" s="80">
        <v>6.4899999999999999E-2</v>
      </c>
      <c r="S33" s="80">
        <v>5.0000000000000001E-4</v>
      </c>
    </row>
    <row r="34" spans="2:19">
      <c r="B34" s="79" t="s">
        <v>375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214</v>
      </c>
      <c r="C35" t="s">
        <v>214</v>
      </c>
      <c r="D35" s="16"/>
      <c r="E35" s="16"/>
      <c r="F35" t="s">
        <v>214</v>
      </c>
      <c r="G35" t="s">
        <v>214</v>
      </c>
      <c r="J35" s="77">
        <v>0</v>
      </c>
      <c r="K35" t="s">
        <v>214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376</v>
      </c>
      <c r="C36" s="16"/>
      <c r="D36" s="16"/>
      <c r="E36" s="16"/>
      <c r="J36" s="81">
        <v>12.31</v>
      </c>
      <c r="M36" s="80">
        <v>5.96E-2</v>
      </c>
      <c r="N36" s="81">
        <v>5324052.6900000004</v>
      </c>
      <c r="P36" s="81">
        <v>12298.808027476591</v>
      </c>
      <c r="R36" s="80">
        <v>6.4899999999999999E-2</v>
      </c>
      <c r="S36" s="80">
        <v>5.0000000000000001E-4</v>
      </c>
    </row>
    <row r="37" spans="2:19">
      <c r="B37" t="s">
        <v>5004</v>
      </c>
      <c r="C37" t="s">
        <v>5005</v>
      </c>
      <c r="D37" t="s">
        <v>1032</v>
      </c>
      <c r="E37" t="s">
        <v>5006</v>
      </c>
      <c r="F37" t="s">
        <v>1094</v>
      </c>
      <c r="G37" t="s">
        <v>1212</v>
      </c>
      <c r="H37" t="s">
        <v>361</v>
      </c>
      <c r="I37" s="90">
        <v>42206</v>
      </c>
      <c r="J37" s="77">
        <v>14.34</v>
      </c>
      <c r="K37" t="s">
        <v>116</v>
      </c>
      <c r="L37" s="78">
        <v>4.5600000000000002E-2</v>
      </c>
      <c r="M37" s="78">
        <v>6.25E-2</v>
      </c>
      <c r="N37" s="77">
        <v>2848415.34</v>
      </c>
      <c r="O37" s="77">
        <v>79.780000000000101</v>
      </c>
      <c r="P37" s="77">
        <v>6326.9991641252</v>
      </c>
      <c r="Q37" s="78">
        <v>1.7100000000000001E-2</v>
      </c>
      <c r="R37" s="78">
        <v>3.3399999999999999E-2</v>
      </c>
      <c r="S37" s="78">
        <v>2.0000000000000001E-4</v>
      </c>
    </row>
    <row r="38" spans="2:19">
      <c r="B38" t="s">
        <v>5007</v>
      </c>
      <c r="C38" t="s">
        <v>5008</v>
      </c>
      <c r="D38" t="s">
        <v>123</v>
      </c>
      <c r="E38" t="s">
        <v>5009</v>
      </c>
      <c r="F38" t="s">
        <v>1094</v>
      </c>
      <c r="G38" t="s">
        <v>1315</v>
      </c>
      <c r="H38" t="s">
        <v>7049</v>
      </c>
      <c r="I38" s="90">
        <v>42408</v>
      </c>
      <c r="J38" s="77">
        <v>10.15</v>
      </c>
      <c r="K38" t="s">
        <v>116</v>
      </c>
      <c r="L38" s="78">
        <v>3.95E-2</v>
      </c>
      <c r="M38" s="78">
        <v>5.6500000000000002E-2</v>
      </c>
      <c r="N38" s="77">
        <v>2475637.35</v>
      </c>
      <c r="O38" s="77">
        <v>86.64</v>
      </c>
      <c r="P38" s="77">
        <v>5971.8088633513898</v>
      </c>
      <c r="Q38" s="78">
        <v>6.3E-3</v>
      </c>
      <c r="R38" s="78">
        <v>3.15E-2</v>
      </c>
      <c r="S38" s="78">
        <v>2.0000000000000001E-4</v>
      </c>
    </row>
    <row r="39" spans="2:19">
      <c r="B39" t="s">
        <v>255</v>
      </c>
      <c r="C39" s="16"/>
      <c r="D39" s="16"/>
      <c r="E39" s="16"/>
    </row>
    <row r="40" spans="2:19">
      <c r="B40" t="s">
        <v>369</v>
      </c>
      <c r="C40" s="16"/>
      <c r="D40" s="16"/>
      <c r="E40" s="16"/>
    </row>
    <row r="41" spans="2:19">
      <c r="B41" t="s">
        <v>370</v>
      </c>
      <c r="C41" s="16"/>
      <c r="D41" s="16"/>
      <c r="E41" s="16"/>
    </row>
    <row r="42" spans="2:19">
      <c r="B42" t="s">
        <v>371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45106</v>
      </c>
    </row>
    <row r="2" spans="2:98" s="1" customFormat="1">
      <c r="B2" s="2" t="s">
        <v>1</v>
      </c>
      <c r="C2" s="12" t="s">
        <v>198</v>
      </c>
    </row>
    <row r="3" spans="2:98" s="1" customFormat="1">
      <c r="B3" s="2" t="s">
        <v>2</v>
      </c>
      <c r="C3" s="26" t="s">
        <v>197</v>
      </c>
    </row>
    <row r="4" spans="2:98" s="1" customFormat="1">
      <c r="B4" s="2" t="s">
        <v>3</v>
      </c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153779016.02900001</v>
      </c>
      <c r="I11" s="7"/>
      <c r="J11" s="75">
        <v>576875.48112477642</v>
      </c>
      <c r="K11" s="7"/>
      <c r="L11" s="76">
        <v>1</v>
      </c>
      <c r="M11" s="76">
        <v>2.2100000000000002E-2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207</v>
      </c>
      <c r="C12" s="16"/>
      <c r="D12" s="16"/>
      <c r="E12" s="16"/>
      <c r="H12" s="81">
        <v>45865491.520000003</v>
      </c>
      <c r="J12" s="81">
        <v>114378.12542085873</v>
      </c>
      <c r="L12" s="80">
        <v>0.1983</v>
      </c>
      <c r="M12" s="80">
        <v>4.4000000000000003E-3</v>
      </c>
    </row>
    <row r="13" spans="2:98">
      <c r="B13" t="s">
        <v>5011</v>
      </c>
      <c r="C13" t="s">
        <v>5012</v>
      </c>
      <c r="D13" t="s">
        <v>123</v>
      </c>
      <c r="E13" t="s">
        <v>5013</v>
      </c>
      <c r="F13" t="s">
        <v>1134</v>
      </c>
      <c r="G13" t="s">
        <v>106</v>
      </c>
      <c r="H13" s="77">
        <v>130497.01</v>
      </c>
      <c r="I13" s="77">
        <v>100</v>
      </c>
      <c r="J13" s="77">
        <v>481.79496091999999</v>
      </c>
      <c r="K13" s="78">
        <v>2.9999999999999997E-4</v>
      </c>
      <c r="L13" s="78">
        <v>8.0000000000000004E-4</v>
      </c>
      <c r="M13" s="78">
        <v>0</v>
      </c>
    </row>
    <row r="14" spans="2:98">
      <c r="B14" t="s">
        <v>5014</v>
      </c>
      <c r="C14" t="s">
        <v>5015</v>
      </c>
      <c r="D14" t="s">
        <v>123</v>
      </c>
      <c r="E14" t="s">
        <v>5016</v>
      </c>
      <c r="F14" t="s">
        <v>1054</v>
      </c>
      <c r="G14" t="s">
        <v>106</v>
      </c>
      <c r="H14" s="77">
        <v>0</v>
      </c>
      <c r="I14" s="77">
        <v>425.30070000000001</v>
      </c>
      <c r="J14" s="77">
        <v>0</v>
      </c>
      <c r="K14" s="78">
        <v>0</v>
      </c>
      <c r="L14" s="78">
        <v>0</v>
      </c>
      <c r="M14" s="78">
        <v>0</v>
      </c>
    </row>
    <row r="15" spans="2:98">
      <c r="B15" t="s">
        <v>5017</v>
      </c>
      <c r="C15" t="s">
        <v>5018</v>
      </c>
      <c r="D15" t="s">
        <v>123</v>
      </c>
      <c r="E15" t="s">
        <v>5019</v>
      </c>
      <c r="F15" t="s">
        <v>2191</v>
      </c>
      <c r="G15" t="s">
        <v>106</v>
      </c>
      <c r="H15" s="77">
        <v>555838</v>
      </c>
      <c r="I15" s="77">
        <v>100</v>
      </c>
      <c r="J15" s="77">
        <v>2052.1538959999998</v>
      </c>
      <c r="K15" s="78">
        <v>1E-4</v>
      </c>
      <c r="L15" s="78">
        <v>3.5999999999999999E-3</v>
      </c>
      <c r="M15" s="78">
        <v>1E-4</v>
      </c>
    </row>
    <row r="16" spans="2:98">
      <c r="B16" t="s">
        <v>5020</v>
      </c>
      <c r="C16" t="s">
        <v>5021</v>
      </c>
      <c r="D16" t="s">
        <v>123</v>
      </c>
      <c r="E16" t="s">
        <v>5022</v>
      </c>
      <c r="F16" t="s">
        <v>2210</v>
      </c>
      <c r="G16" t="s">
        <v>102</v>
      </c>
      <c r="H16" s="77">
        <v>390663.07</v>
      </c>
      <c r="I16" s="77">
        <v>2168.9050000000002</v>
      </c>
      <c r="J16" s="77">
        <v>8473.1108583834994</v>
      </c>
      <c r="K16" s="78">
        <v>1.2999999999999999E-2</v>
      </c>
      <c r="L16" s="78">
        <v>1.47E-2</v>
      </c>
      <c r="M16" s="78">
        <v>2.9999999999999997E-4</v>
      </c>
    </row>
    <row r="17" spans="2:13">
      <c r="B17" t="s">
        <v>5023</v>
      </c>
      <c r="C17" t="s">
        <v>5024</v>
      </c>
      <c r="D17" t="s">
        <v>123</v>
      </c>
      <c r="E17" t="s">
        <v>5022</v>
      </c>
      <c r="F17" t="s">
        <v>2210</v>
      </c>
      <c r="G17" t="s">
        <v>102</v>
      </c>
      <c r="H17" s="77">
        <v>9417845.1400000006</v>
      </c>
      <c r="I17" s="77">
        <v>99.493399999999994</v>
      </c>
      <c r="J17" s="77">
        <v>9370.1343365207595</v>
      </c>
      <c r="K17" s="78">
        <v>1.7999999999999999E-2</v>
      </c>
      <c r="L17" s="78">
        <v>1.6199999999999999E-2</v>
      </c>
      <c r="M17" s="78">
        <v>4.0000000000000002E-4</v>
      </c>
    </row>
    <row r="18" spans="2:13">
      <c r="B18" t="s">
        <v>5025</v>
      </c>
      <c r="C18" t="s">
        <v>5026</v>
      </c>
      <c r="D18" t="s">
        <v>123</v>
      </c>
      <c r="E18" t="s">
        <v>5027</v>
      </c>
      <c r="F18" t="s">
        <v>1127</v>
      </c>
      <c r="G18" t="s">
        <v>106</v>
      </c>
      <c r="H18" s="77">
        <v>207744.07</v>
      </c>
      <c r="I18" s="77">
        <v>334.45</v>
      </c>
      <c r="J18" s="77">
        <v>2565.2017554885801</v>
      </c>
      <c r="K18" s="78">
        <v>1E-4</v>
      </c>
      <c r="L18" s="78">
        <v>4.4000000000000003E-3</v>
      </c>
      <c r="M18" s="78">
        <v>1E-4</v>
      </c>
    </row>
    <row r="19" spans="2:13">
      <c r="B19" t="s">
        <v>5028</v>
      </c>
      <c r="C19" t="s">
        <v>5029</v>
      </c>
      <c r="D19" t="s">
        <v>123</v>
      </c>
      <c r="E19" t="s">
        <v>5030</v>
      </c>
      <c r="F19" t="s">
        <v>101</v>
      </c>
      <c r="G19" t="s">
        <v>102</v>
      </c>
      <c r="H19" s="77">
        <v>216534</v>
      </c>
      <c r="I19" s="77">
        <v>9.9999999999999995E-7</v>
      </c>
      <c r="J19" s="77">
        <v>2.1653400000000001E-6</v>
      </c>
      <c r="K19" s="78">
        <v>5.7999999999999996E-3</v>
      </c>
      <c r="L19" s="78">
        <v>0</v>
      </c>
      <c r="M19" s="78">
        <v>0</v>
      </c>
    </row>
    <row r="20" spans="2:13">
      <c r="B20" t="s">
        <v>5031</v>
      </c>
      <c r="C20" t="s">
        <v>5032</v>
      </c>
      <c r="D20" t="s">
        <v>123</v>
      </c>
      <c r="E20" t="s">
        <v>5033</v>
      </c>
      <c r="F20" t="s">
        <v>760</v>
      </c>
      <c r="G20" t="s">
        <v>102</v>
      </c>
      <c r="H20" s="77">
        <v>16691529.460000001</v>
      </c>
      <c r="I20" s="77">
        <v>100</v>
      </c>
      <c r="J20" s="77">
        <v>16691.529460000002</v>
      </c>
      <c r="K20" s="78">
        <v>3.6499999999999998E-2</v>
      </c>
      <c r="L20" s="78">
        <v>2.8899999999999999E-2</v>
      </c>
      <c r="M20" s="78">
        <v>5.9999999999999995E-4</v>
      </c>
    </row>
    <row r="21" spans="2:13">
      <c r="B21" t="s">
        <v>5034</v>
      </c>
      <c r="C21" t="s">
        <v>5035</v>
      </c>
      <c r="D21" t="s">
        <v>123</v>
      </c>
      <c r="E21" t="s">
        <v>5036</v>
      </c>
      <c r="F21" t="s">
        <v>760</v>
      </c>
      <c r="G21" t="s">
        <v>110</v>
      </c>
      <c r="H21" s="77">
        <v>503134.45</v>
      </c>
      <c r="I21" s="77">
        <v>144.71680000000046</v>
      </c>
      <c r="J21" s="77">
        <v>2936.7995134800299</v>
      </c>
      <c r="K21" s="78">
        <v>3.3300000000000003E-2</v>
      </c>
      <c r="L21" s="78">
        <v>5.1000000000000004E-3</v>
      </c>
      <c r="M21" s="78">
        <v>1E-4</v>
      </c>
    </row>
    <row r="22" spans="2:13">
      <c r="B22" t="s">
        <v>5037</v>
      </c>
      <c r="C22" t="s">
        <v>5038</v>
      </c>
      <c r="D22" t="s">
        <v>123</v>
      </c>
      <c r="E22" t="s">
        <v>5039</v>
      </c>
      <c r="F22" t="s">
        <v>760</v>
      </c>
      <c r="G22" t="s">
        <v>102</v>
      </c>
      <c r="H22" s="77">
        <v>2360628.2200000002</v>
      </c>
      <c r="I22" s="77">
        <v>100</v>
      </c>
      <c r="J22" s="77">
        <v>2360.6282200000001</v>
      </c>
      <c r="K22" s="78">
        <v>0</v>
      </c>
      <c r="L22" s="78">
        <v>4.1000000000000003E-3</v>
      </c>
      <c r="M22" s="78">
        <v>1E-4</v>
      </c>
    </row>
    <row r="23" spans="2:13">
      <c r="B23" t="s">
        <v>5040</v>
      </c>
      <c r="C23" t="s">
        <v>5041</v>
      </c>
      <c r="D23" t="s">
        <v>123</v>
      </c>
      <c r="E23" t="s">
        <v>5042</v>
      </c>
      <c r="F23" t="s">
        <v>1739</v>
      </c>
      <c r="G23" t="s">
        <v>106</v>
      </c>
      <c r="H23" s="77">
        <v>158800.01</v>
      </c>
      <c r="I23" s="77">
        <v>100</v>
      </c>
      <c r="J23" s="77">
        <v>586.28963692000002</v>
      </c>
      <c r="K23" s="78">
        <v>1E-4</v>
      </c>
      <c r="L23" s="78">
        <v>1E-3</v>
      </c>
      <c r="M23" s="78">
        <v>0</v>
      </c>
    </row>
    <row r="24" spans="2:13">
      <c r="B24" t="s">
        <v>5043</v>
      </c>
      <c r="C24" t="s">
        <v>5044</v>
      </c>
      <c r="D24" t="s">
        <v>123</v>
      </c>
      <c r="E24" t="s">
        <v>5045</v>
      </c>
      <c r="F24" t="s">
        <v>1739</v>
      </c>
      <c r="G24" t="s">
        <v>106</v>
      </c>
      <c r="H24" s="77">
        <v>158800.01</v>
      </c>
      <c r="I24" s="77">
        <v>100</v>
      </c>
      <c r="J24" s="77">
        <v>586.28963692000002</v>
      </c>
      <c r="K24" s="78">
        <v>1E-4</v>
      </c>
      <c r="L24" s="78">
        <v>1E-3</v>
      </c>
      <c r="M24" s="78">
        <v>0</v>
      </c>
    </row>
    <row r="25" spans="2:13">
      <c r="B25" t="s">
        <v>5046</v>
      </c>
      <c r="C25" t="s">
        <v>5047</v>
      </c>
      <c r="D25" t="s">
        <v>123</v>
      </c>
      <c r="E25" t="s">
        <v>5048</v>
      </c>
      <c r="F25" t="s">
        <v>1739</v>
      </c>
      <c r="G25" t="s">
        <v>106</v>
      </c>
      <c r="H25" s="77">
        <v>158800.01</v>
      </c>
      <c r="I25" s="77">
        <v>100</v>
      </c>
      <c r="J25" s="77">
        <v>586.28963692000002</v>
      </c>
      <c r="K25" s="78">
        <v>1E-4</v>
      </c>
      <c r="L25" s="78">
        <v>1E-3</v>
      </c>
      <c r="M25" s="78">
        <v>0</v>
      </c>
    </row>
    <row r="26" spans="2:13">
      <c r="B26" t="s">
        <v>5049</v>
      </c>
      <c r="C26" t="s">
        <v>5050</v>
      </c>
      <c r="D26" t="s">
        <v>123</v>
      </c>
      <c r="E26" t="s">
        <v>5048</v>
      </c>
      <c r="F26" t="s">
        <v>1739</v>
      </c>
      <c r="G26" t="s">
        <v>102</v>
      </c>
      <c r="H26" s="77">
        <v>15872.95</v>
      </c>
      <c r="I26" s="77">
        <v>3904.375</v>
      </c>
      <c r="J26" s="77">
        <v>619.73949156250001</v>
      </c>
      <c r="K26" s="78">
        <v>1.5900000000000001E-2</v>
      </c>
      <c r="L26" s="78">
        <v>1.1000000000000001E-3</v>
      </c>
      <c r="M26" s="78">
        <v>0</v>
      </c>
    </row>
    <row r="27" spans="2:13">
      <c r="B27" t="s">
        <v>5051</v>
      </c>
      <c r="C27" t="s">
        <v>5052</v>
      </c>
      <c r="D27" t="s">
        <v>123</v>
      </c>
      <c r="E27" t="s">
        <v>5053</v>
      </c>
      <c r="F27" t="s">
        <v>1739</v>
      </c>
      <c r="G27" t="s">
        <v>106</v>
      </c>
      <c r="H27" s="77">
        <v>158800.01</v>
      </c>
      <c r="I27" s="77">
        <v>100</v>
      </c>
      <c r="J27" s="77">
        <v>586.28963692000002</v>
      </c>
      <c r="K27" s="78">
        <v>1E-4</v>
      </c>
      <c r="L27" s="78">
        <v>1E-3</v>
      </c>
      <c r="M27" s="78">
        <v>0</v>
      </c>
    </row>
    <row r="28" spans="2:13">
      <c r="B28" t="s">
        <v>5054</v>
      </c>
      <c r="C28" t="s">
        <v>5055</v>
      </c>
      <c r="D28" t="s">
        <v>123</v>
      </c>
      <c r="E28" t="s">
        <v>5056</v>
      </c>
      <c r="F28" t="s">
        <v>652</v>
      </c>
      <c r="G28" t="s">
        <v>102</v>
      </c>
      <c r="H28" s="77">
        <v>11386621.17</v>
      </c>
      <c r="I28" s="77">
        <v>101.42910000000001</v>
      </c>
      <c r="J28" s="77">
        <v>11549.347373140399</v>
      </c>
      <c r="K28" s="78">
        <v>1.7500000000000002E-2</v>
      </c>
      <c r="L28" s="78">
        <v>0.02</v>
      </c>
      <c r="M28" s="78">
        <v>4.0000000000000002E-4</v>
      </c>
    </row>
    <row r="29" spans="2:13">
      <c r="B29" t="s">
        <v>5057</v>
      </c>
      <c r="C29" t="s">
        <v>5058</v>
      </c>
      <c r="D29" t="s">
        <v>123</v>
      </c>
      <c r="E29" t="s">
        <v>5059</v>
      </c>
      <c r="F29" t="s">
        <v>1791</v>
      </c>
      <c r="G29" t="s">
        <v>106</v>
      </c>
      <c r="H29" s="77">
        <v>41728.53</v>
      </c>
      <c r="I29" s="77">
        <v>824.19639999999981</v>
      </c>
      <c r="J29" s="77">
        <v>1269.77125518554</v>
      </c>
      <c r="K29" s="78">
        <v>5.0000000000000001E-3</v>
      </c>
      <c r="L29" s="78">
        <v>2.2000000000000001E-3</v>
      </c>
      <c r="M29" s="78">
        <v>0</v>
      </c>
    </row>
    <row r="30" spans="2:13">
      <c r="B30" t="s">
        <v>5060</v>
      </c>
      <c r="C30" t="s">
        <v>5061</v>
      </c>
      <c r="D30" t="s">
        <v>123</v>
      </c>
      <c r="E30" t="s">
        <v>5062</v>
      </c>
      <c r="F30" t="s">
        <v>1791</v>
      </c>
      <c r="G30" t="s">
        <v>106</v>
      </c>
      <c r="H30" s="77">
        <v>154884.24</v>
      </c>
      <c r="I30" s="77">
        <v>322.17919999999992</v>
      </c>
      <c r="J30" s="77">
        <v>1842.32574138204</v>
      </c>
      <c r="K30" s="78">
        <v>1.35E-2</v>
      </c>
      <c r="L30" s="78">
        <v>3.2000000000000002E-3</v>
      </c>
      <c r="M30" s="78">
        <v>1E-4</v>
      </c>
    </row>
    <row r="31" spans="2:13">
      <c r="B31" t="s">
        <v>5063</v>
      </c>
      <c r="C31" t="s">
        <v>5064</v>
      </c>
      <c r="D31" t="s">
        <v>123</v>
      </c>
      <c r="E31" t="s">
        <v>5065</v>
      </c>
      <c r="F31" t="s">
        <v>1791</v>
      </c>
      <c r="G31" t="s">
        <v>106</v>
      </c>
      <c r="H31" s="77">
        <v>59875.68</v>
      </c>
      <c r="I31" s="77">
        <v>580.20000000000005</v>
      </c>
      <c r="J31" s="77">
        <v>1282.5959832691201</v>
      </c>
      <c r="K31" s="78">
        <v>6.0000000000000001E-3</v>
      </c>
      <c r="L31" s="78">
        <v>2.2000000000000001E-3</v>
      </c>
      <c r="M31" s="78">
        <v>0</v>
      </c>
    </row>
    <row r="32" spans="2:13">
      <c r="B32" t="s">
        <v>5066</v>
      </c>
      <c r="C32" t="s">
        <v>5067</v>
      </c>
      <c r="D32" t="s">
        <v>123</v>
      </c>
      <c r="E32" t="s">
        <v>5068</v>
      </c>
      <c r="F32" t="s">
        <v>1791</v>
      </c>
      <c r="G32" t="s">
        <v>106</v>
      </c>
      <c r="H32" s="77">
        <v>154730.66</v>
      </c>
      <c r="I32" s="77">
        <v>369.08190000000002</v>
      </c>
      <c r="J32" s="77">
        <v>2108.43791842051</v>
      </c>
      <c r="K32" s="78">
        <v>3.0000000000000001E-3</v>
      </c>
      <c r="L32" s="78">
        <v>3.7000000000000002E-3</v>
      </c>
      <c r="M32" s="78">
        <v>1E-4</v>
      </c>
    </row>
    <row r="33" spans="2:13">
      <c r="B33" t="s">
        <v>5069</v>
      </c>
      <c r="C33" t="s">
        <v>5070</v>
      </c>
      <c r="D33" t="s">
        <v>123</v>
      </c>
      <c r="E33" t="s">
        <v>5071</v>
      </c>
      <c r="F33" t="s">
        <v>1791</v>
      </c>
      <c r="G33" t="s">
        <v>106</v>
      </c>
      <c r="H33" s="77">
        <v>930.19</v>
      </c>
      <c r="I33" s="77">
        <v>15266.785099999999</v>
      </c>
      <c r="J33" s="77">
        <v>524.30131992368104</v>
      </c>
      <c r="K33" s="78">
        <v>1.1599999999999999E-2</v>
      </c>
      <c r="L33" s="78">
        <v>8.9999999999999998E-4</v>
      </c>
      <c r="M33" s="78">
        <v>0</v>
      </c>
    </row>
    <row r="34" spans="2:13">
      <c r="B34" t="s">
        <v>5072</v>
      </c>
      <c r="C34" t="s">
        <v>5073</v>
      </c>
      <c r="D34" t="s">
        <v>123</v>
      </c>
      <c r="E34" t="s">
        <v>5074</v>
      </c>
      <c r="F34" t="s">
        <v>1520</v>
      </c>
      <c r="G34" t="s">
        <v>106</v>
      </c>
      <c r="H34" s="77">
        <v>389011</v>
      </c>
      <c r="I34" s="77">
        <v>222.5001</v>
      </c>
      <c r="J34" s="77">
        <v>3195.6100979286298</v>
      </c>
      <c r="K34" s="78">
        <v>4.4999999999999997E-3</v>
      </c>
      <c r="L34" s="78">
        <v>5.4999999999999997E-3</v>
      </c>
      <c r="M34" s="78">
        <v>1E-4</v>
      </c>
    </row>
    <row r="35" spans="2:13">
      <c r="B35" t="s">
        <v>5075</v>
      </c>
      <c r="C35" t="s">
        <v>5076</v>
      </c>
      <c r="D35" t="s">
        <v>123</v>
      </c>
      <c r="E35" t="s">
        <v>4986</v>
      </c>
      <c r="F35" t="s">
        <v>112</v>
      </c>
      <c r="G35" t="s">
        <v>102</v>
      </c>
      <c r="H35" s="77">
        <v>769197</v>
      </c>
      <c r="I35" s="77">
        <v>1E-4</v>
      </c>
      <c r="J35" s="77">
        <v>7.69197E-4</v>
      </c>
      <c r="K35" s="78">
        <v>2.8199999999999999E-2</v>
      </c>
      <c r="L35" s="78">
        <v>0</v>
      </c>
      <c r="M35" s="78">
        <v>0</v>
      </c>
    </row>
    <row r="36" spans="2:13">
      <c r="B36" t="s">
        <v>5077</v>
      </c>
      <c r="C36" t="s">
        <v>5078</v>
      </c>
      <c r="D36" t="s">
        <v>123</v>
      </c>
      <c r="E36" t="s">
        <v>5079</v>
      </c>
      <c r="F36" t="s">
        <v>1851</v>
      </c>
      <c r="G36" t="s">
        <v>102</v>
      </c>
      <c r="H36" s="77">
        <v>1100</v>
      </c>
      <c r="I36" s="77">
        <v>54.9</v>
      </c>
      <c r="J36" s="77">
        <v>0.60389999999999999</v>
      </c>
      <c r="K36" s="78">
        <v>1E-4</v>
      </c>
      <c r="L36" s="78">
        <v>0</v>
      </c>
      <c r="M36" s="78">
        <v>0</v>
      </c>
    </row>
    <row r="37" spans="2:13">
      <c r="B37" t="s">
        <v>5080</v>
      </c>
      <c r="C37" t="s">
        <v>5081</v>
      </c>
      <c r="D37" t="s">
        <v>123</v>
      </c>
      <c r="E37" t="s">
        <v>5082</v>
      </c>
      <c r="F37" t="s">
        <v>581</v>
      </c>
      <c r="G37" t="s">
        <v>106</v>
      </c>
      <c r="H37" s="77">
        <v>118791.99</v>
      </c>
      <c r="I37" s="77">
        <v>1115.5499000000011</v>
      </c>
      <c r="J37" s="77">
        <v>4892.5790535108999</v>
      </c>
      <c r="K37" s="78">
        <v>5.0000000000000001E-3</v>
      </c>
      <c r="L37" s="78">
        <v>8.5000000000000006E-3</v>
      </c>
      <c r="M37" s="78">
        <v>2.0000000000000001E-4</v>
      </c>
    </row>
    <row r="38" spans="2:13">
      <c r="B38" t="s">
        <v>5083</v>
      </c>
      <c r="C38" t="s">
        <v>5084</v>
      </c>
      <c r="D38" t="s">
        <v>123</v>
      </c>
      <c r="E38" t="s">
        <v>5085</v>
      </c>
      <c r="F38" t="s">
        <v>402</v>
      </c>
      <c r="G38" t="s">
        <v>106</v>
      </c>
      <c r="H38" s="77">
        <v>1663134.65</v>
      </c>
      <c r="I38" s="77">
        <v>648.44300000000021</v>
      </c>
      <c r="J38" s="77">
        <v>39816.300966700197</v>
      </c>
      <c r="K38" s="78">
        <v>2.8000000000000001E-2</v>
      </c>
      <c r="L38" s="78">
        <v>6.9000000000000006E-2</v>
      </c>
      <c r="M38" s="78">
        <v>1.5E-3</v>
      </c>
    </row>
    <row r="39" spans="2:13">
      <c r="B39" s="79" t="s">
        <v>253</v>
      </c>
      <c r="C39" s="16"/>
      <c r="D39" s="16"/>
      <c r="E39" s="16"/>
      <c r="H39" s="81">
        <v>107913524.509</v>
      </c>
      <c r="J39" s="81">
        <v>462497.35570391774</v>
      </c>
      <c r="L39" s="80">
        <v>0.80169999999999997</v>
      </c>
      <c r="M39" s="80">
        <v>1.77E-2</v>
      </c>
    </row>
    <row r="40" spans="2:13">
      <c r="B40" s="79" t="s">
        <v>375</v>
      </c>
      <c r="C40" s="16"/>
      <c r="D40" s="16"/>
      <c r="E40" s="16"/>
      <c r="H40" s="81">
        <v>0</v>
      </c>
      <c r="J40" s="81">
        <v>0</v>
      </c>
      <c r="L40" s="80">
        <v>0</v>
      </c>
      <c r="M40" s="80">
        <v>0</v>
      </c>
    </row>
    <row r="41" spans="2:13">
      <c r="B41" t="s">
        <v>214</v>
      </c>
      <c r="C41" t="s">
        <v>214</v>
      </c>
      <c r="D41" s="16"/>
      <c r="E41" s="16"/>
      <c r="F41" t="s">
        <v>214</v>
      </c>
      <c r="G41" t="s">
        <v>214</v>
      </c>
      <c r="H41" s="77">
        <v>0</v>
      </c>
      <c r="I41" s="77">
        <v>0</v>
      </c>
      <c r="J41" s="77">
        <v>0</v>
      </c>
      <c r="K41" s="78">
        <v>0</v>
      </c>
      <c r="L41" s="78">
        <v>0</v>
      </c>
      <c r="M41" s="78">
        <v>0</v>
      </c>
    </row>
    <row r="42" spans="2:13">
      <c r="B42" s="79" t="s">
        <v>376</v>
      </c>
      <c r="C42" s="16"/>
      <c r="D42" s="16"/>
      <c r="E42" s="16"/>
      <c r="H42" s="81">
        <v>107913524.509</v>
      </c>
      <c r="J42" s="81">
        <v>462497.35570391774</v>
      </c>
      <c r="L42" s="80">
        <v>0.80169999999999997</v>
      </c>
      <c r="M42" s="80">
        <v>1.77E-2</v>
      </c>
    </row>
    <row r="43" spans="2:13">
      <c r="B43" t="s">
        <v>5086</v>
      </c>
      <c r="C43" t="s">
        <v>5087</v>
      </c>
      <c r="D43" t="s">
        <v>123</v>
      </c>
      <c r="E43" t="s">
        <v>5088</v>
      </c>
      <c r="F43" t="s">
        <v>1159</v>
      </c>
      <c r="G43" t="s">
        <v>106</v>
      </c>
      <c r="H43" s="77">
        <v>1673692.7</v>
      </c>
      <c r="I43" s="77">
        <v>146.62190000000001</v>
      </c>
      <c r="J43" s="77">
        <v>9060.1681362395993</v>
      </c>
      <c r="K43" s="78">
        <v>1.32E-2</v>
      </c>
      <c r="L43" s="78">
        <v>1.5699999999999999E-2</v>
      </c>
      <c r="M43" s="78">
        <v>2.9999999999999997E-4</v>
      </c>
    </row>
    <row r="44" spans="2:13">
      <c r="B44" t="s">
        <v>5089</v>
      </c>
      <c r="C44" t="s">
        <v>5090</v>
      </c>
      <c r="D44" t="s">
        <v>123</v>
      </c>
      <c r="E44" t="s">
        <v>5091</v>
      </c>
      <c r="F44" t="s">
        <v>1134</v>
      </c>
      <c r="G44" t="s">
        <v>106</v>
      </c>
      <c r="H44" s="77">
        <v>7794.38</v>
      </c>
      <c r="I44" s="77">
        <v>14777.71770000001</v>
      </c>
      <c r="J44" s="77">
        <v>4252.5617978185401</v>
      </c>
      <c r="K44" s="78">
        <v>1.1999999999999999E-3</v>
      </c>
      <c r="L44" s="78">
        <v>7.4000000000000003E-3</v>
      </c>
      <c r="M44" s="78">
        <v>2.0000000000000001E-4</v>
      </c>
    </row>
    <row r="45" spans="2:13">
      <c r="B45" t="s">
        <v>5092</v>
      </c>
      <c r="C45" t="s">
        <v>5093</v>
      </c>
      <c r="D45" t="s">
        <v>123</v>
      </c>
      <c r="E45" t="s">
        <v>5094</v>
      </c>
      <c r="F45" t="s">
        <v>1134</v>
      </c>
      <c r="G45" t="s">
        <v>106</v>
      </c>
      <c r="H45" s="77">
        <v>2001000</v>
      </c>
      <c r="I45" s="77">
        <v>238.20069999999933</v>
      </c>
      <c r="J45" s="77">
        <v>17597.534057844001</v>
      </c>
      <c r="K45" s="78">
        <v>1.2E-2</v>
      </c>
      <c r="L45" s="78">
        <v>3.0499999999999999E-2</v>
      </c>
      <c r="M45" s="78">
        <v>6.9999999999999999E-4</v>
      </c>
    </row>
    <row r="46" spans="2:13">
      <c r="B46" t="s">
        <v>5095</v>
      </c>
      <c r="C46" t="s">
        <v>5096</v>
      </c>
      <c r="D46" t="s">
        <v>123</v>
      </c>
      <c r="E46" t="s">
        <v>1211</v>
      </c>
      <c r="F46" t="s">
        <v>1134</v>
      </c>
      <c r="G46" t="s">
        <v>106</v>
      </c>
      <c r="H46" s="77">
        <v>1543871.29</v>
      </c>
      <c r="I46" s="77">
        <v>94.301699999999911</v>
      </c>
      <c r="J46" s="77">
        <v>5375.1712524648801</v>
      </c>
      <c r="K46" s="78">
        <v>1.5E-3</v>
      </c>
      <c r="L46" s="78">
        <v>9.2999999999999992E-3</v>
      </c>
      <c r="M46" s="78">
        <v>2.0000000000000001E-4</v>
      </c>
    </row>
    <row r="47" spans="2:13">
      <c r="B47" t="s">
        <v>5097</v>
      </c>
      <c r="C47" t="s">
        <v>5098</v>
      </c>
      <c r="D47" t="s">
        <v>123</v>
      </c>
      <c r="E47" t="s">
        <v>5099</v>
      </c>
      <c r="F47" t="s">
        <v>1054</v>
      </c>
      <c r="G47" t="s">
        <v>110</v>
      </c>
      <c r="H47" s="77">
        <v>1207993</v>
      </c>
      <c r="I47" s="77">
        <v>100</v>
      </c>
      <c r="J47" s="77">
        <v>4872.3189662000004</v>
      </c>
      <c r="K47" s="78">
        <v>1.6500000000000001E-2</v>
      </c>
      <c r="L47" s="78">
        <v>8.3999999999999995E-3</v>
      </c>
      <c r="M47" s="78">
        <v>2.0000000000000001E-4</v>
      </c>
    </row>
    <row r="48" spans="2:13">
      <c r="B48" t="s">
        <v>5100</v>
      </c>
      <c r="C48" t="s">
        <v>5101</v>
      </c>
      <c r="D48" t="s">
        <v>123</v>
      </c>
      <c r="E48" t="s">
        <v>5099</v>
      </c>
      <c r="F48" t="s">
        <v>1054</v>
      </c>
      <c r="G48" t="s">
        <v>110</v>
      </c>
      <c r="H48" s="77">
        <v>2805866.355</v>
      </c>
      <c r="I48" s="77">
        <v>97.624000000000152</v>
      </c>
      <c r="J48" s="77">
        <v>11048.285127232301</v>
      </c>
      <c r="K48" s="78">
        <v>4.1599999999999998E-2</v>
      </c>
      <c r="L48" s="78">
        <v>1.9199999999999998E-2</v>
      </c>
      <c r="M48" s="78">
        <v>4.0000000000000002E-4</v>
      </c>
    </row>
    <row r="49" spans="2:13">
      <c r="B49" t="s">
        <v>5102</v>
      </c>
      <c r="C49" t="s">
        <v>5103</v>
      </c>
      <c r="D49" t="s">
        <v>123</v>
      </c>
      <c r="E49" t="s">
        <v>5099</v>
      </c>
      <c r="F49" t="s">
        <v>1054</v>
      </c>
      <c r="G49" t="s">
        <v>110</v>
      </c>
      <c r="H49" s="77">
        <v>390099.78399999999</v>
      </c>
      <c r="I49" s="77">
        <v>100</v>
      </c>
      <c r="J49" s="77">
        <v>1573.4284687856</v>
      </c>
      <c r="K49" s="78">
        <v>4.7E-2</v>
      </c>
      <c r="L49" s="78">
        <v>2.7000000000000001E-3</v>
      </c>
      <c r="M49" s="78">
        <v>1E-4</v>
      </c>
    </row>
    <row r="50" spans="2:13">
      <c r="B50" t="s">
        <v>5104</v>
      </c>
      <c r="C50" t="s">
        <v>5105</v>
      </c>
      <c r="D50" t="s">
        <v>123</v>
      </c>
      <c r="E50" t="s">
        <v>5106</v>
      </c>
      <c r="F50" t="s">
        <v>1054</v>
      </c>
      <c r="G50" t="s">
        <v>106</v>
      </c>
      <c r="H50" s="77">
        <v>6341681.79</v>
      </c>
      <c r="I50" s="77">
        <v>218.58119999999985</v>
      </c>
      <c r="J50" s="77">
        <v>51177.485586770803</v>
      </c>
      <c r="K50" s="78">
        <v>1.3599999999999999E-2</v>
      </c>
      <c r="L50" s="78">
        <v>8.8700000000000001E-2</v>
      </c>
      <c r="M50" s="78">
        <v>2E-3</v>
      </c>
    </row>
    <row r="51" spans="2:13">
      <c r="B51" t="s">
        <v>5107</v>
      </c>
      <c r="C51" t="s">
        <v>5108</v>
      </c>
      <c r="D51" t="s">
        <v>123</v>
      </c>
      <c r="E51" t="s">
        <v>5109</v>
      </c>
      <c r="F51" t="s">
        <v>1054</v>
      </c>
      <c r="G51" t="s">
        <v>106</v>
      </c>
      <c r="H51" s="77">
        <v>5504019.5</v>
      </c>
      <c r="I51" s="77">
        <v>114.9160999999999</v>
      </c>
      <c r="J51" s="77">
        <v>23351.916808344999</v>
      </c>
      <c r="K51" s="78">
        <v>4.0899999999999999E-2</v>
      </c>
      <c r="L51" s="78">
        <v>4.0500000000000001E-2</v>
      </c>
      <c r="M51" s="78">
        <v>8.9999999999999998E-4</v>
      </c>
    </row>
    <row r="52" spans="2:13">
      <c r="B52" t="s">
        <v>5110</v>
      </c>
      <c r="C52" t="s">
        <v>5111</v>
      </c>
      <c r="D52" t="s">
        <v>123</v>
      </c>
      <c r="E52" t="s">
        <v>5109</v>
      </c>
      <c r="F52" t="s">
        <v>1054</v>
      </c>
      <c r="G52" t="s">
        <v>106</v>
      </c>
      <c r="H52" s="77">
        <v>584401.07999999996</v>
      </c>
      <c r="I52" s="77">
        <v>100</v>
      </c>
      <c r="J52" s="77">
        <v>2157.60878736</v>
      </c>
      <c r="K52" s="78">
        <v>2.81E-2</v>
      </c>
      <c r="L52" s="78">
        <v>3.7000000000000002E-3</v>
      </c>
      <c r="M52" s="78">
        <v>1E-4</v>
      </c>
    </row>
    <row r="53" spans="2:13">
      <c r="B53" t="s">
        <v>5112</v>
      </c>
      <c r="C53" t="s">
        <v>5113</v>
      </c>
      <c r="D53" t="s">
        <v>123</v>
      </c>
      <c r="E53" t="s">
        <v>5114</v>
      </c>
      <c r="F53" t="s">
        <v>1054</v>
      </c>
      <c r="G53" t="s">
        <v>106</v>
      </c>
      <c r="H53" s="77">
        <v>10022898.1</v>
      </c>
      <c r="I53" s="77">
        <v>142.97959999999981</v>
      </c>
      <c r="J53" s="77">
        <v>52908.942966719798</v>
      </c>
      <c r="K53" s="78">
        <v>1.01E-2</v>
      </c>
      <c r="L53" s="78">
        <v>9.1700000000000004E-2</v>
      </c>
      <c r="M53" s="78">
        <v>2E-3</v>
      </c>
    </row>
    <row r="54" spans="2:13">
      <c r="B54" t="s">
        <v>5115</v>
      </c>
      <c r="C54" t="s">
        <v>5116</v>
      </c>
      <c r="D54" t="s">
        <v>123</v>
      </c>
      <c r="E54" t="s">
        <v>5117</v>
      </c>
      <c r="F54" t="s">
        <v>2191</v>
      </c>
      <c r="G54" t="s">
        <v>106</v>
      </c>
      <c r="H54" s="77">
        <v>36264.480000000003</v>
      </c>
      <c r="I54" s="77">
        <v>2072.1439000000028</v>
      </c>
      <c r="J54" s="77">
        <v>2774.3615600093699</v>
      </c>
      <c r="K54" s="78">
        <v>3.2000000000000002E-3</v>
      </c>
      <c r="L54" s="78">
        <v>4.7999999999999996E-3</v>
      </c>
      <c r="M54" s="78">
        <v>1E-4</v>
      </c>
    </row>
    <row r="55" spans="2:13">
      <c r="B55" t="s">
        <v>5118</v>
      </c>
      <c r="C55" t="s">
        <v>5119</v>
      </c>
      <c r="D55" t="s">
        <v>123</v>
      </c>
      <c r="E55" t="s">
        <v>5120</v>
      </c>
      <c r="F55" t="s">
        <v>1067</v>
      </c>
      <c r="G55" t="s">
        <v>106</v>
      </c>
      <c r="H55" s="77">
        <v>46772.75</v>
      </c>
      <c r="I55" s="77">
        <v>2258.1483000000044</v>
      </c>
      <c r="J55" s="77">
        <v>3899.4832337846201</v>
      </c>
      <c r="K55" s="78">
        <v>0</v>
      </c>
      <c r="L55" s="78">
        <v>6.7999999999999996E-3</v>
      </c>
      <c r="M55" s="78">
        <v>1E-4</v>
      </c>
    </row>
    <row r="56" spans="2:13">
      <c r="B56" t="s">
        <v>5121</v>
      </c>
      <c r="C56" t="s">
        <v>5122</v>
      </c>
      <c r="D56" t="s">
        <v>123</v>
      </c>
      <c r="E56" t="s">
        <v>5120</v>
      </c>
      <c r="F56" t="s">
        <v>1067</v>
      </c>
      <c r="G56" t="s">
        <v>106</v>
      </c>
      <c r="H56" s="77">
        <v>60538.6</v>
      </c>
      <c r="I56" s="77">
        <v>2467.1546999999978</v>
      </c>
      <c r="J56" s="77">
        <v>5514.30073897081</v>
      </c>
      <c r="K56" s="78">
        <v>0</v>
      </c>
      <c r="L56" s="78">
        <v>9.5999999999999992E-3</v>
      </c>
      <c r="M56" s="78">
        <v>2.0000000000000001E-4</v>
      </c>
    </row>
    <row r="57" spans="2:13">
      <c r="B57" t="s">
        <v>5123</v>
      </c>
      <c r="C57" t="s">
        <v>5124</v>
      </c>
      <c r="D57" t="s">
        <v>123</v>
      </c>
      <c r="E57" t="s">
        <v>5125</v>
      </c>
      <c r="F57" t="s">
        <v>1110</v>
      </c>
      <c r="G57" t="s">
        <v>110</v>
      </c>
      <c r="H57" s="77">
        <v>3635479.29</v>
      </c>
      <c r="I57" s="77">
        <v>115.77859999999986</v>
      </c>
      <c r="J57" s="77">
        <v>16977.012275651199</v>
      </c>
      <c r="K57" s="78">
        <v>3.5000000000000003E-2</v>
      </c>
      <c r="L57" s="78">
        <v>2.9399999999999999E-2</v>
      </c>
      <c r="M57" s="78">
        <v>5.9999999999999995E-4</v>
      </c>
    </row>
    <row r="58" spans="2:13">
      <c r="B58" t="s">
        <v>5126</v>
      </c>
      <c r="C58" t="s">
        <v>5127</v>
      </c>
      <c r="D58" t="s">
        <v>123</v>
      </c>
      <c r="E58" t="s">
        <v>5128</v>
      </c>
      <c r="F58" t="s">
        <v>1110</v>
      </c>
      <c r="G58" t="s">
        <v>106</v>
      </c>
      <c r="H58" s="77">
        <v>86881.27</v>
      </c>
      <c r="I58" s="77">
        <v>7958.1319999999996</v>
      </c>
      <c r="J58" s="77">
        <v>25526.953745343599</v>
      </c>
      <c r="K58" s="78">
        <v>2.3900000000000001E-2</v>
      </c>
      <c r="L58" s="78">
        <v>4.4299999999999999E-2</v>
      </c>
      <c r="M58" s="78">
        <v>1E-3</v>
      </c>
    </row>
    <row r="59" spans="2:13">
      <c r="B59" t="s">
        <v>5129</v>
      </c>
      <c r="C59" t="s">
        <v>5130</v>
      </c>
      <c r="D59" t="s">
        <v>123</v>
      </c>
      <c r="E59" t="s">
        <v>5131</v>
      </c>
      <c r="F59" t="s">
        <v>1110</v>
      </c>
      <c r="G59" t="s">
        <v>106</v>
      </c>
      <c r="H59" s="77">
        <v>60981.88</v>
      </c>
      <c r="I59" s="77">
        <v>11056.168</v>
      </c>
      <c r="J59" s="77">
        <v>24892.4206059073</v>
      </c>
      <c r="K59" s="78">
        <v>3.6999999999999998E-2</v>
      </c>
      <c r="L59" s="78">
        <v>4.3200000000000002E-2</v>
      </c>
      <c r="M59" s="78">
        <v>1E-3</v>
      </c>
    </row>
    <row r="60" spans="2:13">
      <c r="B60" t="s">
        <v>5132</v>
      </c>
      <c r="C60" t="s">
        <v>5133</v>
      </c>
      <c r="D60" t="s">
        <v>123</v>
      </c>
      <c r="E60" t="s">
        <v>5134</v>
      </c>
      <c r="F60" t="s">
        <v>1110</v>
      </c>
      <c r="G60" t="s">
        <v>110</v>
      </c>
      <c r="H60" s="77">
        <v>998394.24</v>
      </c>
      <c r="I60" s="77">
        <v>97.475799999999907</v>
      </c>
      <c r="J60" s="77">
        <v>3925.2757289803099</v>
      </c>
      <c r="K60" s="78">
        <v>3.85E-2</v>
      </c>
      <c r="L60" s="78">
        <v>6.7999999999999996E-3</v>
      </c>
      <c r="M60" s="78">
        <v>2.0000000000000001E-4</v>
      </c>
    </row>
    <row r="61" spans="2:13">
      <c r="B61" t="s">
        <v>5135</v>
      </c>
      <c r="C61" t="s">
        <v>5136</v>
      </c>
      <c r="D61" t="s">
        <v>123</v>
      </c>
      <c r="E61" t="s">
        <v>5137</v>
      </c>
      <c r="F61" t="s">
        <v>1110</v>
      </c>
      <c r="G61" t="s">
        <v>106</v>
      </c>
      <c r="H61" s="77">
        <v>24823.759999999998</v>
      </c>
      <c r="I61" s="77">
        <v>12995.514800000052</v>
      </c>
      <c r="J61" s="77">
        <v>11910.3011942133</v>
      </c>
      <c r="K61" s="78">
        <v>2.98E-2</v>
      </c>
      <c r="L61" s="78">
        <v>2.06E-2</v>
      </c>
      <c r="M61" s="78">
        <v>5.0000000000000001E-4</v>
      </c>
    </row>
    <row r="62" spans="2:13">
      <c r="B62" t="s">
        <v>5138</v>
      </c>
      <c r="C62" t="s">
        <v>5139</v>
      </c>
      <c r="D62" t="s">
        <v>123</v>
      </c>
      <c r="E62" t="s">
        <v>5140</v>
      </c>
      <c r="F62" t="s">
        <v>1110</v>
      </c>
      <c r="G62" t="s">
        <v>110</v>
      </c>
      <c r="H62" s="77">
        <v>3598097.73</v>
      </c>
      <c r="I62" s="77">
        <v>118.33109999999965</v>
      </c>
      <c r="J62" s="77">
        <v>17172.880623943802</v>
      </c>
      <c r="K62" s="78">
        <v>6.3799999999999996E-2</v>
      </c>
      <c r="L62" s="78">
        <v>2.98E-2</v>
      </c>
      <c r="M62" s="78">
        <v>6.9999999999999999E-4</v>
      </c>
    </row>
    <row r="63" spans="2:13">
      <c r="B63" t="s">
        <v>5141</v>
      </c>
      <c r="C63" t="s">
        <v>5142</v>
      </c>
      <c r="D63" t="s">
        <v>123</v>
      </c>
      <c r="E63" t="s">
        <v>5143</v>
      </c>
      <c r="F63" t="s">
        <v>1110</v>
      </c>
      <c r="G63" t="s">
        <v>106</v>
      </c>
      <c r="H63" s="77">
        <v>59334.64</v>
      </c>
      <c r="I63" s="77">
        <v>11369.54560000001</v>
      </c>
      <c r="J63" s="77">
        <v>24906.523488553299</v>
      </c>
      <c r="K63" s="78">
        <v>4.0399999999999998E-2</v>
      </c>
      <c r="L63" s="78">
        <v>4.3200000000000002E-2</v>
      </c>
      <c r="M63" s="78">
        <v>1E-3</v>
      </c>
    </row>
    <row r="64" spans="2:13">
      <c r="B64" t="s">
        <v>5144</v>
      </c>
      <c r="C64" t="s">
        <v>5145</v>
      </c>
      <c r="D64" t="s">
        <v>123</v>
      </c>
      <c r="E64" t="s">
        <v>5146</v>
      </c>
      <c r="F64" t="s">
        <v>1110</v>
      </c>
      <c r="G64" t="s">
        <v>113</v>
      </c>
      <c r="H64" s="77">
        <v>43302.19</v>
      </c>
      <c r="I64" s="77">
        <v>9236.656100000022</v>
      </c>
      <c r="J64" s="77">
        <v>18685.2787733363</v>
      </c>
      <c r="K64" s="78">
        <v>6.3899999999999998E-2</v>
      </c>
      <c r="L64" s="78">
        <v>3.2399999999999998E-2</v>
      </c>
      <c r="M64" s="78">
        <v>6.9999999999999999E-4</v>
      </c>
    </row>
    <row r="65" spans="2:13">
      <c r="B65" t="s">
        <v>5147</v>
      </c>
      <c r="C65" t="s">
        <v>5148</v>
      </c>
      <c r="D65" t="s">
        <v>123</v>
      </c>
      <c r="E65" t="s">
        <v>5149</v>
      </c>
      <c r="F65" t="s">
        <v>1110</v>
      </c>
      <c r="G65" t="s">
        <v>106</v>
      </c>
      <c r="H65" s="77">
        <v>3929874.73</v>
      </c>
      <c r="I65" s="77">
        <v>111.07359999999994</v>
      </c>
      <c r="J65" s="77">
        <v>16115.7769242699</v>
      </c>
      <c r="K65" s="78">
        <v>4.7399999999999998E-2</v>
      </c>
      <c r="L65" s="78">
        <v>2.7900000000000001E-2</v>
      </c>
      <c r="M65" s="78">
        <v>5.9999999999999995E-4</v>
      </c>
    </row>
    <row r="66" spans="2:13">
      <c r="B66" t="s">
        <v>5150</v>
      </c>
      <c r="C66" t="s">
        <v>5151</v>
      </c>
      <c r="D66" t="s">
        <v>123</v>
      </c>
      <c r="E66" t="s">
        <v>5152</v>
      </c>
      <c r="F66" t="s">
        <v>1110</v>
      </c>
      <c r="G66" t="s">
        <v>106</v>
      </c>
      <c r="H66" s="77">
        <v>3700454.24</v>
      </c>
      <c r="I66" s="77">
        <v>111.63989999999984</v>
      </c>
      <c r="J66" s="77">
        <v>15252.329161097899</v>
      </c>
      <c r="K66" s="78">
        <v>3.7400000000000003E-2</v>
      </c>
      <c r="L66" s="78">
        <v>2.64E-2</v>
      </c>
      <c r="M66" s="78">
        <v>5.9999999999999995E-4</v>
      </c>
    </row>
    <row r="67" spans="2:13">
      <c r="B67" t="s">
        <v>5153</v>
      </c>
      <c r="C67" t="s">
        <v>5154</v>
      </c>
      <c r="D67" t="s">
        <v>123</v>
      </c>
      <c r="E67" t="s">
        <v>5155</v>
      </c>
      <c r="F67" t="s">
        <v>1110</v>
      </c>
      <c r="G67" t="s">
        <v>106</v>
      </c>
      <c r="H67" s="77">
        <v>4404697.76</v>
      </c>
      <c r="I67" s="77">
        <v>1E-4</v>
      </c>
      <c r="J67" s="77">
        <v>1.6262144129920001E-2</v>
      </c>
      <c r="K67" s="78">
        <v>3.7400000000000003E-2</v>
      </c>
      <c r="L67" s="78">
        <v>0</v>
      </c>
      <c r="M67" s="78">
        <v>0</v>
      </c>
    </row>
    <row r="68" spans="2:13">
      <c r="B68" t="s">
        <v>5156</v>
      </c>
      <c r="C68" t="s">
        <v>5157</v>
      </c>
      <c r="D68" t="s">
        <v>123</v>
      </c>
      <c r="E68" t="s">
        <v>4858</v>
      </c>
      <c r="F68" t="s">
        <v>1110</v>
      </c>
      <c r="G68" t="s">
        <v>106</v>
      </c>
      <c r="H68" s="77">
        <v>8407018.3100000005</v>
      </c>
      <c r="I68" s="77">
        <v>90.11869999999972</v>
      </c>
      <c r="J68" s="77">
        <v>27971.683391138002</v>
      </c>
      <c r="K68" s="78">
        <v>2.8799999999999999E-2</v>
      </c>
      <c r="L68" s="78">
        <v>4.8500000000000001E-2</v>
      </c>
      <c r="M68" s="78">
        <v>1.1000000000000001E-3</v>
      </c>
    </row>
    <row r="69" spans="2:13">
      <c r="B69" t="s">
        <v>5158</v>
      </c>
      <c r="C69" t="s">
        <v>5159</v>
      </c>
      <c r="D69" t="s">
        <v>123</v>
      </c>
      <c r="E69" t="s">
        <v>4858</v>
      </c>
      <c r="F69" t="s">
        <v>1110</v>
      </c>
      <c r="G69" t="s">
        <v>106</v>
      </c>
      <c r="H69" s="77">
        <v>14970.55</v>
      </c>
      <c r="I69" s="77">
        <v>220.06730000000024</v>
      </c>
      <c r="J69" s="77">
        <v>121.633992885114</v>
      </c>
      <c r="K69" s="78">
        <v>5.9999999999999995E-4</v>
      </c>
      <c r="L69" s="78">
        <v>2.0000000000000001E-4</v>
      </c>
      <c r="M69" s="78">
        <v>0</v>
      </c>
    </row>
    <row r="70" spans="2:13">
      <c r="B70" t="s">
        <v>5160</v>
      </c>
      <c r="C70" t="s">
        <v>5161</v>
      </c>
      <c r="D70" t="s">
        <v>123</v>
      </c>
      <c r="E70" t="s">
        <v>4858</v>
      </c>
      <c r="F70" t="s">
        <v>1110</v>
      </c>
      <c r="G70" t="s">
        <v>106</v>
      </c>
      <c r="H70" s="77">
        <v>6216764.4100000001</v>
      </c>
      <c r="I70" s="77">
        <v>149.82929999999999</v>
      </c>
      <c r="J70" s="77">
        <v>34389.261736377601</v>
      </c>
      <c r="K70" s="78">
        <v>2.9399999999999999E-2</v>
      </c>
      <c r="L70" s="78">
        <v>5.96E-2</v>
      </c>
      <c r="M70" s="78">
        <v>1.2999999999999999E-3</v>
      </c>
    </row>
    <row r="71" spans="2:13">
      <c r="B71" t="s">
        <v>5162</v>
      </c>
      <c r="C71" t="s">
        <v>5163</v>
      </c>
      <c r="D71" t="s">
        <v>123</v>
      </c>
      <c r="E71" t="s">
        <v>5164</v>
      </c>
      <c r="F71" t="s">
        <v>1110</v>
      </c>
      <c r="G71" t="s">
        <v>106</v>
      </c>
      <c r="H71" s="77">
        <v>56256.28</v>
      </c>
      <c r="I71" s="77">
        <v>113.20099999999999</v>
      </c>
      <c r="J71" s="77">
        <v>235.11642326217699</v>
      </c>
      <c r="K71" s="78">
        <v>5.9999999999999995E-4</v>
      </c>
      <c r="L71" s="78">
        <v>4.0000000000000002E-4</v>
      </c>
      <c r="M71" s="78">
        <v>0</v>
      </c>
    </row>
    <row r="72" spans="2:13">
      <c r="B72" t="s">
        <v>5165</v>
      </c>
      <c r="C72" t="s">
        <v>5166</v>
      </c>
      <c r="D72" t="s">
        <v>123</v>
      </c>
      <c r="E72" t="s">
        <v>5167</v>
      </c>
      <c r="F72" t="s">
        <v>1190</v>
      </c>
      <c r="G72" t="s">
        <v>106</v>
      </c>
      <c r="H72" s="77">
        <v>26454.33</v>
      </c>
      <c r="I72" s="77">
        <v>4245.3094999999958</v>
      </c>
      <c r="J72" s="77">
        <v>4146.3677377327704</v>
      </c>
      <c r="K72" s="78">
        <v>1.4E-3</v>
      </c>
      <c r="L72" s="78">
        <v>7.1999999999999998E-3</v>
      </c>
      <c r="M72" s="78">
        <v>2.0000000000000001E-4</v>
      </c>
    </row>
    <row r="73" spans="2:13">
      <c r="B73" t="s">
        <v>5168</v>
      </c>
      <c r="C73" t="s">
        <v>5169</v>
      </c>
      <c r="D73" t="s">
        <v>123</v>
      </c>
      <c r="E73" t="s">
        <v>5170</v>
      </c>
      <c r="F73" t="s">
        <v>1190</v>
      </c>
      <c r="G73" t="s">
        <v>106</v>
      </c>
      <c r="H73" s="77">
        <v>81444.75</v>
      </c>
      <c r="I73" s="77">
        <v>3362.7688000000007</v>
      </c>
      <c r="J73" s="77">
        <v>10111.6445871427</v>
      </c>
      <c r="K73" s="78">
        <v>2E-3</v>
      </c>
      <c r="L73" s="78">
        <v>1.7500000000000002E-2</v>
      </c>
      <c r="M73" s="78">
        <v>4.0000000000000002E-4</v>
      </c>
    </row>
    <row r="74" spans="2:13">
      <c r="B74" t="s">
        <v>5171</v>
      </c>
      <c r="C74" t="s">
        <v>5172</v>
      </c>
      <c r="D74" t="s">
        <v>123</v>
      </c>
      <c r="E74" t="s">
        <v>5173</v>
      </c>
      <c r="F74" t="s">
        <v>1671</v>
      </c>
      <c r="G74" t="s">
        <v>102</v>
      </c>
      <c r="H74" s="77">
        <v>3014108</v>
      </c>
      <c r="I74" s="77">
        <v>183</v>
      </c>
      <c r="J74" s="77">
        <v>5515.8176400000002</v>
      </c>
      <c r="K74" s="78">
        <v>5.1999999999999998E-3</v>
      </c>
      <c r="L74" s="78">
        <v>9.5999999999999992E-3</v>
      </c>
      <c r="M74" s="78">
        <v>2.0000000000000001E-4</v>
      </c>
    </row>
    <row r="75" spans="2:13">
      <c r="B75" t="s">
        <v>5174</v>
      </c>
      <c r="C75" t="s">
        <v>5175</v>
      </c>
      <c r="D75" t="s">
        <v>123</v>
      </c>
      <c r="E75" t="s">
        <v>5099</v>
      </c>
      <c r="F75" t="s">
        <v>416</v>
      </c>
      <c r="G75" t="s">
        <v>110</v>
      </c>
      <c r="H75" s="77">
        <v>1101746.5900000001</v>
      </c>
      <c r="I75" s="77">
        <v>95.15</v>
      </c>
      <c r="J75" s="77">
        <v>4228.2611383448602</v>
      </c>
      <c r="K75" s="78">
        <v>4.0399999999999998E-2</v>
      </c>
      <c r="L75" s="78">
        <v>7.3000000000000001E-3</v>
      </c>
      <c r="M75" s="78">
        <v>2.0000000000000001E-4</v>
      </c>
    </row>
    <row r="76" spans="2:13">
      <c r="B76" t="s">
        <v>5176</v>
      </c>
      <c r="C76" t="s">
        <v>5177</v>
      </c>
      <c r="D76" t="s">
        <v>123</v>
      </c>
      <c r="E76" t="s">
        <v>5178</v>
      </c>
      <c r="F76" t="s">
        <v>670</v>
      </c>
      <c r="G76" t="s">
        <v>106</v>
      </c>
      <c r="H76" s="77">
        <v>36039134.149999999</v>
      </c>
      <c r="I76" s="77">
        <v>1E-4</v>
      </c>
      <c r="J76" s="77">
        <v>0.1330564832818</v>
      </c>
      <c r="K76" s="78">
        <v>7.3000000000000001E-3</v>
      </c>
      <c r="L76" s="78">
        <v>0</v>
      </c>
      <c r="M76" s="78">
        <v>0</v>
      </c>
    </row>
    <row r="77" spans="2:13">
      <c r="B77" t="s">
        <v>5179</v>
      </c>
      <c r="C77" t="s">
        <v>5180</v>
      </c>
      <c r="D77" t="s">
        <v>123</v>
      </c>
      <c r="E77" t="s">
        <v>5181</v>
      </c>
      <c r="F77" t="s">
        <v>1791</v>
      </c>
      <c r="G77" t="s">
        <v>106</v>
      </c>
      <c r="H77" s="77">
        <v>186411.6</v>
      </c>
      <c r="I77" s="77">
        <v>704.57380000000001</v>
      </c>
      <c r="J77" s="77">
        <v>4849.09972856487</v>
      </c>
      <c r="K77" s="78">
        <v>1E-3</v>
      </c>
      <c r="L77" s="78">
        <v>8.3999999999999995E-3</v>
      </c>
      <c r="M77" s="78">
        <v>2.0000000000000001E-4</v>
      </c>
    </row>
    <row r="78" spans="2:13">
      <c r="B78" t="s">
        <v>255</v>
      </c>
      <c r="C78" s="16"/>
      <c r="D78" s="16"/>
      <c r="E78" s="16"/>
    </row>
    <row r="79" spans="2:13">
      <c r="B79" t="s">
        <v>369</v>
      </c>
      <c r="C79" s="16"/>
      <c r="D79" s="16"/>
      <c r="E79" s="16"/>
    </row>
    <row r="80" spans="2:13">
      <c r="B80" t="s">
        <v>370</v>
      </c>
      <c r="C80" s="16"/>
      <c r="D80" s="16"/>
      <c r="E80" s="16"/>
    </row>
    <row r="81" spans="2:5">
      <c r="B81" t="s">
        <v>371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25" workbookViewId="0">
      <selection activeCell="E231" sqref="E231:E2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45106</v>
      </c>
    </row>
    <row r="2" spans="2:55" s="1" customFormat="1">
      <c r="B2" s="2" t="s">
        <v>1</v>
      </c>
      <c r="C2" s="12" t="s">
        <v>198</v>
      </c>
    </row>
    <row r="3" spans="2:55" s="1" customFormat="1">
      <c r="B3" s="2" t="s">
        <v>2</v>
      </c>
      <c r="C3" s="26" t="s">
        <v>197</v>
      </c>
    </row>
    <row r="4" spans="2:55" s="1" customFormat="1">
      <c r="B4" s="2" t="s">
        <v>3</v>
      </c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1110656218.069</v>
      </c>
      <c r="G11" s="7"/>
      <c r="H11" s="75">
        <v>3433252.982012752</v>
      </c>
      <c r="I11" s="7"/>
      <c r="J11" s="76">
        <v>1</v>
      </c>
      <c r="K11" s="76">
        <v>0.1313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207</v>
      </c>
      <c r="C12" s="16"/>
      <c r="F12" s="81">
        <v>210454066.616</v>
      </c>
      <c r="H12" s="81">
        <v>327129.47663047991</v>
      </c>
      <c r="J12" s="80">
        <v>9.5299999999999996E-2</v>
      </c>
      <c r="K12" s="80">
        <v>1.2500000000000001E-2</v>
      </c>
    </row>
    <row r="13" spans="2:55">
      <c r="B13" s="79" t="s">
        <v>5182</v>
      </c>
      <c r="C13" s="16"/>
      <c r="F13" s="81">
        <v>11781882.346999999</v>
      </c>
      <c r="H13" s="81">
        <v>33580.197146229191</v>
      </c>
      <c r="J13" s="80">
        <v>9.7999999999999997E-3</v>
      </c>
      <c r="K13" s="80">
        <v>1.2999999999999999E-3</v>
      </c>
    </row>
    <row r="14" spans="2:55">
      <c r="B14" t="s">
        <v>5183</v>
      </c>
      <c r="C14" t="s">
        <v>5184</v>
      </c>
      <c r="D14" t="s">
        <v>102</v>
      </c>
      <c r="E14" s="90">
        <v>40909</v>
      </c>
      <c r="F14" s="77">
        <v>594749.11699999997</v>
      </c>
      <c r="G14" s="77">
        <v>57.58402200000004</v>
      </c>
      <c r="H14" s="77">
        <v>342.48046237808597</v>
      </c>
      <c r="I14" s="78">
        <v>8.8999999999999999E-3</v>
      </c>
      <c r="J14" s="78">
        <v>1E-4</v>
      </c>
      <c r="K14" s="78">
        <v>0</v>
      </c>
      <c r="W14" s="95"/>
    </row>
    <row r="15" spans="2:55">
      <c r="B15" t="s">
        <v>5185</v>
      </c>
      <c r="C15" t="s">
        <v>5186</v>
      </c>
      <c r="D15" t="s">
        <v>102</v>
      </c>
      <c r="E15" s="90">
        <v>41959</v>
      </c>
      <c r="F15" s="77">
        <v>104716.49</v>
      </c>
      <c r="G15" s="77">
        <v>84.289204000000055</v>
      </c>
      <c r="H15" s="77">
        <v>88.264695877739598</v>
      </c>
      <c r="I15" s="78">
        <v>8.8999999999999999E-3</v>
      </c>
      <c r="J15" s="78">
        <v>0</v>
      </c>
      <c r="K15" s="78">
        <v>0</v>
      </c>
      <c r="W15" s="95"/>
    </row>
    <row r="16" spans="2:55">
      <c r="B16" t="s">
        <v>5187</v>
      </c>
      <c r="C16" t="s">
        <v>5188</v>
      </c>
      <c r="D16" t="s">
        <v>106</v>
      </c>
      <c r="E16" s="90">
        <v>44742</v>
      </c>
      <c r="F16" s="77">
        <v>625320.94999999995</v>
      </c>
      <c r="G16" s="77">
        <v>101.30129999999977</v>
      </c>
      <c r="H16" s="77">
        <v>2338.72786462053</v>
      </c>
      <c r="I16" s="78">
        <v>3.6799999999999999E-2</v>
      </c>
      <c r="J16" s="78">
        <v>6.9999999999999999E-4</v>
      </c>
      <c r="K16" s="78">
        <v>1E-4</v>
      </c>
    </row>
    <row r="17" spans="2:23">
      <c r="B17" t="s">
        <v>5189</v>
      </c>
      <c r="C17" t="s">
        <v>5190</v>
      </c>
      <c r="D17" t="s">
        <v>106</v>
      </c>
      <c r="E17" s="90">
        <v>44560</v>
      </c>
      <c r="F17" s="77">
        <v>226410</v>
      </c>
      <c r="G17" s="77">
        <v>105.0513</v>
      </c>
      <c r="H17" s="77">
        <v>878.12982563436105</v>
      </c>
      <c r="I17" s="78">
        <v>8.2000000000000007E-3</v>
      </c>
      <c r="J17" s="78">
        <v>2.9999999999999997E-4</v>
      </c>
      <c r="K17" s="78">
        <v>0</v>
      </c>
      <c r="W17" s="95"/>
    </row>
    <row r="18" spans="2:23">
      <c r="B18" t="s">
        <v>5191</v>
      </c>
      <c r="C18" t="s">
        <v>5192</v>
      </c>
      <c r="D18" t="s">
        <v>106</v>
      </c>
      <c r="E18" s="90">
        <v>44621</v>
      </c>
      <c r="F18" s="77">
        <v>306169.99</v>
      </c>
      <c r="G18" s="77">
        <v>75.303199999999833</v>
      </c>
      <c r="H18" s="77">
        <v>851.21201326653897</v>
      </c>
      <c r="I18" s="78">
        <v>1.3599999999999999E-2</v>
      </c>
      <c r="J18" s="78">
        <v>2.0000000000000001E-4</v>
      </c>
      <c r="K18" s="78">
        <v>0</v>
      </c>
      <c r="W18" s="95"/>
    </row>
    <row r="19" spans="2:23">
      <c r="B19" t="s">
        <v>5193</v>
      </c>
      <c r="C19" t="s">
        <v>5194</v>
      </c>
      <c r="D19" t="s">
        <v>106</v>
      </c>
      <c r="E19" s="90">
        <v>44581</v>
      </c>
      <c r="F19" s="77">
        <v>128878.35</v>
      </c>
      <c r="G19" s="77">
        <v>131.99100000000001</v>
      </c>
      <c r="H19" s="77">
        <v>628.03808232586198</v>
      </c>
      <c r="I19" s="78">
        <v>1.17E-2</v>
      </c>
      <c r="J19" s="78">
        <v>2.0000000000000001E-4</v>
      </c>
      <c r="K19" s="78">
        <v>0</v>
      </c>
      <c r="W19" s="95"/>
    </row>
    <row r="20" spans="2:23">
      <c r="B20" t="s">
        <v>5195</v>
      </c>
      <c r="C20" t="s">
        <v>5196</v>
      </c>
      <c r="D20" t="s">
        <v>106</v>
      </c>
      <c r="E20" s="90">
        <v>44279</v>
      </c>
      <c r="F20" s="77">
        <v>260548.67</v>
      </c>
      <c r="G20" s="77">
        <v>101.68640000000001</v>
      </c>
      <c r="H20" s="77">
        <v>978.16794175008999</v>
      </c>
      <c r="I20" s="78">
        <v>3.3000000000000002E-2</v>
      </c>
      <c r="J20" s="78">
        <v>2.9999999999999997E-4</v>
      </c>
      <c r="K20" s="78">
        <v>0</v>
      </c>
      <c r="W20" s="95"/>
    </row>
    <row r="21" spans="2:23">
      <c r="B21" t="s">
        <v>5197</v>
      </c>
      <c r="C21" t="s">
        <v>5198</v>
      </c>
      <c r="D21" t="s">
        <v>106</v>
      </c>
      <c r="E21" s="90">
        <v>43755</v>
      </c>
      <c r="F21" s="77">
        <v>410468.6</v>
      </c>
      <c r="G21" s="77">
        <v>175.96379999999991</v>
      </c>
      <c r="H21" s="77">
        <v>2666.6435323862202</v>
      </c>
      <c r="I21" s="78">
        <v>9.3200000000000005E-2</v>
      </c>
      <c r="J21" s="78">
        <v>8.0000000000000004E-4</v>
      </c>
      <c r="K21" s="78">
        <v>1E-4</v>
      </c>
    </row>
    <row r="22" spans="2:23">
      <c r="B22" t="s">
        <v>5199</v>
      </c>
      <c r="C22" t="s">
        <v>5200</v>
      </c>
      <c r="D22" t="s">
        <v>106</v>
      </c>
      <c r="E22" s="90">
        <v>43466</v>
      </c>
      <c r="F22" s="77">
        <v>1727140.14</v>
      </c>
      <c r="G22" s="77">
        <v>155.33289999999977</v>
      </c>
      <c r="H22" s="77">
        <v>9904.9598712142197</v>
      </c>
      <c r="I22" s="78">
        <v>2.6800000000000001E-2</v>
      </c>
      <c r="J22" s="78">
        <v>2.8999999999999998E-3</v>
      </c>
      <c r="K22" s="78">
        <v>4.0000000000000002E-4</v>
      </c>
      <c r="W22" s="95"/>
    </row>
    <row r="23" spans="2:23">
      <c r="B23" t="s">
        <v>5201</v>
      </c>
      <c r="C23" t="s">
        <v>5202</v>
      </c>
      <c r="D23" t="s">
        <v>106</v>
      </c>
      <c r="E23" s="90">
        <v>37315</v>
      </c>
      <c r="F23" s="77">
        <v>1000000</v>
      </c>
      <c r="G23" s="77">
        <v>1E-4</v>
      </c>
      <c r="H23" s="77">
        <v>3.692E-3</v>
      </c>
      <c r="I23" s="78">
        <v>0.1</v>
      </c>
      <c r="J23" s="78">
        <v>0</v>
      </c>
      <c r="K23" s="78">
        <v>0</v>
      </c>
    </row>
    <row r="24" spans="2:23">
      <c r="B24" t="s">
        <v>5203</v>
      </c>
      <c r="C24" t="s">
        <v>5204</v>
      </c>
      <c r="D24" t="s">
        <v>106</v>
      </c>
      <c r="E24" s="90">
        <v>36907</v>
      </c>
      <c r="F24" s="77">
        <v>499706</v>
      </c>
      <c r="G24" s="77">
        <v>1E-4</v>
      </c>
      <c r="H24" s="77">
        <v>1.844914552E-3</v>
      </c>
      <c r="I24" s="78">
        <v>2.3400000000000001E-2</v>
      </c>
      <c r="J24" s="78">
        <v>0</v>
      </c>
      <c r="K24" s="78">
        <v>0</v>
      </c>
    </row>
    <row r="25" spans="2:23">
      <c r="B25" t="s">
        <v>5205</v>
      </c>
      <c r="C25" t="s">
        <v>5206</v>
      </c>
      <c r="D25" t="s">
        <v>106</v>
      </c>
      <c r="E25" s="90">
        <v>37073</v>
      </c>
      <c r="F25" s="77">
        <v>987500</v>
      </c>
      <c r="G25" s="77">
        <v>0.22589999999999999</v>
      </c>
      <c r="H25" s="77">
        <v>8.2359751499999998</v>
      </c>
      <c r="I25" s="78">
        <v>4.5600000000000002E-2</v>
      </c>
      <c r="J25" s="78">
        <v>0</v>
      </c>
      <c r="K25" s="78">
        <v>0</v>
      </c>
    </row>
    <row r="26" spans="2:23">
      <c r="B26" t="s">
        <v>5207</v>
      </c>
      <c r="C26" t="s">
        <v>5208</v>
      </c>
      <c r="D26" t="s">
        <v>106</v>
      </c>
      <c r="E26" s="90">
        <v>41274</v>
      </c>
      <c r="F26" s="77">
        <v>139972.16</v>
      </c>
      <c r="G26" s="77">
        <v>1E-4</v>
      </c>
      <c r="H26" s="77">
        <v>5.1677721471999997E-4</v>
      </c>
      <c r="I26" s="78">
        <v>8.3999999999999995E-3</v>
      </c>
      <c r="J26" s="78">
        <v>0</v>
      </c>
      <c r="K26" s="78">
        <v>0</v>
      </c>
    </row>
    <row r="27" spans="2:23">
      <c r="B27" t="s">
        <v>5209</v>
      </c>
      <c r="C27" t="s">
        <v>5210</v>
      </c>
      <c r="D27" t="s">
        <v>106</v>
      </c>
      <c r="E27" s="90">
        <v>42481</v>
      </c>
      <c r="F27" s="77">
        <v>2106818.9300000002</v>
      </c>
      <c r="G27" s="77">
        <v>100.94819999999987</v>
      </c>
      <c r="H27" s="77">
        <v>7852.1300459520098</v>
      </c>
      <c r="I27" s="78">
        <v>9.2999999999999992E-3</v>
      </c>
      <c r="J27" s="78">
        <v>2.3E-3</v>
      </c>
      <c r="K27" s="78">
        <v>2.9999999999999997E-4</v>
      </c>
      <c r="W27" s="95"/>
    </row>
    <row r="28" spans="2:23">
      <c r="B28" t="s">
        <v>5211</v>
      </c>
      <c r="C28" t="s">
        <v>5212</v>
      </c>
      <c r="D28" t="s">
        <v>106</v>
      </c>
      <c r="E28" s="90">
        <v>42555</v>
      </c>
      <c r="F28" s="77">
        <v>347401.87</v>
      </c>
      <c r="G28" s="77">
        <v>100.19469999999994</v>
      </c>
      <c r="H28" s="77">
        <v>1285.1049412397599</v>
      </c>
      <c r="I28" s="78">
        <v>6.9500000000000006E-2</v>
      </c>
      <c r="J28" s="78">
        <v>4.0000000000000002E-4</v>
      </c>
      <c r="K28" s="78">
        <v>0</v>
      </c>
      <c r="W28" s="95"/>
    </row>
    <row r="29" spans="2:23">
      <c r="B29" t="s">
        <v>5213</v>
      </c>
      <c r="C29" t="s">
        <v>5214</v>
      </c>
      <c r="D29" t="s">
        <v>106</v>
      </c>
      <c r="E29" s="90">
        <v>43850</v>
      </c>
      <c r="F29" s="77">
        <v>2316081.08</v>
      </c>
      <c r="G29" s="77">
        <v>67.338499999999954</v>
      </c>
      <c r="H29" s="77">
        <v>5758.0958407420103</v>
      </c>
      <c r="I29" s="78">
        <v>3.3000000000000002E-2</v>
      </c>
      <c r="J29" s="78">
        <v>1.6999999999999999E-3</v>
      </c>
      <c r="K29" s="78">
        <v>2.0000000000000001E-4</v>
      </c>
      <c r="W29" s="95"/>
    </row>
    <row r="30" spans="2:23">
      <c r="B30" s="79" t="s">
        <v>5215</v>
      </c>
      <c r="C30" s="16"/>
      <c r="E30" s="95"/>
      <c r="F30" s="81">
        <v>0</v>
      </c>
      <c r="H30" s="81">
        <v>0</v>
      </c>
      <c r="J30" s="80">
        <v>0</v>
      </c>
      <c r="K30" s="80">
        <v>0</v>
      </c>
    </row>
    <row r="31" spans="2:23">
      <c r="B31" t="s">
        <v>214</v>
      </c>
      <c r="C31" t="s">
        <v>214</v>
      </c>
      <c r="D31" t="s">
        <v>214</v>
      </c>
      <c r="E31" s="95"/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23">
      <c r="B32" s="79" t="s">
        <v>5216</v>
      </c>
      <c r="C32" s="16"/>
      <c r="E32" s="95"/>
      <c r="F32" s="81">
        <v>48529901.899999999</v>
      </c>
      <c r="H32" s="81">
        <v>43288.494657667281</v>
      </c>
      <c r="J32" s="80">
        <v>1.26E-2</v>
      </c>
      <c r="K32" s="80">
        <v>1.6999999999999999E-3</v>
      </c>
    </row>
    <row r="33" spans="2:23">
      <c r="B33" t="s">
        <v>5217</v>
      </c>
      <c r="C33" t="s">
        <v>5218</v>
      </c>
      <c r="D33" t="s">
        <v>102</v>
      </c>
      <c r="E33" s="90">
        <v>43614</v>
      </c>
      <c r="F33" s="77">
        <v>24613020.879999999</v>
      </c>
      <c r="G33" s="77">
        <v>94.327214999999995</v>
      </c>
      <c r="H33" s="77">
        <v>23216.777123472399</v>
      </c>
      <c r="I33" s="78">
        <v>2.12E-2</v>
      </c>
      <c r="J33" s="78">
        <v>6.7999999999999996E-3</v>
      </c>
      <c r="K33" s="78">
        <v>8.9999999999999998E-4</v>
      </c>
      <c r="W33" s="95"/>
    </row>
    <row r="34" spans="2:23">
      <c r="B34" t="s">
        <v>5219</v>
      </c>
      <c r="C34" t="s">
        <v>5220</v>
      </c>
      <c r="D34" t="s">
        <v>102</v>
      </c>
      <c r="E34" s="90">
        <v>42170</v>
      </c>
      <c r="F34" s="77">
        <v>14870335.33</v>
      </c>
      <c r="G34" s="77">
        <v>81.618808999999999</v>
      </c>
      <c r="H34" s="77">
        <v>12136.9905906522</v>
      </c>
      <c r="I34" s="78">
        <v>2.2100000000000002E-2</v>
      </c>
      <c r="J34" s="78">
        <v>3.5000000000000001E-3</v>
      </c>
      <c r="K34" s="78">
        <v>5.0000000000000001E-4</v>
      </c>
      <c r="W34" s="95"/>
    </row>
    <row r="35" spans="2:23">
      <c r="B35" t="s">
        <v>5221</v>
      </c>
      <c r="C35" t="s">
        <v>5222</v>
      </c>
      <c r="D35" t="s">
        <v>102</v>
      </c>
      <c r="E35" s="90">
        <v>44655</v>
      </c>
      <c r="F35" s="77">
        <v>9046545.6899999995</v>
      </c>
      <c r="G35" s="77">
        <v>87.710018999999818</v>
      </c>
      <c r="H35" s="77">
        <v>7934.7269435426797</v>
      </c>
      <c r="I35" s="78">
        <v>1.2500000000000001E-2</v>
      </c>
      <c r="J35" s="78">
        <v>2.3E-3</v>
      </c>
      <c r="K35" s="78">
        <v>2.9999999999999997E-4</v>
      </c>
      <c r="W35" s="95"/>
    </row>
    <row r="36" spans="2:23">
      <c r="B36" s="79" t="s">
        <v>5223</v>
      </c>
      <c r="C36" s="16"/>
      <c r="E36" s="95"/>
      <c r="F36" s="81">
        <v>150142282.36899999</v>
      </c>
      <c r="H36" s="81">
        <v>250260.78482658343</v>
      </c>
      <c r="J36" s="80">
        <v>7.2900000000000006E-2</v>
      </c>
      <c r="K36" s="80">
        <v>9.5999999999999992E-3</v>
      </c>
    </row>
    <row r="37" spans="2:23">
      <c r="B37" t="s">
        <v>5224</v>
      </c>
      <c r="C37" t="s">
        <v>5225</v>
      </c>
      <c r="D37" t="s">
        <v>102</v>
      </c>
      <c r="E37" s="90">
        <v>44166</v>
      </c>
      <c r="F37" s="77">
        <v>12257182.4</v>
      </c>
      <c r="G37" s="77">
        <v>54.359995000000055</v>
      </c>
      <c r="H37" s="77">
        <v>6663.0037397808801</v>
      </c>
      <c r="I37" s="78">
        <v>3.2000000000000001E-2</v>
      </c>
      <c r="J37" s="78">
        <v>1.9E-3</v>
      </c>
      <c r="K37" s="78">
        <v>2.9999999999999997E-4</v>
      </c>
      <c r="W37" s="95"/>
    </row>
    <row r="38" spans="2:23">
      <c r="B38" t="s">
        <v>5226</v>
      </c>
      <c r="C38" t="s">
        <v>5227</v>
      </c>
      <c r="D38" t="s">
        <v>102</v>
      </c>
      <c r="E38" s="90">
        <v>44048</v>
      </c>
      <c r="F38" s="77">
        <v>9544108.3900000006</v>
      </c>
      <c r="G38" s="77">
        <v>139.68743400000008</v>
      </c>
      <c r="H38" s="77">
        <v>13331.920108169699</v>
      </c>
      <c r="I38" s="78">
        <v>3.1300000000000001E-2</v>
      </c>
      <c r="J38" s="78">
        <v>3.8999999999999998E-3</v>
      </c>
      <c r="K38" s="78">
        <v>5.0000000000000001E-4</v>
      </c>
      <c r="W38" s="95"/>
    </row>
    <row r="39" spans="2:23">
      <c r="B39" t="s">
        <v>5228</v>
      </c>
      <c r="C39" t="s">
        <v>5229</v>
      </c>
      <c r="D39" t="s">
        <v>106</v>
      </c>
      <c r="E39" s="90">
        <v>42352</v>
      </c>
      <c r="F39" s="77">
        <v>4839429.9800000004</v>
      </c>
      <c r="G39" s="77">
        <v>96.43039999999975</v>
      </c>
      <c r="H39" s="77">
        <v>17229.388790006</v>
      </c>
      <c r="I39" s="78">
        <v>4.1300000000000003E-2</v>
      </c>
      <c r="J39" s="78">
        <v>5.0000000000000001E-3</v>
      </c>
      <c r="K39" s="78">
        <v>6.9999999999999999E-4</v>
      </c>
      <c r="W39" s="95"/>
    </row>
    <row r="40" spans="2:23">
      <c r="B40" t="s">
        <v>5230</v>
      </c>
      <c r="C40" t="s">
        <v>5231</v>
      </c>
      <c r="D40" t="s">
        <v>110</v>
      </c>
      <c r="E40" s="90">
        <v>44743</v>
      </c>
      <c r="F40" s="77">
        <v>428307.23</v>
      </c>
      <c r="G40" s="77">
        <v>95.864600000000095</v>
      </c>
      <c r="H40" s="77">
        <v>1656.0939246702001</v>
      </c>
      <c r="I40" s="78">
        <v>1.01E-2</v>
      </c>
      <c r="J40" s="78">
        <v>5.0000000000000001E-4</v>
      </c>
      <c r="K40" s="78">
        <v>1E-4</v>
      </c>
      <c r="W40" s="95"/>
    </row>
    <row r="41" spans="2:23">
      <c r="B41" t="s">
        <v>5232</v>
      </c>
      <c r="C41" t="s">
        <v>5233</v>
      </c>
      <c r="D41" t="s">
        <v>106</v>
      </c>
      <c r="E41" s="90">
        <v>43556</v>
      </c>
      <c r="F41" s="77">
        <v>3777143.98</v>
      </c>
      <c r="G41" s="77">
        <v>118.42110000000004</v>
      </c>
      <c r="H41" s="77">
        <v>16514.077680291499</v>
      </c>
      <c r="I41" s="78">
        <v>6.7000000000000002E-3</v>
      </c>
      <c r="J41" s="78">
        <v>4.7999999999999996E-3</v>
      </c>
      <c r="K41" s="78">
        <v>5.9999999999999995E-4</v>
      </c>
      <c r="W41" s="95"/>
    </row>
    <row r="42" spans="2:23">
      <c r="B42" t="s">
        <v>5234</v>
      </c>
      <c r="C42" t="s">
        <v>5235</v>
      </c>
      <c r="D42" t="s">
        <v>106</v>
      </c>
      <c r="E42" s="90">
        <v>39008</v>
      </c>
      <c r="F42" s="77">
        <v>4997425</v>
      </c>
      <c r="G42" s="77">
        <v>7.4696000000000122</v>
      </c>
      <c r="H42" s="77">
        <v>1378.1780325975999</v>
      </c>
      <c r="I42" s="78">
        <v>5.96E-2</v>
      </c>
      <c r="J42" s="78">
        <v>4.0000000000000002E-4</v>
      </c>
      <c r="K42" s="78">
        <v>1E-4</v>
      </c>
    </row>
    <row r="43" spans="2:23">
      <c r="B43" t="s">
        <v>5236</v>
      </c>
      <c r="C43" t="s">
        <v>5237</v>
      </c>
      <c r="D43" t="s">
        <v>102</v>
      </c>
      <c r="E43" s="90">
        <v>44317</v>
      </c>
      <c r="F43" s="77">
        <v>10263905</v>
      </c>
      <c r="G43" s="77">
        <v>112.24363</v>
      </c>
      <c r="H43" s="77">
        <v>11520.5795517515</v>
      </c>
      <c r="I43" s="78">
        <v>8.9999999999999993E-3</v>
      </c>
      <c r="J43" s="78">
        <v>3.3999999999999998E-3</v>
      </c>
      <c r="K43" s="78">
        <v>4.0000000000000002E-4</v>
      </c>
      <c r="W43" s="95"/>
    </row>
    <row r="44" spans="2:23">
      <c r="B44" t="s">
        <v>5238</v>
      </c>
      <c r="C44" t="s">
        <v>5239</v>
      </c>
      <c r="D44" t="s">
        <v>106</v>
      </c>
      <c r="E44" s="90">
        <v>42736</v>
      </c>
      <c r="F44" s="77">
        <v>3450857.3689999999</v>
      </c>
      <c r="G44" s="77">
        <v>112.40710000000038</v>
      </c>
      <c r="H44" s="77">
        <v>14321.300096879</v>
      </c>
      <c r="I44" s="78">
        <v>2.0400000000000001E-2</v>
      </c>
      <c r="J44" s="78">
        <v>4.1999999999999997E-3</v>
      </c>
      <c r="K44" s="78">
        <v>5.0000000000000001E-4</v>
      </c>
      <c r="W44" s="95"/>
    </row>
    <row r="45" spans="2:23">
      <c r="B45" t="s">
        <v>5240</v>
      </c>
      <c r="C45" t="s">
        <v>5241</v>
      </c>
      <c r="D45" t="s">
        <v>106</v>
      </c>
      <c r="E45" s="90">
        <v>41883</v>
      </c>
      <c r="F45" s="77">
        <v>3574656.25</v>
      </c>
      <c r="G45" s="77">
        <v>126.7798999999997</v>
      </c>
      <c r="H45" s="77">
        <v>16731.943225694198</v>
      </c>
      <c r="I45" s="78">
        <v>1.15E-2</v>
      </c>
      <c r="J45" s="78">
        <v>4.8999999999999998E-3</v>
      </c>
      <c r="K45" s="78">
        <v>5.9999999999999995E-4</v>
      </c>
      <c r="W45" s="95"/>
    </row>
    <row r="46" spans="2:23">
      <c r="B46" t="s">
        <v>5242</v>
      </c>
      <c r="C46" t="s">
        <v>5243</v>
      </c>
      <c r="D46" t="s">
        <v>106</v>
      </c>
      <c r="E46" s="90">
        <v>38961</v>
      </c>
      <c r="F46" s="77">
        <v>1846932</v>
      </c>
      <c r="G46" s="77">
        <v>2.63E-2</v>
      </c>
      <c r="H46" s="77">
        <v>1.7933635842719999</v>
      </c>
      <c r="I46" s="78">
        <v>1.46E-2</v>
      </c>
      <c r="J46" s="78">
        <v>0</v>
      </c>
      <c r="K46" s="78">
        <v>0</v>
      </c>
      <c r="W46" s="95"/>
    </row>
    <row r="47" spans="2:23">
      <c r="B47" t="s">
        <v>5244</v>
      </c>
      <c r="C47" t="s">
        <v>5245</v>
      </c>
      <c r="D47" t="s">
        <v>106</v>
      </c>
      <c r="E47" s="90">
        <v>42979</v>
      </c>
      <c r="F47" s="77">
        <v>3016095.61</v>
      </c>
      <c r="G47" s="77">
        <v>124.52149999999975</v>
      </c>
      <c r="H47" s="77">
        <v>13865.9982315626</v>
      </c>
      <c r="I47" s="78">
        <v>9.1999999999999998E-3</v>
      </c>
      <c r="J47" s="78">
        <v>4.0000000000000001E-3</v>
      </c>
      <c r="K47" s="78">
        <v>5.0000000000000001E-4</v>
      </c>
      <c r="W47" s="95"/>
    </row>
    <row r="48" spans="2:23">
      <c r="B48" t="s">
        <v>5246</v>
      </c>
      <c r="C48" t="s">
        <v>5247</v>
      </c>
      <c r="D48" t="s">
        <v>106</v>
      </c>
      <c r="E48" s="90">
        <v>42005</v>
      </c>
      <c r="F48" s="77">
        <v>1393086</v>
      </c>
      <c r="G48" s="77">
        <v>131.82669999999993</v>
      </c>
      <c r="H48" s="77">
        <v>6780.2077428436996</v>
      </c>
      <c r="I48" s="78">
        <v>7.0000000000000007E-2</v>
      </c>
      <c r="J48" s="78">
        <v>2E-3</v>
      </c>
      <c r="K48" s="78">
        <v>2.9999999999999997E-4</v>
      </c>
      <c r="W48" s="95"/>
    </row>
    <row r="49" spans="2:23">
      <c r="B49" t="s">
        <v>5248</v>
      </c>
      <c r="C49" t="s">
        <v>5249</v>
      </c>
      <c r="D49" t="s">
        <v>106</v>
      </c>
      <c r="E49" s="90">
        <v>38565</v>
      </c>
      <c r="F49" s="77">
        <v>4061272.55</v>
      </c>
      <c r="G49" s="77">
        <v>1E-4</v>
      </c>
      <c r="H49" s="77">
        <v>1.4994218254599999E-2</v>
      </c>
      <c r="I49" s="78">
        <v>6.9500000000000006E-2</v>
      </c>
      <c r="J49" s="78">
        <v>0</v>
      </c>
      <c r="K49" s="78">
        <v>0</v>
      </c>
    </row>
    <row r="50" spans="2:23">
      <c r="B50" t="s">
        <v>5250</v>
      </c>
      <c r="C50" t="s">
        <v>5251</v>
      </c>
      <c r="D50" t="s">
        <v>106</v>
      </c>
      <c r="E50" s="90">
        <v>44317</v>
      </c>
      <c r="F50" s="77">
        <v>1078729.76</v>
      </c>
      <c r="G50" s="77">
        <v>116.07799999999989</v>
      </c>
      <c r="H50" s="77">
        <v>4623.0040005608598</v>
      </c>
      <c r="I50" s="78">
        <v>3.3999999999999998E-3</v>
      </c>
      <c r="J50" s="78">
        <v>1.2999999999999999E-3</v>
      </c>
      <c r="K50" s="78">
        <v>2.0000000000000001E-4</v>
      </c>
      <c r="W50" s="95"/>
    </row>
    <row r="51" spans="2:23">
      <c r="B51" t="s">
        <v>5252</v>
      </c>
      <c r="C51" t="s">
        <v>5253</v>
      </c>
      <c r="D51" t="s">
        <v>106</v>
      </c>
      <c r="E51" s="90">
        <v>42403</v>
      </c>
      <c r="F51" s="77">
        <v>4776090.59</v>
      </c>
      <c r="G51" s="77">
        <v>119.60200000000029</v>
      </c>
      <c r="H51" s="77">
        <v>21089.811110632101</v>
      </c>
      <c r="I51" s="78">
        <v>4.8999999999999998E-3</v>
      </c>
      <c r="J51" s="78">
        <v>6.1000000000000004E-3</v>
      </c>
      <c r="K51" s="78">
        <v>8.0000000000000004E-4</v>
      </c>
      <c r="W51" s="95"/>
    </row>
    <row r="52" spans="2:23">
      <c r="B52" t="s">
        <v>5254</v>
      </c>
      <c r="C52" t="s">
        <v>5255</v>
      </c>
      <c r="D52" t="s">
        <v>106</v>
      </c>
      <c r="E52" s="90">
        <v>38636</v>
      </c>
      <c r="F52" s="77">
        <v>4119097</v>
      </c>
      <c r="G52" s="77">
        <v>3.9708999999999999</v>
      </c>
      <c r="H52" s="77">
        <v>603.88280247791602</v>
      </c>
      <c r="I52" s="78">
        <v>2.9000000000000001E-2</v>
      </c>
      <c r="J52" s="78">
        <v>2.0000000000000001E-4</v>
      </c>
      <c r="K52" s="78">
        <v>0</v>
      </c>
    </row>
    <row r="53" spans="2:23">
      <c r="B53" t="s">
        <v>5256</v>
      </c>
      <c r="C53" t="s">
        <v>5257</v>
      </c>
      <c r="D53" t="s">
        <v>106</v>
      </c>
      <c r="E53" s="90">
        <v>36857</v>
      </c>
      <c r="F53" s="77">
        <v>1479000</v>
      </c>
      <c r="G53" s="77">
        <v>1E-4</v>
      </c>
      <c r="H53" s="77">
        <v>5.4604679999999996E-3</v>
      </c>
      <c r="I53" s="78">
        <v>3.8899999999999997E-2</v>
      </c>
      <c r="J53" s="78">
        <v>0</v>
      </c>
      <c r="K53" s="78">
        <v>0</v>
      </c>
    </row>
    <row r="54" spans="2:23">
      <c r="B54" t="s">
        <v>5258</v>
      </c>
      <c r="C54" t="s">
        <v>5259</v>
      </c>
      <c r="D54" t="s">
        <v>106</v>
      </c>
      <c r="E54" s="90">
        <v>43556</v>
      </c>
      <c r="F54" s="77">
        <v>1944240.73</v>
      </c>
      <c r="G54" s="77">
        <v>140.39859999999979</v>
      </c>
      <c r="H54" s="77">
        <v>10078.003538409799</v>
      </c>
      <c r="I54" s="78">
        <v>1.38E-2</v>
      </c>
      <c r="J54" s="78">
        <v>2.8999999999999998E-3</v>
      </c>
      <c r="K54" s="78">
        <v>4.0000000000000002E-4</v>
      </c>
      <c r="W54" s="95"/>
    </row>
    <row r="55" spans="2:23">
      <c r="B55" t="s">
        <v>5260</v>
      </c>
      <c r="C55" t="s">
        <v>5261</v>
      </c>
      <c r="D55" t="s">
        <v>102</v>
      </c>
      <c r="E55" s="90">
        <v>41881</v>
      </c>
      <c r="F55" s="77">
        <v>10834194.93</v>
      </c>
      <c r="G55" s="77">
        <v>77.683441999999999</v>
      </c>
      <c r="H55" s="77">
        <v>8416.3755346134894</v>
      </c>
      <c r="I55" s="78">
        <v>1.17E-2</v>
      </c>
      <c r="J55" s="78">
        <v>2.5000000000000001E-3</v>
      </c>
      <c r="K55" s="78">
        <v>2.9999999999999997E-4</v>
      </c>
      <c r="W55" s="95"/>
    </row>
    <row r="56" spans="2:23">
      <c r="B56" t="s">
        <v>5262</v>
      </c>
      <c r="C56" t="s">
        <v>5263</v>
      </c>
      <c r="D56" t="s">
        <v>102</v>
      </c>
      <c r="E56" s="90">
        <v>42589</v>
      </c>
      <c r="F56" s="77">
        <v>6779244.2599999998</v>
      </c>
      <c r="G56" s="77">
        <v>129.13833999999997</v>
      </c>
      <c r="H56" s="77">
        <v>8754.6035019092906</v>
      </c>
      <c r="I56" s="78">
        <v>1.4999999999999999E-2</v>
      </c>
      <c r="J56" s="78">
        <v>2.5000000000000001E-3</v>
      </c>
      <c r="K56" s="78">
        <v>2.9999999999999997E-4</v>
      </c>
      <c r="W56" s="95"/>
    </row>
    <row r="57" spans="2:23">
      <c r="B57" t="s">
        <v>5264</v>
      </c>
      <c r="C57" t="s">
        <v>5265</v>
      </c>
      <c r="D57" t="s">
        <v>102</v>
      </c>
      <c r="E57" s="90">
        <v>43739</v>
      </c>
      <c r="F57" s="77">
        <v>23797820.969999999</v>
      </c>
      <c r="G57" s="77">
        <v>104.34860899999994</v>
      </c>
      <c r="H57" s="77">
        <v>24832.6951545054</v>
      </c>
      <c r="I57" s="78">
        <v>1.9699999999999999E-2</v>
      </c>
      <c r="J57" s="78">
        <v>7.1999999999999998E-3</v>
      </c>
      <c r="K57" s="78">
        <v>8.9999999999999998E-4</v>
      </c>
      <c r="W57" s="95"/>
    </row>
    <row r="58" spans="2:23">
      <c r="B58" t="s">
        <v>5266</v>
      </c>
      <c r="C58" t="s">
        <v>5267</v>
      </c>
      <c r="D58" t="s">
        <v>102</v>
      </c>
      <c r="E58" s="90">
        <v>44104</v>
      </c>
      <c r="F58" s="77">
        <v>18254807.030000001</v>
      </c>
      <c r="G58" s="77">
        <v>67.570455999999993</v>
      </c>
      <c r="H58" s="77">
        <v>12334.856352091199</v>
      </c>
      <c r="I58" s="78">
        <v>3.5799999999999998E-2</v>
      </c>
      <c r="J58" s="78">
        <v>3.5999999999999999E-3</v>
      </c>
      <c r="K58" s="78">
        <v>5.0000000000000001E-4</v>
      </c>
      <c r="W58" s="95"/>
    </row>
    <row r="59" spans="2:23">
      <c r="B59" t="s">
        <v>5268</v>
      </c>
      <c r="C59" t="s">
        <v>5269</v>
      </c>
      <c r="D59" t="s">
        <v>106</v>
      </c>
      <c r="E59" s="90">
        <v>44196</v>
      </c>
      <c r="F59" s="77">
        <v>2100110</v>
      </c>
      <c r="G59" s="77">
        <v>110.896</v>
      </c>
      <c r="H59" s="77">
        <v>8598.4390428351999</v>
      </c>
      <c r="I59" s="78">
        <v>3.32E-2</v>
      </c>
      <c r="J59" s="78">
        <v>2.5000000000000001E-3</v>
      </c>
      <c r="K59" s="78">
        <v>2.9999999999999997E-4</v>
      </c>
      <c r="W59" s="95"/>
    </row>
    <row r="60" spans="2:23">
      <c r="B60" t="s">
        <v>5270</v>
      </c>
      <c r="C60" t="s">
        <v>5271</v>
      </c>
      <c r="D60" t="s">
        <v>106</v>
      </c>
      <c r="E60" s="90">
        <v>44257</v>
      </c>
      <c r="F60" s="77">
        <v>675663.22</v>
      </c>
      <c r="G60" s="77">
        <v>100.82199999999965</v>
      </c>
      <c r="H60" s="77">
        <v>2515.0537977997401</v>
      </c>
      <c r="I60" s="78">
        <v>7.4700000000000003E-2</v>
      </c>
      <c r="J60" s="78">
        <v>6.9999999999999999E-4</v>
      </c>
      <c r="K60" s="78">
        <v>1E-4</v>
      </c>
    </row>
    <row r="61" spans="2:23">
      <c r="B61" t="s">
        <v>5272</v>
      </c>
      <c r="C61" t="s">
        <v>5273</v>
      </c>
      <c r="D61" t="s">
        <v>102</v>
      </c>
      <c r="E61" s="90">
        <v>44308</v>
      </c>
      <c r="F61" s="77">
        <v>1619261.14</v>
      </c>
      <c r="G61" s="77">
        <v>100.329408</v>
      </c>
      <c r="H61" s="77">
        <v>1624.5951157360701</v>
      </c>
      <c r="I61" s="78">
        <v>2.53E-2</v>
      </c>
      <c r="J61" s="78">
        <v>5.0000000000000001E-4</v>
      </c>
      <c r="K61" s="78">
        <v>1E-4</v>
      </c>
      <c r="W61" s="95"/>
    </row>
    <row r="62" spans="2:23">
      <c r="B62" t="s">
        <v>5274</v>
      </c>
      <c r="C62" t="s">
        <v>5275</v>
      </c>
      <c r="D62" t="s">
        <v>102</v>
      </c>
      <c r="E62" s="90">
        <v>44311</v>
      </c>
      <c r="F62" s="77">
        <v>7196716.1299999999</v>
      </c>
      <c r="G62" s="77">
        <v>100.97347100000012</v>
      </c>
      <c r="H62" s="77">
        <v>7266.7740744778703</v>
      </c>
      <c r="I62" s="78">
        <v>7.7799999999999994E-2</v>
      </c>
      <c r="J62" s="78">
        <v>2.0999999999999999E-3</v>
      </c>
      <c r="K62" s="78">
        <v>2.9999999999999997E-4</v>
      </c>
    </row>
    <row r="63" spans="2:23">
      <c r="B63" t="s">
        <v>5276</v>
      </c>
      <c r="C63" t="s">
        <v>5277</v>
      </c>
      <c r="D63" t="s">
        <v>110</v>
      </c>
      <c r="E63" s="90">
        <v>42527</v>
      </c>
      <c r="F63" s="77">
        <v>2036904.85</v>
      </c>
      <c r="G63" s="77">
        <v>237.69490000000016</v>
      </c>
      <c r="H63" s="77">
        <v>19528.185858017099</v>
      </c>
      <c r="I63" s="78">
        <v>2.2100000000000002E-2</v>
      </c>
      <c r="J63" s="78">
        <v>5.7000000000000002E-3</v>
      </c>
      <c r="K63" s="78">
        <v>6.9999999999999999E-4</v>
      </c>
      <c r="W63" s="95"/>
    </row>
    <row r="64" spans="2:23">
      <c r="B64" s="79" t="s">
        <v>253</v>
      </c>
      <c r="C64" s="16"/>
      <c r="E64" s="95"/>
      <c r="F64" s="81">
        <v>900202151.45299995</v>
      </c>
      <c r="H64" s="81">
        <v>3106123.5053822719</v>
      </c>
      <c r="J64" s="80">
        <v>0.90469999999999995</v>
      </c>
      <c r="K64" s="80">
        <v>0.1188</v>
      </c>
    </row>
    <row r="65" spans="2:23">
      <c r="B65" s="79" t="s">
        <v>5278</v>
      </c>
      <c r="C65" s="16"/>
      <c r="E65" s="95"/>
      <c r="F65" s="81">
        <v>40083924.079999998</v>
      </c>
      <c r="H65" s="81">
        <v>247821.12599529317</v>
      </c>
      <c r="J65" s="80">
        <v>7.22E-2</v>
      </c>
      <c r="K65" s="80">
        <v>9.4999999999999998E-3</v>
      </c>
    </row>
    <row r="66" spans="2:23">
      <c r="B66" t="s">
        <v>5279</v>
      </c>
      <c r="C66" t="s">
        <v>5280</v>
      </c>
      <c r="D66" t="s">
        <v>106</v>
      </c>
      <c r="E66" s="90">
        <v>44852</v>
      </c>
      <c r="F66" s="77">
        <v>475120</v>
      </c>
      <c r="G66" s="77">
        <v>82.215999999999994</v>
      </c>
      <c r="H66" s="77">
        <v>1442.1862417663999</v>
      </c>
      <c r="I66" s="78">
        <v>2.3599999999999999E-2</v>
      </c>
      <c r="J66" s="78">
        <v>4.0000000000000002E-4</v>
      </c>
      <c r="K66" s="78">
        <v>1E-4</v>
      </c>
      <c r="W66" s="95"/>
    </row>
    <row r="67" spans="2:23">
      <c r="B67" t="s">
        <v>5281</v>
      </c>
      <c r="C67" t="s">
        <v>5282</v>
      </c>
      <c r="D67" t="s">
        <v>106</v>
      </c>
      <c r="E67" s="90">
        <v>42879</v>
      </c>
      <c r="F67" s="77">
        <v>3392923.98</v>
      </c>
      <c r="G67" s="77">
        <v>211.7442999999997</v>
      </c>
      <c r="H67" s="77">
        <v>26524.5209995898</v>
      </c>
      <c r="I67" s="78">
        <v>2.5999999999999999E-3</v>
      </c>
      <c r="J67" s="78">
        <v>7.7000000000000002E-3</v>
      </c>
      <c r="K67" s="78">
        <v>1E-3</v>
      </c>
      <c r="W67" s="95"/>
    </row>
    <row r="68" spans="2:23">
      <c r="B68" t="s">
        <v>5283</v>
      </c>
      <c r="C68" t="s">
        <v>5284</v>
      </c>
      <c r="D68" t="s">
        <v>106</v>
      </c>
      <c r="E68" s="90">
        <v>43244</v>
      </c>
      <c r="F68" s="77">
        <v>2736800.37</v>
      </c>
      <c r="G68" s="77">
        <v>173.25130000000064</v>
      </c>
      <c r="H68" s="77">
        <v>17505.773874134899</v>
      </c>
      <c r="I68" s="78">
        <v>4.4999999999999997E-3</v>
      </c>
      <c r="J68" s="78">
        <v>5.1000000000000004E-3</v>
      </c>
      <c r="K68" s="78">
        <v>6.9999999999999999E-4</v>
      </c>
      <c r="W68" s="95"/>
    </row>
    <row r="69" spans="2:23">
      <c r="B69" t="s">
        <v>5285</v>
      </c>
      <c r="C69" t="s">
        <v>5286</v>
      </c>
      <c r="D69" t="s">
        <v>106</v>
      </c>
      <c r="E69" s="90">
        <v>42649</v>
      </c>
      <c r="F69" s="77">
        <v>2960156.55</v>
      </c>
      <c r="G69" s="77">
        <v>274.5564999999998</v>
      </c>
      <c r="H69" s="77">
        <v>30005.999789597099</v>
      </c>
      <c r="I69" s="78">
        <v>7.3000000000000001E-3</v>
      </c>
      <c r="J69" s="78">
        <v>8.6999999999999994E-3</v>
      </c>
      <c r="K69" s="78">
        <v>1.1000000000000001E-3</v>
      </c>
      <c r="W69" s="95"/>
    </row>
    <row r="70" spans="2:23">
      <c r="B70" t="s">
        <v>5287</v>
      </c>
      <c r="C70" t="s">
        <v>5288</v>
      </c>
      <c r="D70" t="s">
        <v>106</v>
      </c>
      <c r="E70" s="90">
        <v>44518</v>
      </c>
      <c r="F70" s="77">
        <v>1406655.41</v>
      </c>
      <c r="G70" s="77">
        <v>93.633300000000148</v>
      </c>
      <c r="H70" s="77">
        <v>4862.7253730025805</v>
      </c>
      <c r="I70" s="78">
        <v>0.11899999999999999</v>
      </c>
      <c r="J70" s="78">
        <v>1.4E-3</v>
      </c>
      <c r="K70" s="78">
        <v>2.0000000000000001E-4</v>
      </c>
    </row>
    <row r="71" spans="2:23">
      <c r="B71" t="s">
        <v>5289</v>
      </c>
      <c r="C71" t="s">
        <v>5290</v>
      </c>
      <c r="D71" t="s">
        <v>106</v>
      </c>
      <c r="E71" s="90">
        <v>43885</v>
      </c>
      <c r="F71" s="77">
        <v>3644994.37</v>
      </c>
      <c r="G71" s="77">
        <v>108.15410000000003</v>
      </c>
      <c r="H71" s="77">
        <v>14554.642480072</v>
      </c>
      <c r="I71" s="78">
        <v>5.1000000000000004E-3</v>
      </c>
      <c r="J71" s="78">
        <v>4.1999999999999997E-3</v>
      </c>
      <c r="K71" s="78">
        <v>5.9999999999999995E-4</v>
      </c>
      <c r="W71" s="95"/>
    </row>
    <row r="72" spans="2:23">
      <c r="B72" t="s">
        <v>5291</v>
      </c>
      <c r="C72" t="s">
        <v>5292</v>
      </c>
      <c r="D72" t="s">
        <v>106</v>
      </c>
      <c r="E72" s="90">
        <v>43944</v>
      </c>
      <c r="F72" s="77">
        <v>1380809.14</v>
      </c>
      <c r="G72" s="77">
        <v>127.68569999999967</v>
      </c>
      <c r="H72" s="77">
        <v>6509.3497529414399</v>
      </c>
      <c r="I72" s="78">
        <v>9.3200000000000005E-2</v>
      </c>
      <c r="J72" s="78">
        <v>1.9E-3</v>
      </c>
      <c r="K72" s="78">
        <v>2.0000000000000001E-4</v>
      </c>
    </row>
    <row r="73" spans="2:23">
      <c r="B73" t="s">
        <v>5293</v>
      </c>
      <c r="C73" t="s">
        <v>5294</v>
      </c>
      <c r="D73" t="s">
        <v>106</v>
      </c>
      <c r="E73" s="90">
        <v>44194</v>
      </c>
      <c r="F73" s="77">
        <v>1408018.27</v>
      </c>
      <c r="G73" s="77">
        <v>158.46140000000008</v>
      </c>
      <c r="H73" s="77">
        <v>8237.4628890186195</v>
      </c>
      <c r="I73" s="78">
        <v>9.3200000000000005E-2</v>
      </c>
      <c r="J73" s="78">
        <v>2.3999999999999998E-3</v>
      </c>
      <c r="K73" s="78">
        <v>2.9999999999999997E-4</v>
      </c>
    </row>
    <row r="74" spans="2:23">
      <c r="B74" t="s">
        <v>5295</v>
      </c>
      <c r="C74" t="s">
        <v>5296</v>
      </c>
      <c r="D74" t="s">
        <v>106</v>
      </c>
      <c r="E74" s="90">
        <v>42430</v>
      </c>
      <c r="F74" s="77">
        <v>5874412.8899999997</v>
      </c>
      <c r="G74" s="77">
        <v>262.00879999999984</v>
      </c>
      <c r="H74" s="77">
        <v>56825.339434735899</v>
      </c>
      <c r="I74" s="78">
        <v>2.5700000000000001E-2</v>
      </c>
      <c r="J74" s="78">
        <v>1.66E-2</v>
      </c>
      <c r="K74" s="78">
        <v>2.2000000000000001E-3</v>
      </c>
      <c r="W74" s="95"/>
    </row>
    <row r="75" spans="2:23">
      <c r="B75" t="s">
        <v>5297</v>
      </c>
      <c r="C75" t="s">
        <v>5298</v>
      </c>
      <c r="D75" t="s">
        <v>106</v>
      </c>
      <c r="E75" s="90">
        <v>43321</v>
      </c>
      <c r="F75" s="77">
        <v>3635590.49</v>
      </c>
      <c r="G75" s="77">
        <v>165.64409999999992</v>
      </c>
      <c r="H75" s="77">
        <v>22233.745114155801</v>
      </c>
      <c r="I75" s="78">
        <v>0.02</v>
      </c>
      <c r="J75" s="78">
        <v>6.4999999999999997E-3</v>
      </c>
      <c r="K75" s="78">
        <v>8.9999999999999998E-4</v>
      </c>
      <c r="W75" s="95"/>
    </row>
    <row r="76" spans="2:23">
      <c r="B76" t="s">
        <v>5299</v>
      </c>
      <c r="C76" t="s">
        <v>5300</v>
      </c>
      <c r="D76" t="s">
        <v>106</v>
      </c>
      <c r="E76" s="90">
        <v>44197</v>
      </c>
      <c r="F76" s="77">
        <v>4605277</v>
      </c>
      <c r="G76" s="77">
        <v>102.2908</v>
      </c>
      <c r="H76" s="77">
        <v>17392.180138924999</v>
      </c>
      <c r="I76" s="78">
        <v>2.3599999999999999E-2</v>
      </c>
      <c r="J76" s="78">
        <v>5.1000000000000004E-3</v>
      </c>
      <c r="K76" s="78">
        <v>6.9999999999999999E-4</v>
      </c>
      <c r="W76" s="95"/>
    </row>
    <row r="77" spans="2:23">
      <c r="B77" t="s">
        <v>5301</v>
      </c>
      <c r="C77" t="s">
        <v>5302</v>
      </c>
      <c r="D77" t="s">
        <v>106</v>
      </c>
      <c r="E77" s="90">
        <v>42871</v>
      </c>
      <c r="F77" s="77">
        <v>985550.78</v>
      </c>
      <c r="G77" s="77">
        <v>115.86479999999989</v>
      </c>
      <c r="H77" s="77">
        <v>4215.9185770169597</v>
      </c>
      <c r="I77" s="78">
        <v>5.0000000000000001E-4</v>
      </c>
      <c r="J77" s="78">
        <v>1.1999999999999999E-3</v>
      </c>
      <c r="K77" s="78">
        <v>2.0000000000000001E-4</v>
      </c>
      <c r="W77" s="95"/>
    </row>
    <row r="78" spans="2:23">
      <c r="B78" t="s">
        <v>5303</v>
      </c>
      <c r="C78" t="s">
        <v>5304</v>
      </c>
      <c r="D78" t="s">
        <v>106</v>
      </c>
      <c r="E78" s="90">
        <v>43800</v>
      </c>
      <c r="F78" s="77">
        <v>1548259.25</v>
      </c>
      <c r="G78" s="77">
        <v>211.35</v>
      </c>
      <c r="H78" s="77">
        <v>12081.1319546385</v>
      </c>
      <c r="I78" s="78">
        <v>1.18E-2</v>
      </c>
      <c r="J78" s="78">
        <v>3.5000000000000001E-3</v>
      </c>
      <c r="K78" s="78">
        <v>5.0000000000000001E-4</v>
      </c>
      <c r="W78" s="95"/>
    </row>
    <row r="79" spans="2:23">
      <c r="B79" t="s">
        <v>5305</v>
      </c>
      <c r="C79" t="s">
        <v>5306</v>
      </c>
      <c r="D79" t="s">
        <v>106</v>
      </c>
      <c r="E79" s="90">
        <v>44287</v>
      </c>
      <c r="F79" s="77">
        <v>2152357.9500000002</v>
      </c>
      <c r="G79" s="77">
        <v>122.12390000000009</v>
      </c>
      <c r="H79" s="77">
        <v>9704.58249308618</v>
      </c>
      <c r="I79" s="78">
        <v>1.49E-2</v>
      </c>
      <c r="J79" s="78">
        <v>2.8E-3</v>
      </c>
      <c r="K79" s="78">
        <v>4.0000000000000002E-4</v>
      </c>
      <c r="W79" s="95"/>
    </row>
    <row r="80" spans="2:23">
      <c r="B80" t="s">
        <v>5307</v>
      </c>
      <c r="C80" t="s">
        <v>5308</v>
      </c>
      <c r="D80" t="s">
        <v>106</v>
      </c>
      <c r="E80" s="90">
        <v>44378</v>
      </c>
      <c r="F80" s="77">
        <v>3876997.63</v>
      </c>
      <c r="G80" s="77">
        <v>109.86240000000001</v>
      </c>
      <c r="H80" s="77">
        <v>15725.566882612</v>
      </c>
      <c r="I80" s="78">
        <v>2.5100000000000001E-2</v>
      </c>
      <c r="J80" s="78">
        <v>4.5999999999999999E-3</v>
      </c>
      <c r="K80" s="78">
        <v>5.9999999999999995E-4</v>
      </c>
      <c r="W80" s="95"/>
    </row>
    <row r="81" spans="2:23">
      <c r="B81" s="79" t="s">
        <v>5309</v>
      </c>
      <c r="C81" s="16"/>
      <c r="E81" s="95"/>
      <c r="F81" s="81">
        <v>13078.24</v>
      </c>
      <c r="H81" s="81">
        <v>27446.215526544041</v>
      </c>
      <c r="J81" s="80">
        <v>8.0000000000000002E-3</v>
      </c>
      <c r="K81" s="80">
        <v>1E-3</v>
      </c>
    </row>
    <row r="82" spans="2:23">
      <c r="B82" t="s">
        <v>5310</v>
      </c>
      <c r="C82" t="s">
        <v>5311</v>
      </c>
      <c r="D82" t="s">
        <v>113</v>
      </c>
      <c r="E82" s="90">
        <v>42173</v>
      </c>
      <c r="F82" s="77">
        <v>234.15</v>
      </c>
      <c r="G82" s="77">
        <v>17418.18</v>
      </c>
      <c r="H82" s="77">
        <v>190.533735691299</v>
      </c>
      <c r="I82" s="78">
        <v>0</v>
      </c>
      <c r="J82" s="78">
        <v>1E-4</v>
      </c>
      <c r="K82" s="78">
        <v>0</v>
      </c>
    </row>
    <row r="83" spans="2:23">
      <c r="B83" t="s">
        <v>5310</v>
      </c>
      <c r="C83" t="s">
        <v>5312</v>
      </c>
      <c r="D83" t="s">
        <v>113</v>
      </c>
      <c r="E83" s="90">
        <v>42173</v>
      </c>
      <c r="F83" s="77">
        <v>123.24</v>
      </c>
      <c r="G83" s="77">
        <v>17418.170000000071</v>
      </c>
      <c r="H83" s="77">
        <v>100.283425605964</v>
      </c>
      <c r="I83" s="78">
        <v>0</v>
      </c>
      <c r="J83" s="78">
        <v>0</v>
      </c>
      <c r="K83" s="78">
        <v>0</v>
      </c>
    </row>
    <row r="84" spans="2:23">
      <c r="B84" t="s">
        <v>5313</v>
      </c>
      <c r="C84" t="s">
        <v>5314</v>
      </c>
      <c r="D84" t="s">
        <v>113</v>
      </c>
      <c r="E84" s="90">
        <v>42202</v>
      </c>
      <c r="F84" s="77">
        <v>1920.3</v>
      </c>
      <c r="G84" s="77">
        <v>17311.160000000044</v>
      </c>
      <c r="H84" s="77">
        <v>1552.99550414092</v>
      </c>
      <c r="I84" s="78">
        <v>0</v>
      </c>
      <c r="J84" s="78">
        <v>5.0000000000000001E-4</v>
      </c>
      <c r="K84" s="78">
        <v>1E-4</v>
      </c>
    </row>
    <row r="85" spans="2:23">
      <c r="B85" t="s">
        <v>5315</v>
      </c>
      <c r="C85" t="s">
        <v>5316</v>
      </c>
      <c r="D85" t="s">
        <v>102</v>
      </c>
      <c r="E85" s="90">
        <v>43081</v>
      </c>
      <c r="F85" s="77">
        <v>380.93</v>
      </c>
      <c r="G85" s="77">
        <v>322098.12</v>
      </c>
      <c r="H85" s="77">
        <v>1226.9683685160001</v>
      </c>
      <c r="I85" s="78">
        <v>0</v>
      </c>
      <c r="J85" s="78">
        <v>4.0000000000000002E-4</v>
      </c>
      <c r="K85" s="78">
        <v>0</v>
      </c>
    </row>
    <row r="86" spans="2:23">
      <c r="B86" t="s">
        <v>5317</v>
      </c>
      <c r="C86" t="s">
        <v>5318</v>
      </c>
      <c r="D86" t="s">
        <v>106</v>
      </c>
      <c r="E86" s="90">
        <v>45099</v>
      </c>
      <c r="F86" s="77">
        <v>7.7</v>
      </c>
      <c r="G86" s="77">
        <v>86042.21</v>
      </c>
      <c r="H86" s="77">
        <v>24.460423627640001</v>
      </c>
      <c r="I86" s="78">
        <v>0</v>
      </c>
      <c r="J86" s="78">
        <v>0</v>
      </c>
      <c r="K86" s="78">
        <v>0</v>
      </c>
    </row>
    <row r="87" spans="2:23">
      <c r="B87" t="s">
        <v>5320</v>
      </c>
      <c r="C87" t="s">
        <v>5321</v>
      </c>
      <c r="D87" t="s">
        <v>102</v>
      </c>
      <c r="E87" s="90">
        <v>42968</v>
      </c>
      <c r="F87" s="77">
        <v>9355.42</v>
      </c>
      <c r="G87" s="77">
        <v>218008.43</v>
      </c>
      <c r="H87" s="77">
        <v>20395.604261905999</v>
      </c>
      <c r="I87" s="78">
        <v>1E-4</v>
      </c>
      <c r="J87" s="78">
        <v>5.8999999999999999E-3</v>
      </c>
      <c r="K87" s="78">
        <v>8.0000000000000004E-4</v>
      </c>
    </row>
    <row r="88" spans="2:23">
      <c r="B88" t="s">
        <v>5322</v>
      </c>
      <c r="C88" t="s">
        <v>5323</v>
      </c>
      <c r="D88" t="s">
        <v>106</v>
      </c>
      <c r="E88" s="90">
        <v>44616</v>
      </c>
      <c r="F88" s="77">
        <v>1056.5</v>
      </c>
      <c r="G88" s="77">
        <v>101404.19</v>
      </c>
      <c r="H88" s="77">
        <v>3955.36980705622</v>
      </c>
      <c r="I88" s="78">
        <v>0</v>
      </c>
      <c r="J88" s="78">
        <v>1.1999999999999999E-3</v>
      </c>
      <c r="K88" s="78">
        <v>2.0000000000000001E-4</v>
      </c>
      <c r="W88" s="95"/>
    </row>
    <row r="89" spans="2:23">
      <c r="B89" s="79" t="s">
        <v>5324</v>
      </c>
      <c r="C89" s="16"/>
      <c r="E89" s="95"/>
      <c r="F89" s="81">
        <v>57776423.416000001</v>
      </c>
      <c r="H89" s="81">
        <v>204640.84159270197</v>
      </c>
      <c r="J89" s="80">
        <v>5.96E-2</v>
      </c>
      <c r="K89" s="80">
        <v>7.7999999999999996E-3</v>
      </c>
    </row>
    <row r="90" spans="2:23">
      <c r="B90" t="s">
        <v>5325</v>
      </c>
      <c r="C90" t="s">
        <v>5326</v>
      </c>
      <c r="D90" t="s">
        <v>106</v>
      </c>
      <c r="E90" s="90">
        <v>43431</v>
      </c>
      <c r="F90" s="77">
        <v>305415.03999999998</v>
      </c>
      <c r="G90" s="77">
        <v>835.91760000000033</v>
      </c>
      <c r="H90" s="77">
        <v>9425.7427233267899</v>
      </c>
      <c r="I90" s="78">
        <v>1.4E-3</v>
      </c>
      <c r="J90" s="78">
        <v>2.7000000000000001E-3</v>
      </c>
      <c r="K90" s="78">
        <v>4.0000000000000002E-4</v>
      </c>
      <c r="W90" s="95"/>
    </row>
    <row r="91" spans="2:23">
      <c r="B91" t="s">
        <v>5327</v>
      </c>
      <c r="C91" t="s">
        <v>5328</v>
      </c>
      <c r="D91" t="s">
        <v>106</v>
      </c>
      <c r="E91" s="90">
        <v>43090</v>
      </c>
      <c r="F91" s="77">
        <v>6218926.0999999996</v>
      </c>
      <c r="G91" s="77">
        <v>111.15060000000004</v>
      </c>
      <c r="H91" s="77">
        <v>25520.483603324701</v>
      </c>
      <c r="I91" s="78">
        <v>4.0000000000000002E-4</v>
      </c>
      <c r="J91" s="78">
        <v>7.4000000000000003E-3</v>
      </c>
      <c r="K91" s="78">
        <v>1E-3</v>
      </c>
      <c r="W91" s="95"/>
    </row>
    <row r="92" spans="2:23">
      <c r="B92" t="s">
        <v>5329</v>
      </c>
      <c r="C92" t="s">
        <v>5330</v>
      </c>
      <c r="D92" t="s">
        <v>106</v>
      </c>
      <c r="E92" s="90">
        <v>42460</v>
      </c>
      <c r="F92" s="77">
        <v>7856484.1699999999</v>
      </c>
      <c r="G92" s="77">
        <v>60.979800000000182</v>
      </c>
      <c r="H92" s="77">
        <v>17687.885888750101</v>
      </c>
      <c r="I92" s="78">
        <v>8.0000000000000004E-4</v>
      </c>
      <c r="J92" s="78">
        <v>5.1999999999999998E-3</v>
      </c>
      <c r="K92" s="78">
        <v>6.9999999999999999E-4</v>
      </c>
      <c r="W92" s="95"/>
    </row>
    <row r="93" spans="2:23">
      <c r="B93" t="s">
        <v>5331</v>
      </c>
      <c r="C93" t="s">
        <v>5332</v>
      </c>
      <c r="D93" t="s">
        <v>106</v>
      </c>
      <c r="E93" s="90">
        <v>43431</v>
      </c>
      <c r="F93" s="77">
        <v>5054334.96</v>
      </c>
      <c r="G93" s="77">
        <v>88.2072</v>
      </c>
      <c r="H93" s="77">
        <v>16459.996884522701</v>
      </c>
      <c r="I93" s="78">
        <v>1E-3</v>
      </c>
      <c r="J93" s="78">
        <v>4.7999999999999996E-3</v>
      </c>
      <c r="K93" s="78">
        <v>5.9999999999999995E-4</v>
      </c>
      <c r="W93" s="95"/>
    </row>
    <row r="94" spans="2:23">
      <c r="B94" t="s">
        <v>5333</v>
      </c>
      <c r="C94" t="s">
        <v>5334</v>
      </c>
      <c r="D94" t="s">
        <v>106</v>
      </c>
      <c r="E94" s="90">
        <v>42095</v>
      </c>
      <c r="F94" s="77">
        <v>8242356.1699999999</v>
      </c>
      <c r="G94" s="77">
        <v>67.680999999999997</v>
      </c>
      <c r="H94" s="77">
        <v>20595.8555212102</v>
      </c>
      <c r="I94" s="78">
        <v>5.0000000000000001E-4</v>
      </c>
      <c r="J94" s="78">
        <v>6.0000000000000001E-3</v>
      </c>
      <c r="K94" s="78">
        <v>8.0000000000000004E-4</v>
      </c>
      <c r="W94" s="95"/>
    </row>
    <row r="95" spans="2:23">
      <c r="B95" t="s">
        <v>5335</v>
      </c>
      <c r="C95" t="s">
        <v>5336</v>
      </c>
      <c r="D95" t="s">
        <v>106</v>
      </c>
      <c r="E95" s="90">
        <v>43466</v>
      </c>
      <c r="F95" s="77">
        <v>5147529.3099999996</v>
      </c>
      <c r="G95" s="77">
        <v>117.94570000000006</v>
      </c>
      <c r="H95" s="77">
        <v>22415.200750504198</v>
      </c>
      <c r="I95" s="78">
        <v>2.9999999999999997E-4</v>
      </c>
      <c r="J95" s="78">
        <v>6.4999999999999997E-3</v>
      </c>
      <c r="K95" s="78">
        <v>8.9999999999999998E-4</v>
      </c>
    </row>
    <row r="96" spans="2:23">
      <c r="B96" t="s">
        <v>5337</v>
      </c>
      <c r="C96" t="s">
        <v>5338</v>
      </c>
      <c r="D96" t="s">
        <v>106</v>
      </c>
      <c r="E96" s="90">
        <v>42831</v>
      </c>
      <c r="F96" s="77">
        <v>4715954.78</v>
      </c>
      <c r="G96" s="77">
        <v>134.38389999999995</v>
      </c>
      <c r="H96" s="77">
        <v>23397.9907640768</v>
      </c>
      <c r="I96" s="78">
        <v>6.4000000000000003E-3</v>
      </c>
      <c r="J96" s="78">
        <v>6.7999999999999996E-3</v>
      </c>
      <c r="K96" s="78">
        <v>8.9999999999999998E-4</v>
      </c>
      <c r="W96" s="95"/>
    </row>
    <row r="97" spans="2:23">
      <c r="B97" t="s">
        <v>5339</v>
      </c>
      <c r="C97" t="s">
        <v>5340</v>
      </c>
      <c r="D97" t="s">
        <v>106</v>
      </c>
      <c r="E97" s="90">
        <v>43382</v>
      </c>
      <c r="F97" s="77">
        <v>1882047.02</v>
      </c>
      <c r="G97" s="77">
        <v>187.70859999999956</v>
      </c>
      <c r="H97" s="77">
        <v>13042.9651036592</v>
      </c>
      <c r="I97" s="78">
        <v>1.47E-2</v>
      </c>
      <c r="J97" s="78">
        <v>3.8E-3</v>
      </c>
      <c r="K97" s="78">
        <v>5.0000000000000001E-4</v>
      </c>
      <c r="W97" s="95"/>
    </row>
    <row r="98" spans="2:23">
      <c r="B98" t="s">
        <v>5341</v>
      </c>
      <c r="C98" t="s">
        <v>5342</v>
      </c>
      <c r="D98" t="s">
        <v>106</v>
      </c>
      <c r="E98" s="90">
        <v>43382</v>
      </c>
      <c r="F98" s="77">
        <v>14325.38</v>
      </c>
      <c r="G98" s="77">
        <v>252.69399999999999</v>
      </c>
      <c r="H98" s="77">
        <v>133.64809522174201</v>
      </c>
      <c r="I98" s="78">
        <v>1.47E-2</v>
      </c>
      <c r="J98" s="78">
        <v>0</v>
      </c>
      <c r="K98" s="78">
        <v>0</v>
      </c>
      <c r="W98" s="95"/>
    </row>
    <row r="99" spans="2:23">
      <c r="B99" t="s">
        <v>5343</v>
      </c>
      <c r="C99" t="s">
        <v>5344</v>
      </c>
      <c r="D99" t="s">
        <v>106</v>
      </c>
      <c r="E99" s="90">
        <v>39345</v>
      </c>
      <c r="F99" s="77">
        <v>5664576</v>
      </c>
      <c r="G99" s="77">
        <v>12.260899999999991</v>
      </c>
      <c r="H99" s="77">
        <v>2564.19737151053</v>
      </c>
      <c r="I99" s="78">
        <v>5.5E-2</v>
      </c>
      <c r="J99" s="78">
        <v>6.9999999999999999E-4</v>
      </c>
      <c r="K99" s="78">
        <v>1E-4</v>
      </c>
    </row>
    <row r="100" spans="2:23">
      <c r="B100" t="s">
        <v>5345</v>
      </c>
      <c r="C100" t="s">
        <v>5346</v>
      </c>
      <c r="D100" t="s">
        <v>106</v>
      </c>
      <c r="E100" s="90">
        <v>44665</v>
      </c>
      <c r="F100" s="77">
        <v>2337524.906</v>
      </c>
      <c r="G100" s="77">
        <v>100</v>
      </c>
      <c r="H100" s="77">
        <v>8630.1419529520008</v>
      </c>
      <c r="I100" s="78">
        <v>7.4999999999999997E-3</v>
      </c>
      <c r="J100" s="78">
        <v>2.5000000000000001E-3</v>
      </c>
      <c r="K100" s="78">
        <v>2.9999999999999997E-4</v>
      </c>
      <c r="W100" s="95"/>
    </row>
    <row r="101" spans="2:23">
      <c r="B101" t="s">
        <v>5348</v>
      </c>
      <c r="C101" t="s">
        <v>5349</v>
      </c>
      <c r="D101" t="s">
        <v>106</v>
      </c>
      <c r="E101" s="90">
        <v>44469</v>
      </c>
      <c r="F101" s="77">
        <v>5700610</v>
      </c>
      <c r="G101" s="77">
        <v>102.28009999999968</v>
      </c>
      <c r="H101" s="77">
        <v>21526.536834988201</v>
      </c>
      <c r="I101" s="78">
        <v>1.6899999999999998E-2</v>
      </c>
      <c r="J101" s="78">
        <v>6.3E-3</v>
      </c>
      <c r="K101" s="78">
        <v>8.0000000000000004E-4</v>
      </c>
      <c r="W101" s="95"/>
    </row>
    <row r="102" spans="2:23">
      <c r="B102" t="s">
        <v>5350</v>
      </c>
      <c r="C102" t="s">
        <v>5351</v>
      </c>
      <c r="D102" t="s">
        <v>106</v>
      </c>
      <c r="E102" s="90">
        <v>43830</v>
      </c>
      <c r="F102" s="77">
        <v>4636339.58</v>
      </c>
      <c r="G102" s="77">
        <v>135.76970000000006</v>
      </c>
      <c r="H102" s="77">
        <v>23240.1960986548</v>
      </c>
      <c r="I102" s="78">
        <v>5.7999999999999996E-3</v>
      </c>
      <c r="J102" s="78">
        <v>6.7999999999999996E-3</v>
      </c>
      <c r="K102" s="78">
        <v>8.9999999999999998E-4</v>
      </c>
      <c r="W102" s="95"/>
    </row>
    <row r="103" spans="2:23">
      <c r="B103" s="79" t="s">
        <v>5352</v>
      </c>
      <c r="C103" s="16"/>
      <c r="E103" s="95"/>
      <c r="F103" s="81">
        <v>802328725.71700001</v>
      </c>
      <c r="H103" s="81">
        <v>2626215.322267733</v>
      </c>
      <c r="J103" s="80">
        <v>0.76490000000000002</v>
      </c>
      <c r="K103" s="80">
        <v>0.1004</v>
      </c>
    </row>
    <row r="104" spans="2:23">
      <c r="B104" t="s">
        <v>5353</v>
      </c>
      <c r="C104" t="s">
        <v>5354</v>
      </c>
      <c r="D104" t="s">
        <v>106</v>
      </c>
      <c r="E104" s="90">
        <v>44425</v>
      </c>
      <c r="F104" s="77">
        <v>16887686.170000002</v>
      </c>
      <c r="G104" s="77">
        <v>73.230300000000057</v>
      </c>
      <c r="H104" s="77">
        <v>45658.606781830298</v>
      </c>
      <c r="I104" s="78">
        <v>7.3400000000000007E-2</v>
      </c>
      <c r="J104" s="78">
        <v>1.3299999999999999E-2</v>
      </c>
      <c r="K104" s="78">
        <v>1.6999999999999999E-3</v>
      </c>
    </row>
    <row r="105" spans="2:23">
      <c r="B105" t="s">
        <v>5355</v>
      </c>
      <c r="C105" t="s">
        <v>5356</v>
      </c>
      <c r="D105" t="s">
        <v>106</v>
      </c>
      <c r="E105" s="90">
        <v>39264</v>
      </c>
      <c r="F105" s="77">
        <v>55299509.509999998</v>
      </c>
      <c r="G105" s="77">
        <v>90.406899999999936</v>
      </c>
      <c r="H105" s="77">
        <v>184579.96079571999</v>
      </c>
      <c r="I105" s="78">
        <v>8.3000000000000001E-3</v>
      </c>
      <c r="J105" s="78">
        <v>5.3800000000000001E-2</v>
      </c>
      <c r="K105" s="78">
        <v>7.1000000000000004E-3</v>
      </c>
      <c r="W105" s="95"/>
    </row>
    <row r="106" spans="2:23">
      <c r="B106" t="s">
        <v>5357</v>
      </c>
      <c r="C106" t="s">
        <v>5358</v>
      </c>
      <c r="D106" t="s">
        <v>106</v>
      </c>
      <c r="E106" s="90">
        <v>44742</v>
      </c>
      <c r="F106" s="77">
        <v>115172.06</v>
      </c>
      <c r="G106" s="77">
        <v>100</v>
      </c>
      <c r="H106" s="77">
        <v>425.21524552</v>
      </c>
      <c r="I106" s="78">
        <v>3.0000000000000001E-3</v>
      </c>
      <c r="J106" s="78">
        <v>1E-4</v>
      </c>
      <c r="K106" s="78">
        <v>0</v>
      </c>
      <c r="W106" s="95"/>
    </row>
    <row r="107" spans="2:23">
      <c r="B107" t="s">
        <v>5359</v>
      </c>
      <c r="C107" t="s">
        <v>5360</v>
      </c>
      <c r="D107" t="s">
        <v>110</v>
      </c>
      <c r="E107" s="90">
        <v>45007</v>
      </c>
      <c r="F107" s="77">
        <v>3588835.46</v>
      </c>
      <c r="G107" s="77">
        <v>100.50120000000004</v>
      </c>
      <c r="H107" s="77">
        <v>14547.758691593201</v>
      </c>
      <c r="I107" s="78">
        <v>3.5900000000000001E-2</v>
      </c>
      <c r="J107" s="78">
        <v>4.1999999999999997E-3</v>
      </c>
      <c r="K107" s="78">
        <v>5.9999999999999995E-4</v>
      </c>
      <c r="W107" s="95"/>
    </row>
    <row r="108" spans="2:23">
      <c r="B108" t="s">
        <v>5361</v>
      </c>
      <c r="C108" t="s">
        <v>5362</v>
      </c>
      <c r="D108" t="s">
        <v>102</v>
      </c>
      <c r="E108" s="90">
        <v>45015</v>
      </c>
      <c r="F108" s="77">
        <v>6725718.9900000002</v>
      </c>
      <c r="G108" s="77">
        <v>100</v>
      </c>
      <c r="H108" s="77">
        <v>6725.7189900000003</v>
      </c>
      <c r="I108" s="78">
        <v>1.8700000000000001E-2</v>
      </c>
      <c r="J108" s="78">
        <v>2E-3</v>
      </c>
      <c r="K108" s="78">
        <v>2.9999999999999997E-4</v>
      </c>
      <c r="W108" s="95"/>
    </row>
    <row r="109" spans="2:23">
      <c r="B109" t="s">
        <v>5363</v>
      </c>
      <c r="C109" t="s">
        <v>5364</v>
      </c>
      <c r="D109" t="s">
        <v>106</v>
      </c>
      <c r="E109" s="90">
        <v>43983</v>
      </c>
      <c r="F109" s="77">
        <v>11590848.949999999</v>
      </c>
      <c r="G109" s="77">
        <v>98.304800000000057</v>
      </c>
      <c r="H109" s="77">
        <v>42067.980363789698</v>
      </c>
      <c r="I109" s="78">
        <v>3.8999999999999998E-3</v>
      </c>
      <c r="J109" s="78">
        <v>1.23E-2</v>
      </c>
      <c r="K109" s="78">
        <v>1.6000000000000001E-3</v>
      </c>
      <c r="W109" s="95"/>
    </row>
    <row r="110" spans="2:23">
      <c r="B110" t="s">
        <v>5365</v>
      </c>
      <c r="C110" t="s">
        <v>5366</v>
      </c>
      <c r="D110" t="s">
        <v>106</v>
      </c>
      <c r="E110" s="90">
        <v>44931</v>
      </c>
      <c r="F110" s="77">
        <v>1847068.07</v>
      </c>
      <c r="G110" s="77">
        <v>94.927800000000232</v>
      </c>
      <c r="H110" s="77">
        <v>6473.4829597409598</v>
      </c>
      <c r="I110" s="78">
        <v>6.4000000000000003E-3</v>
      </c>
      <c r="J110" s="78">
        <v>1.9E-3</v>
      </c>
      <c r="K110" s="78">
        <v>2.0000000000000001E-4</v>
      </c>
      <c r="W110" s="95"/>
    </row>
    <row r="111" spans="2:23">
      <c r="B111" t="s">
        <v>5367</v>
      </c>
      <c r="C111" t="s">
        <v>5368</v>
      </c>
      <c r="D111" t="s">
        <v>106</v>
      </c>
      <c r="E111" s="90">
        <v>43853</v>
      </c>
      <c r="F111" s="77">
        <v>1339086</v>
      </c>
      <c r="G111" s="77">
        <v>79.96469999999988</v>
      </c>
      <c r="H111" s="77">
        <v>3953.3792109542601</v>
      </c>
      <c r="I111" s="78">
        <v>2.5000000000000001E-3</v>
      </c>
      <c r="J111" s="78">
        <v>1.1999999999999999E-3</v>
      </c>
      <c r="K111" s="78">
        <v>2.0000000000000001E-4</v>
      </c>
      <c r="W111" s="95"/>
    </row>
    <row r="112" spans="2:23">
      <c r="B112" t="s">
        <v>5369</v>
      </c>
      <c r="C112" t="s">
        <v>5370</v>
      </c>
      <c r="D112" t="s">
        <v>106</v>
      </c>
      <c r="E112" s="90">
        <v>43466</v>
      </c>
      <c r="F112" s="77">
        <v>9681944.4100000001</v>
      </c>
      <c r="G112" s="77">
        <v>130.65179999999998</v>
      </c>
      <c r="H112" s="77">
        <v>46702.451115484801</v>
      </c>
      <c r="I112" s="78">
        <v>1.5E-3</v>
      </c>
      <c r="J112" s="78">
        <v>1.3599999999999999E-2</v>
      </c>
      <c r="K112" s="78">
        <v>1.8E-3</v>
      </c>
      <c r="W112" s="95"/>
    </row>
    <row r="113" spans="2:23">
      <c r="B113" t="s">
        <v>5371</v>
      </c>
      <c r="C113" t="s">
        <v>5372</v>
      </c>
      <c r="D113" t="s">
        <v>106</v>
      </c>
      <c r="E113" s="90">
        <v>43627</v>
      </c>
      <c r="F113" s="77">
        <v>1377988.7</v>
      </c>
      <c r="G113" s="77">
        <v>74.216099999999997</v>
      </c>
      <c r="H113" s="77">
        <v>3775.7695290759498</v>
      </c>
      <c r="I113" s="78">
        <v>6.1999999999999998E-3</v>
      </c>
      <c r="J113" s="78">
        <v>1.1000000000000001E-3</v>
      </c>
      <c r="K113" s="78">
        <v>1E-4</v>
      </c>
      <c r="W113" s="95"/>
    </row>
    <row r="114" spans="2:23">
      <c r="B114" t="s">
        <v>5373</v>
      </c>
      <c r="C114" t="s">
        <v>5374</v>
      </c>
      <c r="D114" t="s">
        <v>106</v>
      </c>
      <c r="E114" s="90">
        <v>44470</v>
      </c>
      <c r="F114" s="77">
        <v>1884452.34</v>
      </c>
      <c r="G114" s="77">
        <v>140.27309999999994</v>
      </c>
      <c r="H114" s="77">
        <v>9759.3579090372896</v>
      </c>
      <c r="I114" s="78">
        <v>3.7000000000000002E-3</v>
      </c>
      <c r="J114" s="78">
        <v>2.8E-3</v>
      </c>
      <c r="K114" s="78">
        <v>4.0000000000000002E-4</v>
      </c>
      <c r="W114" s="95"/>
    </row>
    <row r="115" spans="2:23">
      <c r="B115" t="s">
        <v>5375</v>
      </c>
      <c r="C115" t="s">
        <v>5376</v>
      </c>
      <c r="D115" t="s">
        <v>106</v>
      </c>
      <c r="E115" s="90">
        <v>44712</v>
      </c>
      <c r="F115" s="77">
        <v>1578571.75</v>
      </c>
      <c r="G115" s="77">
        <v>134.37169999999978</v>
      </c>
      <c r="H115" s="77">
        <v>7831.2994463510104</v>
      </c>
      <c r="I115" s="78">
        <v>1.1999999999999999E-3</v>
      </c>
      <c r="J115" s="78">
        <v>2.3E-3</v>
      </c>
      <c r="K115" s="78">
        <v>2.9999999999999997E-4</v>
      </c>
      <c r="W115" s="95"/>
    </row>
    <row r="116" spans="2:23">
      <c r="B116" t="s">
        <v>5377</v>
      </c>
      <c r="C116" t="s">
        <v>5378</v>
      </c>
      <c r="D116" t="s">
        <v>106</v>
      </c>
      <c r="E116" s="90">
        <v>42170</v>
      </c>
      <c r="F116" s="77">
        <v>5867805.4500000002</v>
      </c>
      <c r="G116" s="77">
        <v>98.366599999999949</v>
      </c>
      <c r="H116" s="77">
        <v>21310.078962658601</v>
      </c>
      <c r="I116" s="78">
        <v>1.5E-3</v>
      </c>
      <c r="J116" s="78">
        <v>6.1999999999999998E-3</v>
      </c>
      <c r="K116" s="78">
        <v>8.0000000000000004E-4</v>
      </c>
      <c r="W116" s="95"/>
    </row>
    <row r="117" spans="2:23">
      <c r="B117" t="s">
        <v>5379</v>
      </c>
      <c r="C117" t="s">
        <v>5380</v>
      </c>
      <c r="D117" t="s">
        <v>106</v>
      </c>
      <c r="E117" s="90">
        <v>43586</v>
      </c>
      <c r="F117" s="77">
        <v>1286914.28</v>
      </c>
      <c r="G117" s="77">
        <v>236.54920000000007</v>
      </c>
      <c r="H117" s="77">
        <v>11239.1326224232</v>
      </c>
      <c r="I117" s="78">
        <v>3.3E-3</v>
      </c>
      <c r="J117" s="78">
        <v>3.3E-3</v>
      </c>
      <c r="K117" s="78">
        <v>4.0000000000000002E-4</v>
      </c>
      <c r="W117" s="95"/>
    </row>
    <row r="118" spans="2:23">
      <c r="B118" t="s">
        <v>5381</v>
      </c>
      <c r="C118" t="s">
        <v>5382</v>
      </c>
      <c r="D118" t="s">
        <v>106</v>
      </c>
      <c r="E118" s="90">
        <v>42267</v>
      </c>
      <c r="F118" s="77">
        <v>1922627.12</v>
      </c>
      <c r="G118" s="77">
        <v>36.539200000000058</v>
      </c>
      <c r="H118" s="77">
        <v>2593.6764033857999</v>
      </c>
      <c r="I118" s="78">
        <v>1.44E-2</v>
      </c>
      <c r="J118" s="78">
        <v>8.0000000000000004E-4</v>
      </c>
      <c r="K118" s="78">
        <v>1E-4</v>
      </c>
      <c r="W118" s="95"/>
    </row>
    <row r="119" spans="2:23">
      <c r="B119" t="s">
        <v>5383</v>
      </c>
      <c r="C119" t="s">
        <v>5384</v>
      </c>
      <c r="D119" t="s">
        <v>110</v>
      </c>
      <c r="E119" s="90">
        <v>44661</v>
      </c>
      <c r="F119" s="77">
        <v>361528.75</v>
      </c>
      <c r="G119" s="77">
        <v>96.896000000000029</v>
      </c>
      <c r="H119" s="77">
        <v>1412.9278407798299</v>
      </c>
      <c r="I119" s="78">
        <v>2E-3</v>
      </c>
      <c r="J119" s="78">
        <v>4.0000000000000002E-4</v>
      </c>
      <c r="K119" s="78">
        <v>1E-4</v>
      </c>
      <c r="W119" s="95"/>
    </row>
    <row r="120" spans="2:23">
      <c r="B120" t="s">
        <v>5385</v>
      </c>
      <c r="C120" t="s">
        <v>5386</v>
      </c>
      <c r="D120" t="s">
        <v>203</v>
      </c>
      <c r="E120" s="90">
        <v>43096</v>
      </c>
      <c r="F120" s="77">
        <v>56680128.649999999</v>
      </c>
      <c r="G120" s="77">
        <v>46.887899999999995</v>
      </c>
      <c r="H120" s="77">
        <v>14390.970085355</v>
      </c>
      <c r="I120" s="78">
        <v>2.8999999999999998E-3</v>
      </c>
      <c r="J120" s="78">
        <v>4.1999999999999997E-3</v>
      </c>
      <c r="K120" s="78">
        <v>5.9999999999999995E-4</v>
      </c>
      <c r="W120" s="95"/>
    </row>
    <row r="121" spans="2:23">
      <c r="B121" t="s">
        <v>5387</v>
      </c>
      <c r="C121" t="s">
        <v>5388</v>
      </c>
      <c r="D121" t="s">
        <v>110</v>
      </c>
      <c r="E121" s="90">
        <v>44302</v>
      </c>
      <c r="F121" s="77">
        <v>5584717.2599999998</v>
      </c>
      <c r="G121" s="77">
        <v>135.29889999999983</v>
      </c>
      <c r="H121" s="77">
        <v>30476.616521658299</v>
      </c>
      <c r="I121" s="78">
        <v>2E-3</v>
      </c>
      <c r="J121" s="78">
        <v>8.8999999999999999E-3</v>
      </c>
      <c r="K121" s="78">
        <v>1.1999999999999999E-3</v>
      </c>
      <c r="W121" s="95"/>
    </row>
    <row r="122" spans="2:23">
      <c r="B122" t="s">
        <v>5389</v>
      </c>
      <c r="C122" t="s">
        <v>5390</v>
      </c>
      <c r="D122" t="s">
        <v>106</v>
      </c>
      <c r="E122" s="90">
        <v>44502</v>
      </c>
      <c r="F122" s="77">
        <v>2486375.08</v>
      </c>
      <c r="G122" s="77">
        <v>103.04790000000001</v>
      </c>
      <c r="H122" s="77">
        <v>9459.4847739857796</v>
      </c>
      <c r="I122" s="78">
        <v>1.4200000000000001E-2</v>
      </c>
      <c r="J122" s="78">
        <v>2.8E-3</v>
      </c>
      <c r="K122" s="78">
        <v>4.0000000000000002E-4</v>
      </c>
      <c r="W122" s="95"/>
    </row>
    <row r="123" spans="2:23">
      <c r="B123" t="s">
        <v>5391</v>
      </c>
      <c r="C123" t="s">
        <v>5392</v>
      </c>
      <c r="D123" t="s">
        <v>106</v>
      </c>
      <c r="E123" s="90">
        <v>43191</v>
      </c>
      <c r="F123" s="77">
        <v>5614433.7599999998</v>
      </c>
      <c r="G123" s="77">
        <v>161.45550000000026</v>
      </c>
      <c r="H123" s="77">
        <v>33467.286270899203</v>
      </c>
      <c r="I123" s="78">
        <v>3.3999999999999998E-3</v>
      </c>
      <c r="J123" s="78">
        <v>9.7000000000000003E-3</v>
      </c>
      <c r="K123" s="78">
        <v>1.2999999999999999E-3</v>
      </c>
      <c r="W123" s="95"/>
    </row>
    <row r="124" spans="2:23">
      <c r="B124" t="s">
        <v>5393</v>
      </c>
      <c r="C124" t="s">
        <v>5394</v>
      </c>
      <c r="D124" t="s">
        <v>106</v>
      </c>
      <c r="E124" s="90">
        <v>42795</v>
      </c>
      <c r="F124" s="77">
        <v>4886841.88</v>
      </c>
      <c r="G124" s="77">
        <v>123.21069999999989</v>
      </c>
      <c r="H124" s="77">
        <v>22229.945829786298</v>
      </c>
      <c r="I124" s="78">
        <v>6.6E-3</v>
      </c>
      <c r="J124" s="78">
        <v>6.4999999999999997E-3</v>
      </c>
      <c r="K124" s="78">
        <v>8.9999999999999998E-4</v>
      </c>
      <c r="W124" s="95"/>
    </row>
    <row r="125" spans="2:23">
      <c r="B125" t="s">
        <v>5395</v>
      </c>
      <c r="C125" t="s">
        <v>5396</v>
      </c>
      <c r="D125" t="s">
        <v>110</v>
      </c>
      <c r="E125" s="90">
        <v>44228</v>
      </c>
      <c r="F125" s="77">
        <v>5917041.0099999998</v>
      </c>
      <c r="G125" s="77">
        <v>115.44199999999981</v>
      </c>
      <c r="H125" s="77">
        <v>27551.148997181099</v>
      </c>
      <c r="I125" s="78">
        <v>1.0800000000000001E-2</v>
      </c>
      <c r="J125" s="78">
        <v>8.0000000000000002E-3</v>
      </c>
      <c r="K125" s="78">
        <v>1.1000000000000001E-3</v>
      </c>
      <c r="W125" s="95"/>
    </row>
    <row r="126" spans="2:23">
      <c r="B126" t="s">
        <v>5397</v>
      </c>
      <c r="C126" t="s">
        <v>5398</v>
      </c>
      <c r="D126" t="s">
        <v>106</v>
      </c>
      <c r="E126" s="90">
        <v>43556</v>
      </c>
      <c r="F126" s="77">
        <v>4873405.34</v>
      </c>
      <c r="G126" s="77">
        <v>111.36890000000012</v>
      </c>
      <c r="H126" s="77">
        <v>20038.1746395298</v>
      </c>
      <c r="I126" s="78">
        <v>2.0999999999999999E-3</v>
      </c>
      <c r="J126" s="78">
        <v>5.7999999999999996E-3</v>
      </c>
      <c r="K126" s="78">
        <v>8.0000000000000004E-4</v>
      </c>
      <c r="W126" s="95"/>
    </row>
    <row r="127" spans="2:23">
      <c r="B127" t="s">
        <v>5399</v>
      </c>
      <c r="C127" t="s">
        <v>5400</v>
      </c>
      <c r="D127" t="s">
        <v>106</v>
      </c>
      <c r="E127" s="90">
        <v>44896</v>
      </c>
      <c r="F127" s="77">
        <v>146997.22700000001</v>
      </c>
      <c r="G127" s="77">
        <v>120.539</v>
      </c>
      <c r="H127" s="77">
        <v>654.18174167843802</v>
      </c>
      <c r="I127" s="78">
        <v>4.4000000000000003E-3</v>
      </c>
      <c r="J127" s="78">
        <v>2.0000000000000001E-4</v>
      </c>
      <c r="K127" s="78">
        <v>0</v>
      </c>
      <c r="W127" s="95"/>
    </row>
    <row r="128" spans="2:23">
      <c r="B128" t="s">
        <v>5401</v>
      </c>
      <c r="C128" t="s">
        <v>5402</v>
      </c>
      <c r="D128" t="s">
        <v>106</v>
      </c>
      <c r="E128" s="90">
        <v>43914</v>
      </c>
      <c r="F128" s="77">
        <v>3950065.42</v>
      </c>
      <c r="G128" s="77">
        <v>110.7285999999998</v>
      </c>
      <c r="H128" s="77">
        <v>16148.2620958963</v>
      </c>
      <c r="I128" s="78">
        <v>1.9400000000000001E-2</v>
      </c>
      <c r="J128" s="78">
        <v>4.7000000000000002E-3</v>
      </c>
      <c r="K128" s="78">
        <v>5.9999999999999995E-4</v>
      </c>
      <c r="W128" s="95"/>
    </row>
    <row r="129" spans="2:23">
      <c r="B129" t="s">
        <v>5403</v>
      </c>
      <c r="C129" t="s">
        <v>5404</v>
      </c>
      <c r="D129" t="s">
        <v>106</v>
      </c>
      <c r="E129" s="90">
        <v>44621</v>
      </c>
      <c r="F129" s="77">
        <v>4970421</v>
      </c>
      <c r="G129" s="77">
        <v>100</v>
      </c>
      <c r="H129" s="77">
        <v>18350.794332000001</v>
      </c>
      <c r="I129" s="78">
        <v>5.7999999999999996E-3</v>
      </c>
      <c r="J129" s="78">
        <v>5.3E-3</v>
      </c>
      <c r="K129" s="78">
        <v>6.9999999999999999E-4</v>
      </c>
      <c r="W129" s="95"/>
    </row>
    <row r="130" spans="2:23">
      <c r="B130" t="s">
        <v>5405</v>
      </c>
      <c r="C130" t="s">
        <v>5406</v>
      </c>
      <c r="D130" t="s">
        <v>106</v>
      </c>
      <c r="E130" s="90">
        <v>44621</v>
      </c>
      <c r="F130" s="77">
        <v>7316252.0300000003</v>
      </c>
      <c r="G130" s="77">
        <v>100.42629999999993</v>
      </c>
      <c r="H130" s="77">
        <v>27126.752956195101</v>
      </c>
      <c r="I130" s="78">
        <v>6.1000000000000004E-3</v>
      </c>
      <c r="J130" s="78">
        <v>7.9000000000000008E-3</v>
      </c>
      <c r="K130" s="78">
        <v>1E-3</v>
      </c>
      <c r="W130" s="95"/>
    </row>
    <row r="131" spans="2:23">
      <c r="B131" t="s">
        <v>5407</v>
      </c>
      <c r="C131" t="s">
        <v>5408</v>
      </c>
      <c r="D131" t="s">
        <v>110</v>
      </c>
      <c r="E131" s="90">
        <v>44713</v>
      </c>
      <c r="F131" s="77">
        <v>1048997</v>
      </c>
      <c r="G131" s="77">
        <v>104.3445</v>
      </c>
      <c r="H131" s="77">
        <v>4414.8413591937997</v>
      </c>
      <c r="I131" s="78">
        <v>2.0000000000000001E-4</v>
      </c>
      <c r="J131" s="78">
        <v>1.2999999999999999E-3</v>
      </c>
      <c r="K131" s="78">
        <v>2.0000000000000001E-4</v>
      </c>
      <c r="W131" s="95"/>
    </row>
    <row r="132" spans="2:23">
      <c r="B132" t="s">
        <v>5409</v>
      </c>
      <c r="C132" t="s">
        <v>5410</v>
      </c>
      <c r="D132" t="s">
        <v>106</v>
      </c>
      <c r="E132" s="90">
        <v>44562</v>
      </c>
      <c r="F132" s="77">
        <v>830266.1</v>
      </c>
      <c r="G132" s="77">
        <v>100.0979000000001</v>
      </c>
      <c r="H132" s="77">
        <v>3068.34341144993</v>
      </c>
      <c r="I132" s="78">
        <v>1.8E-3</v>
      </c>
      <c r="J132" s="78">
        <v>8.9999999999999998E-4</v>
      </c>
      <c r="K132" s="78">
        <v>1E-4</v>
      </c>
      <c r="W132" s="95"/>
    </row>
    <row r="133" spans="2:23">
      <c r="B133" t="s">
        <v>5411</v>
      </c>
      <c r="C133" t="s">
        <v>5412</v>
      </c>
      <c r="D133" t="s">
        <v>110</v>
      </c>
      <c r="E133" s="90">
        <v>44256</v>
      </c>
      <c r="F133" s="77">
        <v>1248918</v>
      </c>
      <c r="G133" s="77">
        <v>104.997</v>
      </c>
      <c r="H133" s="77">
        <v>5289.1040326841603</v>
      </c>
      <c r="I133" s="78">
        <v>3.3999999999999998E-3</v>
      </c>
      <c r="J133" s="78">
        <v>1.5E-3</v>
      </c>
      <c r="K133" s="78">
        <v>2.0000000000000001E-4</v>
      </c>
      <c r="W133" s="95"/>
    </row>
    <row r="134" spans="2:23">
      <c r="B134" t="s">
        <v>5413</v>
      </c>
      <c r="C134" t="s">
        <v>5414</v>
      </c>
      <c r="D134" t="s">
        <v>106</v>
      </c>
      <c r="E134" s="90">
        <v>44264</v>
      </c>
      <c r="F134" s="77">
        <v>1302256.67</v>
      </c>
      <c r="G134" s="77">
        <v>101.26469999999985</v>
      </c>
      <c r="H134" s="77">
        <v>4868.7375369094598</v>
      </c>
      <c r="I134" s="78">
        <v>3.5000000000000001E-3</v>
      </c>
      <c r="J134" s="78">
        <v>1.4E-3</v>
      </c>
      <c r="K134" s="78">
        <v>2.0000000000000001E-4</v>
      </c>
      <c r="W134" s="95"/>
    </row>
    <row r="135" spans="2:23">
      <c r="B135" t="s">
        <v>5415</v>
      </c>
      <c r="C135" t="s">
        <v>5416</v>
      </c>
      <c r="D135" t="s">
        <v>106</v>
      </c>
      <c r="E135" s="90">
        <v>41378</v>
      </c>
      <c r="F135" s="77">
        <v>831630.87</v>
      </c>
      <c r="G135" s="77">
        <v>50.603999999999949</v>
      </c>
      <c r="H135" s="77">
        <v>1553.7356882991201</v>
      </c>
      <c r="I135" s="78">
        <v>1.12E-2</v>
      </c>
      <c r="J135" s="78">
        <v>5.0000000000000001E-4</v>
      </c>
      <c r="K135" s="78">
        <v>1E-4</v>
      </c>
      <c r="W135" s="95"/>
    </row>
    <row r="136" spans="2:23">
      <c r="B136" t="s">
        <v>5417</v>
      </c>
      <c r="C136" t="s">
        <v>5418</v>
      </c>
      <c r="D136" t="s">
        <v>110</v>
      </c>
      <c r="E136" s="90">
        <v>44896</v>
      </c>
      <c r="F136" s="77">
        <v>3002977.27</v>
      </c>
      <c r="G136" s="77">
        <v>101.77809999999985</v>
      </c>
      <c r="H136" s="77">
        <v>12327.575700526701</v>
      </c>
      <c r="I136" s="78">
        <v>7.3000000000000001E-3</v>
      </c>
      <c r="J136" s="78">
        <v>3.5999999999999999E-3</v>
      </c>
      <c r="K136" s="78">
        <v>5.0000000000000001E-4</v>
      </c>
      <c r="W136" s="95"/>
    </row>
    <row r="137" spans="2:23">
      <c r="B137" t="s">
        <v>5420</v>
      </c>
      <c r="C137" t="s">
        <v>5421</v>
      </c>
      <c r="D137" t="s">
        <v>110</v>
      </c>
      <c r="E137" s="90">
        <v>44816</v>
      </c>
      <c r="F137" s="77">
        <v>6593303</v>
      </c>
      <c r="G137" s="77">
        <v>88.216900000000024</v>
      </c>
      <c r="H137" s="77">
        <v>23459.8980678025</v>
      </c>
      <c r="I137" s="78">
        <v>4.0000000000000001E-3</v>
      </c>
      <c r="J137" s="78">
        <v>6.7999999999999996E-3</v>
      </c>
      <c r="K137" s="78">
        <v>8.9999999999999998E-4</v>
      </c>
      <c r="W137" s="95"/>
    </row>
    <row r="138" spans="2:23">
      <c r="B138" t="s">
        <v>5422</v>
      </c>
      <c r="C138" t="s">
        <v>5423</v>
      </c>
      <c r="D138" t="s">
        <v>106</v>
      </c>
      <c r="E138" s="90">
        <v>44816</v>
      </c>
      <c r="F138" s="77">
        <v>617653.93000000005</v>
      </c>
      <c r="G138" s="77">
        <v>100.83</v>
      </c>
      <c r="H138" s="77">
        <v>2299.30544952934</v>
      </c>
      <c r="I138" s="78">
        <v>4.3E-3</v>
      </c>
      <c r="J138" s="78">
        <v>6.9999999999999999E-4</v>
      </c>
      <c r="K138" s="78">
        <v>1E-4</v>
      </c>
      <c r="W138" s="95"/>
    </row>
    <row r="139" spans="2:23">
      <c r="B139" t="s">
        <v>5424</v>
      </c>
      <c r="C139" t="s">
        <v>5425</v>
      </c>
      <c r="D139" t="s">
        <v>106</v>
      </c>
      <c r="E139" s="90">
        <v>44002</v>
      </c>
      <c r="F139" s="77">
        <v>4198672</v>
      </c>
      <c r="G139" s="77">
        <v>110.38420000000001</v>
      </c>
      <c r="H139" s="77">
        <v>17111.203477966101</v>
      </c>
      <c r="I139" s="78">
        <v>1.41E-2</v>
      </c>
      <c r="J139" s="78">
        <v>5.0000000000000001E-3</v>
      </c>
      <c r="K139" s="78">
        <v>6.9999999999999999E-4</v>
      </c>
      <c r="W139" s="95"/>
    </row>
    <row r="140" spans="2:23">
      <c r="B140" t="s">
        <v>5426</v>
      </c>
      <c r="C140" t="s">
        <v>5427</v>
      </c>
      <c r="D140" t="s">
        <v>106</v>
      </c>
      <c r="E140" s="90">
        <v>42555</v>
      </c>
      <c r="F140" s="77">
        <v>847031.44</v>
      </c>
      <c r="G140" s="77">
        <v>115.23959999999997</v>
      </c>
      <c r="H140" s="77">
        <v>3603.8189551752498</v>
      </c>
      <c r="I140" s="78">
        <v>2.0000000000000001E-4</v>
      </c>
      <c r="J140" s="78">
        <v>1E-3</v>
      </c>
      <c r="K140" s="78">
        <v>1E-4</v>
      </c>
      <c r="W140" s="95"/>
    </row>
    <row r="141" spans="2:23">
      <c r="B141" t="s">
        <v>5428</v>
      </c>
      <c r="C141" t="s">
        <v>5429</v>
      </c>
      <c r="D141" t="s">
        <v>106</v>
      </c>
      <c r="E141" s="90">
        <v>44357</v>
      </c>
      <c r="F141" s="77">
        <v>456573.95</v>
      </c>
      <c r="G141" s="77">
        <v>99.419300000000007</v>
      </c>
      <c r="H141" s="77">
        <v>1675.8823317671099</v>
      </c>
      <c r="I141" s="78">
        <v>3.27E-2</v>
      </c>
      <c r="J141" s="78">
        <v>5.0000000000000001E-4</v>
      </c>
      <c r="K141" s="78">
        <v>1E-4</v>
      </c>
      <c r="W141" s="95"/>
    </row>
    <row r="142" spans="2:23">
      <c r="B142" t="s">
        <v>5430</v>
      </c>
      <c r="C142" t="s">
        <v>5431</v>
      </c>
      <c r="D142" t="s">
        <v>106</v>
      </c>
      <c r="E142" s="90">
        <v>42916</v>
      </c>
      <c r="F142" s="77">
        <v>615640.82999999996</v>
      </c>
      <c r="G142" s="77">
        <v>98.843800000000059</v>
      </c>
      <c r="H142" s="77">
        <v>2246.66614335131</v>
      </c>
      <c r="I142" s="78">
        <v>3.27E-2</v>
      </c>
      <c r="J142" s="78">
        <v>6.9999999999999999E-4</v>
      </c>
      <c r="K142" s="78">
        <v>1E-4</v>
      </c>
      <c r="W142" s="95"/>
    </row>
    <row r="143" spans="2:23">
      <c r="B143" t="s">
        <v>5432</v>
      </c>
      <c r="C143" t="s">
        <v>5433</v>
      </c>
      <c r="D143" t="s">
        <v>106</v>
      </c>
      <c r="E143" s="90">
        <v>42916</v>
      </c>
      <c r="F143" s="77">
        <v>615234.59</v>
      </c>
      <c r="G143" s="77">
        <v>0.68720000000000003</v>
      </c>
      <c r="H143" s="77">
        <v>15.609377642356201</v>
      </c>
      <c r="I143" s="78">
        <v>3.27E-2</v>
      </c>
      <c r="J143" s="78">
        <v>0</v>
      </c>
      <c r="K143" s="78">
        <v>0</v>
      </c>
      <c r="W143" s="95"/>
    </row>
    <row r="144" spans="2:23">
      <c r="B144" t="s">
        <v>5434</v>
      </c>
      <c r="C144" t="s">
        <v>5435</v>
      </c>
      <c r="D144" t="s">
        <v>106</v>
      </c>
      <c r="E144" s="90">
        <v>42916</v>
      </c>
      <c r="F144" s="77">
        <v>409485.57</v>
      </c>
      <c r="G144" s="77">
        <v>104.7855</v>
      </c>
      <c r="H144" s="77">
        <v>1584.1689052080701</v>
      </c>
      <c r="I144" s="78">
        <v>3.27E-2</v>
      </c>
      <c r="J144" s="78">
        <v>5.0000000000000001E-4</v>
      </c>
      <c r="K144" s="78">
        <v>1E-4</v>
      </c>
      <c r="W144" s="95"/>
    </row>
    <row r="145" spans="2:23">
      <c r="B145" t="s">
        <v>5436</v>
      </c>
      <c r="C145" t="s">
        <v>5437</v>
      </c>
      <c r="D145" t="s">
        <v>106</v>
      </c>
      <c r="E145" s="90">
        <v>44874</v>
      </c>
      <c r="F145" s="77">
        <v>2502848.56</v>
      </c>
      <c r="G145" s="77">
        <v>89.074299999999994</v>
      </c>
      <c r="H145" s="77">
        <v>8230.9257303772702</v>
      </c>
      <c r="I145" s="78">
        <v>7.0900000000000005E-2</v>
      </c>
      <c r="J145" s="78">
        <v>2.3999999999999998E-3</v>
      </c>
      <c r="K145" s="78">
        <v>2.9999999999999997E-4</v>
      </c>
    </row>
    <row r="146" spans="2:23">
      <c r="B146" t="s">
        <v>5438</v>
      </c>
      <c r="C146" t="s">
        <v>5439</v>
      </c>
      <c r="D146" t="s">
        <v>110</v>
      </c>
      <c r="E146" s="90">
        <v>43617</v>
      </c>
      <c r="F146" s="77">
        <v>3397274.16</v>
      </c>
      <c r="G146" s="77">
        <v>143.95820000000049</v>
      </c>
      <c r="H146" s="77">
        <v>19725.966787180001</v>
      </c>
      <c r="I146" s="78">
        <v>2.0000000000000001E-4</v>
      </c>
      <c r="J146" s="78">
        <v>5.7000000000000002E-3</v>
      </c>
      <c r="K146" s="78">
        <v>8.0000000000000004E-4</v>
      </c>
      <c r="W146" s="95"/>
    </row>
    <row r="147" spans="2:23">
      <c r="B147" t="s">
        <v>5440</v>
      </c>
      <c r="C147" t="s">
        <v>5441</v>
      </c>
      <c r="D147" t="s">
        <v>110</v>
      </c>
      <c r="E147" s="90">
        <v>42401</v>
      </c>
      <c r="F147" s="77">
        <v>3721875.11</v>
      </c>
      <c r="G147" s="77">
        <v>128.20070000000001</v>
      </c>
      <c r="H147" s="77">
        <v>19245.2468727175</v>
      </c>
      <c r="I147" s="78">
        <v>2.9999999999999997E-4</v>
      </c>
      <c r="J147" s="78">
        <v>5.5999999999999999E-3</v>
      </c>
      <c r="K147" s="78">
        <v>6.9999999999999999E-4</v>
      </c>
      <c r="W147" s="95"/>
    </row>
    <row r="148" spans="2:23">
      <c r="B148" t="s">
        <v>5442</v>
      </c>
      <c r="C148" t="s">
        <v>5443</v>
      </c>
      <c r="D148" t="s">
        <v>106</v>
      </c>
      <c r="E148" s="90">
        <v>42603</v>
      </c>
      <c r="F148" s="77">
        <v>6924166.1900000004</v>
      </c>
      <c r="G148" s="77">
        <v>29.365100000000012</v>
      </c>
      <c r="H148" s="77">
        <v>7506.9004990739804</v>
      </c>
      <c r="I148" s="78">
        <v>2.0999999999999999E-3</v>
      </c>
      <c r="J148" s="78">
        <v>2.2000000000000001E-3</v>
      </c>
      <c r="K148" s="78">
        <v>2.9999999999999997E-4</v>
      </c>
      <c r="W148" s="95"/>
    </row>
    <row r="149" spans="2:23">
      <c r="B149" t="s">
        <v>5444</v>
      </c>
      <c r="C149" t="s">
        <v>5445</v>
      </c>
      <c r="D149" t="s">
        <v>106</v>
      </c>
      <c r="E149" s="90">
        <v>42948</v>
      </c>
      <c r="F149" s="77">
        <v>5534422.2300000004</v>
      </c>
      <c r="G149" s="77">
        <v>111.42340000000009</v>
      </c>
      <c r="H149" s="77">
        <v>22767.240119028502</v>
      </c>
      <c r="I149" s="78">
        <v>2.9999999999999997E-4</v>
      </c>
      <c r="J149" s="78">
        <v>6.6E-3</v>
      </c>
      <c r="K149" s="78">
        <v>8.9999999999999998E-4</v>
      </c>
      <c r="W149" s="95"/>
    </row>
    <row r="150" spans="2:23">
      <c r="B150" t="s">
        <v>5446</v>
      </c>
      <c r="C150" t="s">
        <v>5447</v>
      </c>
      <c r="D150" t="s">
        <v>110</v>
      </c>
      <c r="E150" s="90">
        <v>43909</v>
      </c>
      <c r="F150" s="77">
        <v>10203408.859999999</v>
      </c>
      <c r="G150" s="77">
        <v>96.738699999999923</v>
      </c>
      <c r="H150" s="77">
        <v>39812.259893296097</v>
      </c>
      <c r="I150" s="78">
        <v>3.7000000000000002E-3</v>
      </c>
      <c r="J150" s="78">
        <v>1.1599999999999999E-2</v>
      </c>
      <c r="K150" s="78">
        <v>1.5E-3</v>
      </c>
      <c r="W150" s="95"/>
    </row>
    <row r="151" spans="2:23">
      <c r="B151" t="s">
        <v>5448</v>
      </c>
      <c r="C151" t="s">
        <v>5449</v>
      </c>
      <c r="D151" t="s">
        <v>106</v>
      </c>
      <c r="E151" s="90">
        <v>42916</v>
      </c>
      <c r="F151" s="77">
        <v>8157576.0700000003</v>
      </c>
      <c r="G151" s="77">
        <v>77.409399999999877</v>
      </c>
      <c r="H151" s="77">
        <v>23313.9857087005</v>
      </c>
      <c r="I151" s="78">
        <v>5.5999999999999999E-3</v>
      </c>
      <c r="J151" s="78">
        <v>6.7999999999999996E-3</v>
      </c>
      <c r="K151" s="78">
        <v>8.9999999999999998E-4</v>
      </c>
      <c r="W151" s="95"/>
    </row>
    <row r="152" spans="2:23">
      <c r="B152" t="s">
        <v>5450</v>
      </c>
      <c r="C152" t="s">
        <v>5451</v>
      </c>
      <c r="D152" t="s">
        <v>110</v>
      </c>
      <c r="E152" s="90">
        <v>42531</v>
      </c>
      <c r="F152" s="77">
        <v>6196170.6600000001</v>
      </c>
      <c r="G152" s="77">
        <v>43.807499999999997</v>
      </c>
      <c r="H152" s="77">
        <v>10948.210388744799</v>
      </c>
      <c r="I152" s="78">
        <v>5.4999999999999997E-3</v>
      </c>
      <c r="J152" s="78">
        <v>3.2000000000000002E-3</v>
      </c>
      <c r="K152" s="78">
        <v>4.0000000000000002E-4</v>
      </c>
      <c r="W152" s="95"/>
    </row>
    <row r="153" spans="2:23">
      <c r="B153" t="s">
        <v>5452</v>
      </c>
      <c r="C153" t="s">
        <v>5453</v>
      </c>
      <c r="D153" t="s">
        <v>110</v>
      </c>
      <c r="E153" s="90">
        <v>44440</v>
      </c>
      <c r="F153" s="77">
        <v>1169510.6000000001</v>
      </c>
      <c r="G153" s="77">
        <v>104.27360000000019</v>
      </c>
      <c r="H153" s="77">
        <v>4918.6942128934597</v>
      </c>
      <c r="I153" s="78">
        <v>6.4999999999999997E-3</v>
      </c>
      <c r="J153" s="78">
        <v>1.4E-3</v>
      </c>
      <c r="K153" s="78">
        <v>2.0000000000000001E-4</v>
      </c>
      <c r="W153" s="95"/>
    </row>
    <row r="154" spans="2:23">
      <c r="B154" t="s">
        <v>5454</v>
      </c>
      <c r="C154" t="s">
        <v>5455</v>
      </c>
      <c r="D154" t="s">
        <v>106</v>
      </c>
      <c r="E154" s="90">
        <v>43007</v>
      </c>
      <c r="F154" s="77">
        <v>9693810.2200000007</v>
      </c>
      <c r="G154" s="77">
        <v>36.01740000000008</v>
      </c>
      <c r="H154" s="77">
        <v>12890.4644208421</v>
      </c>
      <c r="I154" s="78">
        <v>6.1000000000000004E-3</v>
      </c>
      <c r="J154" s="78">
        <v>3.8E-3</v>
      </c>
      <c r="K154" s="78">
        <v>5.0000000000000001E-4</v>
      </c>
      <c r="W154" s="95"/>
    </row>
    <row r="155" spans="2:23">
      <c r="B155" t="s">
        <v>5456</v>
      </c>
      <c r="C155" t="s">
        <v>5457</v>
      </c>
      <c r="D155" t="s">
        <v>113</v>
      </c>
      <c r="E155" s="90">
        <v>42646</v>
      </c>
      <c r="F155" s="77">
        <v>5653878.4699999997</v>
      </c>
      <c r="G155" s="77">
        <v>44.360899999999972</v>
      </c>
      <c r="H155" s="77">
        <v>11717.1439068418</v>
      </c>
      <c r="I155" s="78">
        <v>9.4000000000000004E-3</v>
      </c>
      <c r="J155" s="78">
        <v>3.3999999999999998E-3</v>
      </c>
      <c r="K155" s="78">
        <v>4.0000000000000002E-4</v>
      </c>
      <c r="W155" s="95"/>
    </row>
    <row r="156" spans="2:23">
      <c r="B156" t="s">
        <v>5458</v>
      </c>
      <c r="C156" t="s">
        <v>5459</v>
      </c>
      <c r="D156" t="s">
        <v>110</v>
      </c>
      <c r="E156" s="90">
        <v>42928</v>
      </c>
      <c r="F156" s="77">
        <v>6093332.6699999999</v>
      </c>
      <c r="G156" s="77">
        <v>56.195</v>
      </c>
      <c r="H156" s="77">
        <v>13810.9597286425</v>
      </c>
      <c r="I156" s="78">
        <v>1.1000000000000001E-3</v>
      </c>
      <c r="J156" s="78">
        <v>4.0000000000000001E-3</v>
      </c>
      <c r="K156" s="78">
        <v>5.0000000000000001E-4</v>
      </c>
      <c r="W156" s="95"/>
    </row>
    <row r="157" spans="2:23">
      <c r="B157" t="s">
        <v>5460</v>
      </c>
      <c r="C157" t="s">
        <v>5461</v>
      </c>
      <c r="D157" t="s">
        <v>113</v>
      </c>
      <c r="E157" s="90">
        <v>44644</v>
      </c>
      <c r="F157" s="77">
        <v>6626036.9199999999</v>
      </c>
      <c r="G157" s="77">
        <v>103.40689999999998</v>
      </c>
      <c r="H157" s="77">
        <v>32009.457691366399</v>
      </c>
      <c r="I157" s="78">
        <v>8.8000000000000005E-3</v>
      </c>
      <c r="J157" s="78">
        <v>9.2999999999999992E-3</v>
      </c>
      <c r="K157" s="78">
        <v>1.1999999999999999E-3</v>
      </c>
      <c r="W157" s="95"/>
    </row>
    <row r="158" spans="2:23">
      <c r="B158" t="s">
        <v>5462</v>
      </c>
      <c r="C158" t="s">
        <v>5463</v>
      </c>
      <c r="D158" t="s">
        <v>106</v>
      </c>
      <c r="E158" s="90">
        <v>44256</v>
      </c>
      <c r="F158" s="77">
        <v>885923.04</v>
      </c>
      <c r="G158" s="77">
        <v>121.0505</v>
      </c>
      <c r="H158" s="77">
        <v>3959.3534831239599</v>
      </c>
      <c r="I158" s="78">
        <v>3.5000000000000001E-3</v>
      </c>
      <c r="J158" s="78">
        <v>1.1999999999999999E-3</v>
      </c>
      <c r="K158" s="78">
        <v>2.0000000000000001E-4</v>
      </c>
      <c r="W158" s="95"/>
    </row>
    <row r="159" spans="2:23">
      <c r="B159" t="s">
        <v>5464</v>
      </c>
      <c r="C159" t="s">
        <v>5465</v>
      </c>
      <c r="D159" t="s">
        <v>106</v>
      </c>
      <c r="E159" s="90">
        <v>44427</v>
      </c>
      <c r="F159" s="77">
        <v>914774.24</v>
      </c>
      <c r="G159" s="77">
        <v>171.34560000000008</v>
      </c>
      <c r="H159" s="77">
        <v>5786.9346143603498</v>
      </c>
      <c r="I159" s="78">
        <v>5.4999999999999997E-3</v>
      </c>
      <c r="J159" s="78">
        <v>1.6999999999999999E-3</v>
      </c>
      <c r="K159" s="78">
        <v>2.0000000000000001E-4</v>
      </c>
      <c r="W159" s="95"/>
    </row>
    <row r="160" spans="2:23">
      <c r="B160" t="s">
        <v>5466</v>
      </c>
      <c r="C160" t="s">
        <v>5467</v>
      </c>
      <c r="D160" t="s">
        <v>106</v>
      </c>
      <c r="E160" s="90">
        <v>43318</v>
      </c>
      <c r="F160" s="77">
        <v>4708329.58</v>
      </c>
      <c r="G160" s="77">
        <v>109.24289999999995</v>
      </c>
      <c r="H160" s="77">
        <v>18989.8602403763</v>
      </c>
      <c r="I160" s="78">
        <v>2.3E-3</v>
      </c>
      <c r="J160" s="78">
        <v>5.4999999999999997E-3</v>
      </c>
      <c r="K160" s="78">
        <v>6.9999999999999999E-4</v>
      </c>
      <c r="W160" s="95"/>
    </row>
    <row r="161" spans="2:23">
      <c r="B161" t="s">
        <v>5468</v>
      </c>
      <c r="C161" t="s">
        <v>5469</v>
      </c>
      <c r="D161" t="s">
        <v>106</v>
      </c>
      <c r="E161" s="90">
        <v>42359</v>
      </c>
      <c r="F161" s="77">
        <v>6845479.4900000002</v>
      </c>
      <c r="G161" s="77">
        <v>57.095800000000274</v>
      </c>
      <c r="H161" s="77">
        <v>14430.112880781</v>
      </c>
      <c r="I161" s="78">
        <v>1.4E-3</v>
      </c>
      <c r="J161" s="78">
        <v>4.1999999999999997E-3</v>
      </c>
      <c r="K161" s="78">
        <v>5.9999999999999995E-4</v>
      </c>
      <c r="W161" s="95"/>
    </row>
    <row r="162" spans="2:23">
      <c r="B162" t="s">
        <v>5470</v>
      </c>
      <c r="C162" t="s">
        <v>5471</v>
      </c>
      <c r="D162" t="s">
        <v>106</v>
      </c>
      <c r="E162" s="90">
        <v>44406</v>
      </c>
      <c r="F162" s="77">
        <v>7469430.3300000001</v>
      </c>
      <c r="G162" s="77">
        <v>87.685599999999937</v>
      </c>
      <c r="H162" s="77">
        <v>24181.1778469255</v>
      </c>
      <c r="I162" s="78">
        <v>4.0000000000000002E-4</v>
      </c>
      <c r="J162" s="78">
        <v>7.0000000000000001E-3</v>
      </c>
      <c r="K162" s="78">
        <v>8.9999999999999998E-4</v>
      </c>
      <c r="W162" s="95"/>
    </row>
    <row r="163" spans="2:23">
      <c r="B163" t="s">
        <v>5472</v>
      </c>
      <c r="C163" t="s">
        <v>5473</v>
      </c>
      <c r="D163" t="s">
        <v>110</v>
      </c>
      <c r="E163" s="90">
        <v>44197</v>
      </c>
      <c r="F163" s="77">
        <v>5312566.45</v>
      </c>
      <c r="G163" s="77">
        <v>113.13470000000009</v>
      </c>
      <c r="H163" s="77">
        <v>24242.170356290499</v>
      </c>
      <c r="I163" s="78">
        <v>4.0000000000000002E-4</v>
      </c>
      <c r="J163" s="78">
        <v>7.1000000000000004E-3</v>
      </c>
      <c r="K163" s="78">
        <v>8.9999999999999998E-4</v>
      </c>
      <c r="W163" s="95"/>
    </row>
    <row r="164" spans="2:23">
      <c r="B164" t="s">
        <v>5474</v>
      </c>
      <c r="C164" t="s">
        <v>5475</v>
      </c>
      <c r="D164" t="s">
        <v>106</v>
      </c>
      <c r="E164" s="90">
        <v>44085</v>
      </c>
      <c r="F164" s="77">
        <v>2844266</v>
      </c>
      <c r="G164" s="77">
        <v>121.708</v>
      </c>
      <c r="H164" s="77">
        <v>12780.5936800298</v>
      </c>
      <c r="I164" s="78">
        <v>8.9999999999999998E-4</v>
      </c>
      <c r="J164" s="78">
        <v>3.7000000000000002E-3</v>
      </c>
      <c r="K164" s="78">
        <v>5.0000000000000001E-4</v>
      </c>
      <c r="W164" s="95"/>
    </row>
    <row r="165" spans="2:23">
      <c r="B165" t="s">
        <v>5476</v>
      </c>
      <c r="C165" t="s">
        <v>5477</v>
      </c>
      <c r="D165" t="s">
        <v>106</v>
      </c>
      <c r="E165" s="90">
        <v>42916</v>
      </c>
      <c r="F165" s="77">
        <v>760920.52</v>
      </c>
      <c r="G165" s="77">
        <v>1E-4</v>
      </c>
      <c r="H165" s="77">
        <v>2.8093185598400002E-3</v>
      </c>
      <c r="I165" s="78">
        <v>3.27E-2</v>
      </c>
      <c r="J165" s="78">
        <v>0</v>
      </c>
      <c r="K165" s="78">
        <v>0</v>
      </c>
      <c r="W165" s="95"/>
    </row>
    <row r="166" spans="2:23">
      <c r="B166" t="s">
        <v>5478</v>
      </c>
      <c r="C166" t="s">
        <v>5479</v>
      </c>
      <c r="D166" t="s">
        <v>106</v>
      </c>
      <c r="E166" s="90">
        <v>42916</v>
      </c>
      <c r="F166" s="77">
        <v>525561.64</v>
      </c>
      <c r="G166" s="77">
        <v>96.946600000000004</v>
      </c>
      <c r="H166" s="77">
        <v>1881.12620814462</v>
      </c>
      <c r="I166" s="78">
        <v>3.27E-2</v>
      </c>
      <c r="J166" s="78">
        <v>5.0000000000000001E-4</v>
      </c>
      <c r="K166" s="78">
        <v>1E-4</v>
      </c>
      <c r="W166" s="95"/>
    </row>
    <row r="167" spans="2:23">
      <c r="B167" t="s">
        <v>5480</v>
      </c>
      <c r="C167" t="s">
        <v>5481</v>
      </c>
      <c r="D167" t="s">
        <v>106</v>
      </c>
      <c r="E167" s="90">
        <v>44105</v>
      </c>
      <c r="F167" s="77">
        <v>5820706.6399999997</v>
      </c>
      <c r="G167" s="77">
        <v>113.50580000000002</v>
      </c>
      <c r="H167" s="77">
        <v>24392.451941225801</v>
      </c>
      <c r="I167" s="78">
        <v>1E-3</v>
      </c>
      <c r="J167" s="78">
        <v>7.1000000000000004E-3</v>
      </c>
      <c r="K167" s="78">
        <v>8.9999999999999998E-4</v>
      </c>
      <c r="W167" s="95"/>
    </row>
    <row r="168" spans="2:23">
      <c r="B168" t="s">
        <v>5482</v>
      </c>
      <c r="C168" t="s">
        <v>5483</v>
      </c>
      <c r="D168" t="s">
        <v>106</v>
      </c>
      <c r="E168" s="90">
        <v>44735</v>
      </c>
      <c r="F168" s="77">
        <v>1771718.6</v>
      </c>
      <c r="G168" s="77">
        <v>99.064599999999913</v>
      </c>
      <c r="H168" s="77">
        <v>6479.9988260440005</v>
      </c>
      <c r="I168" s="78">
        <v>5.8999999999999999E-3</v>
      </c>
      <c r="J168" s="78">
        <v>1.9E-3</v>
      </c>
      <c r="K168" s="78">
        <v>2.0000000000000001E-4</v>
      </c>
      <c r="W168" s="95"/>
    </row>
    <row r="169" spans="2:23">
      <c r="B169" t="s">
        <v>5484</v>
      </c>
      <c r="C169" t="s">
        <v>5485</v>
      </c>
      <c r="D169" t="s">
        <v>113</v>
      </c>
      <c r="E169" s="90">
        <v>43738</v>
      </c>
      <c r="F169" s="77">
        <v>6358901.1200000001</v>
      </c>
      <c r="G169" s="77">
        <v>113.45680000000004</v>
      </c>
      <c r="H169" s="77">
        <v>33704.473569762697</v>
      </c>
      <c r="I169" s="78">
        <v>2.5999999999999999E-3</v>
      </c>
      <c r="J169" s="78">
        <v>9.7999999999999997E-3</v>
      </c>
      <c r="K169" s="78">
        <v>1.2999999999999999E-3</v>
      </c>
      <c r="W169" s="95"/>
    </row>
    <row r="170" spans="2:23">
      <c r="B170" t="s">
        <v>5486</v>
      </c>
      <c r="C170" t="s">
        <v>5487</v>
      </c>
      <c r="D170" t="s">
        <v>106</v>
      </c>
      <c r="E170" s="90">
        <v>43917</v>
      </c>
      <c r="F170" s="77">
        <v>352482.13</v>
      </c>
      <c r="G170" s="77">
        <v>117.31379999999997</v>
      </c>
      <c r="H170" s="77">
        <v>1526.67958834038</v>
      </c>
      <c r="I170" s="78">
        <v>4.1399999999999999E-2</v>
      </c>
      <c r="J170" s="78">
        <v>4.0000000000000002E-4</v>
      </c>
      <c r="K170" s="78">
        <v>1E-4</v>
      </c>
      <c r="W170" s="95"/>
    </row>
    <row r="171" spans="2:23">
      <c r="B171" t="s">
        <v>5488</v>
      </c>
      <c r="C171" t="s">
        <v>5489</v>
      </c>
      <c r="D171" t="s">
        <v>106</v>
      </c>
      <c r="E171" s="90">
        <v>43558</v>
      </c>
      <c r="F171" s="77">
        <v>3234649.71</v>
      </c>
      <c r="G171" s="77">
        <v>100.44090000000018</v>
      </c>
      <c r="H171" s="77">
        <v>11994.980447869601</v>
      </c>
      <c r="I171" s="78">
        <v>7.4000000000000003E-3</v>
      </c>
      <c r="J171" s="78">
        <v>3.5000000000000001E-3</v>
      </c>
      <c r="K171" s="78">
        <v>5.0000000000000001E-4</v>
      </c>
      <c r="W171" s="95"/>
    </row>
    <row r="172" spans="2:23">
      <c r="B172" t="s">
        <v>5490</v>
      </c>
      <c r="C172" t="s">
        <v>5491</v>
      </c>
      <c r="D172" t="s">
        <v>106</v>
      </c>
      <c r="E172" s="90">
        <v>43525</v>
      </c>
      <c r="F172" s="77">
        <v>10187180.199999999</v>
      </c>
      <c r="G172" s="77">
        <v>109.1545000000002</v>
      </c>
      <c r="H172" s="77">
        <v>41054.174637322001</v>
      </c>
      <c r="I172" s="78">
        <v>5.9999999999999995E-4</v>
      </c>
      <c r="J172" s="78">
        <v>1.2E-2</v>
      </c>
      <c r="K172" s="78">
        <v>1.6000000000000001E-3</v>
      </c>
      <c r="W172" s="95"/>
    </row>
    <row r="173" spans="2:23">
      <c r="B173" t="s">
        <v>5492</v>
      </c>
      <c r="C173" t="s">
        <v>5493</v>
      </c>
      <c r="D173" t="s">
        <v>106</v>
      </c>
      <c r="E173" s="90">
        <v>43138</v>
      </c>
      <c r="F173" s="77">
        <v>10191085.83</v>
      </c>
      <c r="G173" s="77">
        <v>75.976399999999927</v>
      </c>
      <c r="H173" s="77">
        <v>28586.4919367369</v>
      </c>
      <c r="I173" s="78">
        <v>9.5799999999999996E-2</v>
      </c>
      <c r="J173" s="78">
        <v>8.3000000000000001E-3</v>
      </c>
      <c r="K173" s="78">
        <v>1.1000000000000001E-3</v>
      </c>
    </row>
    <row r="174" spans="2:23">
      <c r="B174" t="s">
        <v>5494</v>
      </c>
      <c r="C174" t="s">
        <v>5495</v>
      </c>
      <c r="D174" t="s">
        <v>106</v>
      </c>
      <c r="E174" s="90">
        <v>43188</v>
      </c>
      <c r="F174" s="77">
        <v>9454936.3900000006</v>
      </c>
      <c r="G174" s="77">
        <v>132.28619999999995</v>
      </c>
      <c r="H174" s="77">
        <v>46177.970823666299</v>
      </c>
      <c r="I174" s="78">
        <v>7.8100000000000003E-2</v>
      </c>
      <c r="J174" s="78">
        <v>1.35E-2</v>
      </c>
      <c r="K174" s="78">
        <v>1.8E-3</v>
      </c>
    </row>
    <row r="175" spans="2:23">
      <c r="B175" t="s">
        <v>5496</v>
      </c>
      <c r="C175" t="s">
        <v>5497</v>
      </c>
      <c r="D175" t="s">
        <v>113</v>
      </c>
      <c r="E175" s="90">
        <v>43220</v>
      </c>
      <c r="F175" s="77">
        <v>6892551.4299999997</v>
      </c>
      <c r="G175" s="77">
        <v>92.826900000000222</v>
      </c>
      <c r="H175" s="77">
        <v>29890.199156259401</v>
      </c>
      <c r="I175" s="78">
        <v>5.0000000000000001E-3</v>
      </c>
      <c r="J175" s="78">
        <v>8.6999999999999994E-3</v>
      </c>
      <c r="K175" s="78">
        <v>1.1000000000000001E-3</v>
      </c>
      <c r="W175" s="95"/>
    </row>
    <row r="176" spans="2:23">
      <c r="B176" t="s">
        <v>5498</v>
      </c>
      <c r="C176" t="s">
        <v>5499</v>
      </c>
      <c r="D176" t="s">
        <v>110</v>
      </c>
      <c r="E176" s="90">
        <v>43860</v>
      </c>
      <c r="F176" s="77">
        <v>12009399.880000001</v>
      </c>
      <c r="G176" s="77">
        <v>93.164200000000065</v>
      </c>
      <c r="H176" s="77">
        <v>45127.539900200201</v>
      </c>
      <c r="I176" s="78">
        <v>3.7000000000000002E-3</v>
      </c>
      <c r="J176" s="78">
        <v>1.3100000000000001E-2</v>
      </c>
      <c r="K176" s="78">
        <v>1.6999999999999999E-3</v>
      </c>
      <c r="W176" s="95"/>
    </row>
    <row r="177" spans="2:23">
      <c r="B177" t="s">
        <v>5500</v>
      </c>
      <c r="C177" t="s">
        <v>5501</v>
      </c>
      <c r="D177" t="s">
        <v>106</v>
      </c>
      <c r="E177" s="90">
        <v>43795</v>
      </c>
      <c r="F177" s="77">
        <v>5629669.7199999997</v>
      </c>
      <c r="G177" s="77">
        <v>145.29950000000051</v>
      </c>
      <c r="H177" s="77">
        <v>30200.124177163601</v>
      </c>
      <c r="I177" s="78">
        <v>5.9999999999999995E-4</v>
      </c>
      <c r="J177" s="78">
        <v>8.8000000000000005E-3</v>
      </c>
      <c r="K177" s="78">
        <v>1.1999999999999999E-3</v>
      </c>
      <c r="W177" s="95"/>
    </row>
    <row r="178" spans="2:23">
      <c r="B178" t="s">
        <v>5502</v>
      </c>
      <c r="C178" t="s">
        <v>5503</v>
      </c>
      <c r="D178" t="s">
        <v>106</v>
      </c>
      <c r="E178" s="90">
        <v>44337</v>
      </c>
      <c r="F178" s="77">
        <v>7703542.8799999999</v>
      </c>
      <c r="G178" s="77">
        <v>91.908399999999631</v>
      </c>
      <c r="H178" s="77">
        <v>26140.109491956599</v>
      </c>
      <c r="I178" s="78">
        <v>1.4E-3</v>
      </c>
      <c r="J178" s="78">
        <v>7.6E-3</v>
      </c>
      <c r="K178" s="78">
        <v>1E-3</v>
      </c>
      <c r="W178" s="95"/>
    </row>
    <row r="179" spans="2:23">
      <c r="B179" t="s">
        <v>5504</v>
      </c>
      <c r="C179" t="s">
        <v>5505</v>
      </c>
      <c r="D179" t="s">
        <v>110</v>
      </c>
      <c r="E179" s="90">
        <v>43847</v>
      </c>
      <c r="F179" s="77">
        <v>1722677.23</v>
      </c>
      <c r="G179" s="77">
        <v>139.12550000000016</v>
      </c>
      <c r="H179" s="77">
        <v>9666.7824610360294</v>
      </c>
      <c r="I179" s="78">
        <v>4.3E-3</v>
      </c>
      <c r="J179" s="78">
        <v>2.8E-3</v>
      </c>
      <c r="K179" s="78">
        <v>4.0000000000000002E-4</v>
      </c>
      <c r="W179" s="95"/>
    </row>
    <row r="180" spans="2:23">
      <c r="B180" t="s">
        <v>5506</v>
      </c>
      <c r="C180" t="s">
        <v>5507</v>
      </c>
      <c r="D180" t="s">
        <v>110</v>
      </c>
      <c r="E180" s="90">
        <v>43891</v>
      </c>
      <c r="F180" s="77">
        <v>524836.93999999994</v>
      </c>
      <c r="G180" s="77">
        <v>139.1887999999999</v>
      </c>
      <c r="H180" s="77">
        <v>2946.4561305448901</v>
      </c>
      <c r="I180" s="78">
        <v>1.6000000000000001E-3</v>
      </c>
      <c r="J180" s="78">
        <v>8.9999999999999998E-4</v>
      </c>
      <c r="K180" s="78">
        <v>1E-4</v>
      </c>
      <c r="W180" s="95"/>
    </row>
    <row r="181" spans="2:23">
      <c r="B181" t="s">
        <v>5508</v>
      </c>
      <c r="C181" t="s">
        <v>5509</v>
      </c>
      <c r="D181" t="s">
        <v>110</v>
      </c>
      <c r="E181" s="90">
        <v>43466</v>
      </c>
      <c r="F181" s="77">
        <v>6344649.8600000003</v>
      </c>
      <c r="G181" s="77">
        <v>139.07859999999994</v>
      </c>
      <c r="H181" s="77">
        <v>35590.924077446201</v>
      </c>
      <c r="I181" s="78">
        <v>1.8E-3</v>
      </c>
      <c r="J181" s="78">
        <v>1.04E-2</v>
      </c>
      <c r="K181" s="78">
        <v>1.4E-3</v>
      </c>
      <c r="W181" s="95"/>
    </row>
    <row r="182" spans="2:23">
      <c r="B182" t="s">
        <v>5510</v>
      </c>
      <c r="C182" t="s">
        <v>5511</v>
      </c>
      <c r="D182" t="s">
        <v>110</v>
      </c>
      <c r="E182" s="90">
        <v>44545</v>
      </c>
      <c r="F182" s="77">
        <v>7647930.0300000003</v>
      </c>
      <c r="G182" s="77">
        <v>103.51380000000002</v>
      </c>
      <c r="H182" s="77">
        <v>31931.068525622701</v>
      </c>
      <c r="I182" s="78">
        <v>2E-3</v>
      </c>
      <c r="J182" s="78">
        <v>9.2999999999999992E-3</v>
      </c>
      <c r="K182" s="78">
        <v>1.1999999999999999E-3</v>
      </c>
      <c r="W182" s="95"/>
    </row>
    <row r="183" spans="2:23">
      <c r="B183" t="s">
        <v>5512</v>
      </c>
      <c r="C183" t="s">
        <v>5513</v>
      </c>
      <c r="D183" t="s">
        <v>110</v>
      </c>
      <c r="E183" s="90">
        <v>44651</v>
      </c>
      <c r="F183" s="77">
        <v>1548551.4</v>
      </c>
      <c r="G183" s="77">
        <v>117.68560000000036</v>
      </c>
      <c r="H183" s="77">
        <v>7350.5569206073096</v>
      </c>
      <c r="I183" s="78">
        <v>4.7000000000000002E-3</v>
      </c>
      <c r="J183" s="78">
        <v>2.0999999999999999E-3</v>
      </c>
      <c r="K183" s="78">
        <v>2.9999999999999997E-4</v>
      </c>
      <c r="W183" s="95"/>
    </row>
    <row r="184" spans="2:23">
      <c r="B184" t="s">
        <v>5514</v>
      </c>
      <c r="C184" t="s">
        <v>5515</v>
      </c>
      <c r="D184" t="s">
        <v>110</v>
      </c>
      <c r="E184" s="90">
        <v>43602</v>
      </c>
      <c r="F184" s="77">
        <v>2641276.2000000002</v>
      </c>
      <c r="G184" s="77">
        <v>67.743700000000047</v>
      </c>
      <c r="H184" s="77">
        <v>7216.9554611159201</v>
      </c>
      <c r="I184" s="78">
        <v>4.5999999999999999E-3</v>
      </c>
      <c r="J184" s="78">
        <v>2.0999999999999999E-3</v>
      </c>
      <c r="K184" s="78">
        <v>2.9999999999999997E-4</v>
      </c>
      <c r="W184" s="95"/>
    </row>
    <row r="185" spans="2:23">
      <c r="B185" t="s">
        <v>5516</v>
      </c>
      <c r="C185" t="s">
        <v>5517</v>
      </c>
      <c r="D185" t="s">
        <v>110</v>
      </c>
      <c r="E185" s="90">
        <v>44910</v>
      </c>
      <c r="F185" s="77">
        <v>437160.56</v>
      </c>
      <c r="G185" s="77">
        <v>91.305399999999935</v>
      </c>
      <c r="H185" s="77">
        <v>1609.9364418125001</v>
      </c>
      <c r="I185" s="78">
        <v>4.4000000000000003E-3</v>
      </c>
      <c r="J185" s="78">
        <v>5.0000000000000001E-4</v>
      </c>
      <c r="K185" s="78">
        <v>1E-4</v>
      </c>
      <c r="W185" s="95"/>
    </row>
    <row r="186" spans="2:23">
      <c r="B186" t="s">
        <v>5518</v>
      </c>
      <c r="C186" t="s">
        <v>5519</v>
      </c>
      <c r="D186" t="s">
        <v>110</v>
      </c>
      <c r="E186" s="90">
        <v>42788</v>
      </c>
      <c r="F186" s="77">
        <v>5150928.3499999996</v>
      </c>
      <c r="G186" s="77">
        <v>64.000600000000034</v>
      </c>
      <c r="H186" s="77">
        <v>13296.607474936</v>
      </c>
      <c r="I186" s="78">
        <v>6.4999999999999997E-3</v>
      </c>
      <c r="J186" s="78">
        <v>3.8999999999999998E-3</v>
      </c>
      <c r="K186" s="78">
        <v>5.0000000000000001E-4</v>
      </c>
      <c r="W186" s="95"/>
    </row>
    <row r="187" spans="2:23">
      <c r="B187" t="s">
        <v>5520</v>
      </c>
      <c r="C187" t="s">
        <v>5521</v>
      </c>
      <c r="D187" t="s">
        <v>110</v>
      </c>
      <c r="E187" s="90">
        <v>43651</v>
      </c>
      <c r="F187" s="77">
        <v>7637824.6200000001</v>
      </c>
      <c r="G187" s="77">
        <v>98.567700000000187</v>
      </c>
      <c r="H187" s="77">
        <v>30365.161729007101</v>
      </c>
      <c r="I187" s="78">
        <v>8.8999999999999999E-3</v>
      </c>
      <c r="J187" s="78">
        <v>8.8000000000000005E-3</v>
      </c>
      <c r="K187" s="78">
        <v>1.1999999999999999E-3</v>
      </c>
      <c r="W187" s="95"/>
    </row>
    <row r="188" spans="2:23">
      <c r="B188" t="s">
        <v>5522</v>
      </c>
      <c r="C188" t="s">
        <v>5523</v>
      </c>
      <c r="D188" t="s">
        <v>110</v>
      </c>
      <c r="E188" s="90">
        <v>43602</v>
      </c>
      <c r="F188" s="77">
        <v>3781121.35</v>
      </c>
      <c r="G188" s="77">
        <v>95.516800000000089</v>
      </c>
      <c r="H188" s="77">
        <v>14567.0521148762</v>
      </c>
      <c r="I188" s="78">
        <v>5.4000000000000003E-3</v>
      </c>
      <c r="J188" s="78">
        <v>4.1999999999999997E-3</v>
      </c>
      <c r="K188" s="78">
        <v>5.9999999999999995E-4</v>
      </c>
      <c r="W188" s="95"/>
    </row>
    <row r="189" spans="2:23">
      <c r="B189" t="s">
        <v>5524</v>
      </c>
      <c r="C189" t="s">
        <v>5525</v>
      </c>
      <c r="D189" t="s">
        <v>110</v>
      </c>
      <c r="E189" s="90">
        <v>44377</v>
      </c>
      <c r="F189" s="77">
        <v>1664731.34</v>
      </c>
      <c r="G189" s="77">
        <v>105.88900000000015</v>
      </c>
      <c r="H189" s="77">
        <v>7109.9459045620697</v>
      </c>
      <c r="I189" s="78">
        <v>1.8E-3</v>
      </c>
      <c r="J189" s="78">
        <v>2.0999999999999999E-3</v>
      </c>
      <c r="K189" s="78">
        <v>2.9999999999999997E-4</v>
      </c>
      <c r="W189" s="95"/>
    </row>
    <row r="190" spans="2:23">
      <c r="B190" t="s">
        <v>5526</v>
      </c>
      <c r="C190" t="s">
        <v>5527</v>
      </c>
      <c r="D190" t="s">
        <v>110</v>
      </c>
      <c r="E190" s="90">
        <v>44651</v>
      </c>
      <c r="F190" s="77">
        <v>2062388.9</v>
      </c>
      <c r="G190" s="77">
        <v>104.7352999999997</v>
      </c>
      <c r="H190" s="77">
        <v>8712.3424496596308</v>
      </c>
      <c r="I190" s="78">
        <v>7.0000000000000001E-3</v>
      </c>
      <c r="J190" s="78">
        <v>2.5000000000000001E-3</v>
      </c>
      <c r="K190" s="78">
        <v>2.9999999999999997E-4</v>
      </c>
      <c r="W190" s="95"/>
    </row>
    <row r="191" spans="2:23">
      <c r="B191" t="s">
        <v>5528</v>
      </c>
      <c r="C191" t="s">
        <v>5529</v>
      </c>
      <c r="D191" t="s">
        <v>106</v>
      </c>
      <c r="E191" s="90">
        <v>44501</v>
      </c>
      <c r="F191" s="77">
        <v>771761</v>
      </c>
      <c r="G191" s="77">
        <v>129.0412</v>
      </c>
      <c r="H191" s="77">
        <v>3676.8246082241499</v>
      </c>
      <c r="I191" s="78">
        <v>2.5000000000000001E-3</v>
      </c>
      <c r="J191" s="78">
        <v>1.1000000000000001E-3</v>
      </c>
      <c r="K191" s="78">
        <v>1E-4</v>
      </c>
      <c r="W191" s="95"/>
    </row>
    <row r="192" spans="2:23">
      <c r="B192" t="s">
        <v>5530</v>
      </c>
      <c r="C192" t="s">
        <v>5531</v>
      </c>
      <c r="D192" t="s">
        <v>102</v>
      </c>
      <c r="E192" s="90">
        <v>43709</v>
      </c>
      <c r="F192" s="77">
        <v>14243941.84</v>
      </c>
      <c r="G192" s="77">
        <v>98.397369999999995</v>
      </c>
      <c r="H192" s="77">
        <v>14015.6641548896</v>
      </c>
      <c r="I192" s="78">
        <v>8.6E-3</v>
      </c>
      <c r="J192" s="78">
        <v>4.1000000000000003E-3</v>
      </c>
      <c r="K192" s="78">
        <v>5.0000000000000001E-4</v>
      </c>
      <c r="W192" s="95"/>
    </row>
    <row r="193" spans="2:23">
      <c r="B193" t="s">
        <v>5532</v>
      </c>
      <c r="C193" t="s">
        <v>5533</v>
      </c>
      <c r="D193" t="s">
        <v>102</v>
      </c>
      <c r="E193" s="90">
        <v>41914</v>
      </c>
      <c r="F193" s="77">
        <v>22047041.879999999</v>
      </c>
      <c r="G193" s="77">
        <v>7.3161319999999996</v>
      </c>
      <c r="H193" s="77">
        <v>1612.99068603608</v>
      </c>
      <c r="I193" s="78">
        <v>2.92E-2</v>
      </c>
      <c r="J193" s="78">
        <v>5.0000000000000001E-4</v>
      </c>
      <c r="K193" s="78">
        <v>1E-4</v>
      </c>
      <c r="W193" s="95"/>
    </row>
    <row r="194" spans="2:23">
      <c r="B194" t="s">
        <v>5534</v>
      </c>
      <c r="C194" t="s">
        <v>5535</v>
      </c>
      <c r="D194" t="s">
        <v>110</v>
      </c>
      <c r="E194" s="90">
        <v>42555</v>
      </c>
      <c r="F194" s="77">
        <v>10509973.92</v>
      </c>
      <c r="G194" s="77">
        <v>90.939999999999856</v>
      </c>
      <c r="H194" s="77">
        <v>38550.310658839</v>
      </c>
      <c r="I194" s="78">
        <v>9.5999999999999992E-3</v>
      </c>
      <c r="J194" s="78">
        <v>1.12E-2</v>
      </c>
      <c r="K194" s="78">
        <v>1.5E-3</v>
      </c>
      <c r="W194" s="95"/>
    </row>
    <row r="195" spans="2:23">
      <c r="B195" t="s">
        <v>5536</v>
      </c>
      <c r="C195" t="s">
        <v>5537</v>
      </c>
      <c r="D195" t="s">
        <v>110</v>
      </c>
      <c r="E195" s="90">
        <v>43465</v>
      </c>
      <c r="F195" s="77">
        <v>5969650</v>
      </c>
      <c r="G195" s="77">
        <v>105.1855</v>
      </c>
      <c r="H195" s="77">
        <v>25326.550290105199</v>
      </c>
      <c r="I195" s="78">
        <v>2.46E-2</v>
      </c>
      <c r="J195" s="78">
        <v>7.4000000000000003E-3</v>
      </c>
      <c r="K195" s="78">
        <v>1E-3</v>
      </c>
      <c r="W195" s="95"/>
    </row>
    <row r="196" spans="2:23">
      <c r="B196" t="s">
        <v>5538</v>
      </c>
      <c r="C196" t="s">
        <v>5539</v>
      </c>
      <c r="D196" t="s">
        <v>106</v>
      </c>
      <c r="E196" s="90">
        <v>43973</v>
      </c>
      <c r="F196" s="77">
        <v>1876478.8</v>
      </c>
      <c r="G196" s="77">
        <v>105.42580000000004</v>
      </c>
      <c r="H196" s="77">
        <v>7303.8569686086303</v>
      </c>
      <c r="I196" s="78">
        <v>5.8999999999999999E-3</v>
      </c>
      <c r="J196" s="78">
        <v>2.0999999999999999E-3</v>
      </c>
      <c r="K196" s="78">
        <v>2.9999999999999997E-4</v>
      </c>
      <c r="W196" s="95"/>
    </row>
    <row r="197" spans="2:23">
      <c r="B197" t="s">
        <v>5540</v>
      </c>
      <c r="C197" t="s">
        <v>5541</v>
      </c>
      <c r="D197" t="s">
        <v>106</v>
      </c>
      <c r="E197" s="90">
        <v>44012</v>
      </c>
      <c r="F197" s="77">
        <v>9655808.0299999993</v>
      </c>
      <c r="G197" s="77">
        <v>118.64640000000006</v>
      </c>
      <c r="H197" s="77">
        <v>42296.543739523797</v>
      </c>
      <c r="I197" s="78">
        <v>4.4000000000000003E-3</v>
      </c>
      <c r="J197" s="78">
        <v>1.23E-2</v>
      </c>
      <c r="K197" s="78">
        <v>1.6000000000000001E-3</v>
      </c>
      <c r="W197" s="95"/>
    </row>
    <row r="198" spans="2:23">
      <c r="B198" t="s">
        <v>5542</v>
      </c>
      <c r="C198" t="s">
        <v>5543</v>
      </c>
      <c r="D198" t="s">
        <v>110</v>
      </c>
      <c r="E198" s="90">
        <v>42484</v>
      </c>
      <c r="F198" s="77">
        <v>5681780.6500000004</v>
      </c>
      <c r="G198" s="77">
        <v>102.57500000000009</v>
      </c>
      <c r="H198" s="77">
        <v>23507.004096108001</v>
      </c>
      <c r="I198" s="78">
        <v>8.0999999999999996E-3</v>
      </c>
      <c r="J198" s="78">
        <v>6.7999999999999996E-3</v>
      </c>
      <c r="K198" s="78">
        <v>8.9999999999999998E-4</v>
      </c>
      <c r="W198" s="95"/>
    </row>
    <row r="199" spans="2:23">
      <c r="B199" t="s">
        <v>5544</v>
      </c>
      <c r="C199" t="s">
        <v>5545</v>
      </c>
      <c r="D199" t="s">
        <v>106</v>
      </c>
      <c r="E199" s="90">
        <v>44256</v>
      </c>
      <c r="F199" s="77">
        <v>657975.27</v>
      </c>
      <c r="G199" s="77">
        <v>114.28239999999981</v>
      </c>
      <c r="H199" s="77">
        <v>2776.1991414214699</v>
      </c>
      <c r="I199" s="78">
        <v>1.1000000000000001E-3</v>
      </c>
      <c r="J199" s="78">
        <v>8.0000000000000004E-4</v>
      </c>
      <c r="K199" s="78">
        <v>1E-4</v>
      </c>
      <c r="W199" s="95"/>
    </row>
    <row r="200" spans="2:23">
      <c r="B200" t="s">
        <v>5546</v>
      </c>
      <c r="C200" t="s">
        <v>5547</v>
      </c>
      <c r="D200" t="s">
        <v>106</v>
      </c>
      <c r="E200" s="90">
        <v>44412</v>
      </c>
      <c r="F200" s="77">
        <v>5340286.79</v>
      </c>
      <c r="G200" s="77">
        <v>98.858899999999693</v>
      </c>
      <c r="H200" s="77">
        <v>19491.355686305898</v>
      </c>
      <c r="I200" s="78">
        <v>1.78E-2</v>
      </c>
      <c r="J200" s="78">
        <v>5.7000000000000002E-3</v>
      </c>
      <c r="K200" s="78">
        <v>6.9999999999999999E-4</v>
      </c>
      <c r="W200" s="95"/>
    </row>
    <row r="201" spans="2:23">
      <c r="B201" t="s">
        <v>5548</v>
      </c>
      <c r="C201" t="s">
        <v>5549</v>
      </c>
      <c r="D201" t="s">
        <v>106</v>
      </c>
      <c r="E201" s="90">
        <v>44377</v>
      </c>
      <c r="F201" s="77">
        <v>1085948</v>
      </c>
      <c r="G201" s="77">
        <v>105.73939999999993</v>
      </c>
      <c r="H201" s="77">
        <v>4239.4309289983003</v>
      </c>
      <c r="I201" s="78">
        <v>1.1000000000000001E-3</v>
      </c>
      <c r="J201" s="78">
        <v>1.1999999999999999E-3</v>
      </c>
      <c r="K201" s="78">
        <v>2.0000000000000001E-4</v>
      </c>
      <c r="W201" s="95"/>
    </row>
    <row r="202" spans="2:23">
      <c r="B202" t="s">
        <v>5550</v>
      </c>
      <c r="C202" t="s">
        <v>5551</v>
      </c>
      <c r="D202" t="s">
        <v>106</v>
      </c>
      <c r="E202" s="90">
        <v>43251</v>
      </c>
      <c r="F202" s="77">
        <v>4939524.0199999996</v>
      </c>
      <c r="G202" s="77">
        <v>157.04000000000022</v>
      </c>
      <c r="H202" s="77">
        <v>28638.9492995615</v>
      </c>
      <c r="I202" s="78">
        <v>1.03E-2</v>
      </c>
      <c r="J202" s="78">
        <v>8.3000000000000001E-3</v>
      </c>
      <c r="K202" s="78">
        <v>1.1000000000000001E-3</v>
      </c>
      <c r="W202" s="95"/>
    </row>
    <row r="203" spans="2:23">
      <c r="B203" t="s">
        <v>5552</v>
      </c>
      <c r="C203" t="s">
        <v>5553</v>
      </c>
      <c r="D203" t="s">
        <v>106</v>
      </c>
      <c r="E203" s="90">
        <v>42948</v>
      </c>
      <c r="F203" s="77">
        <v>3200425.16</v>
      </c>
      <c r="G203" s="77">
        <v>135.1629999999999</v>
      </c>
      <c r="H203" s="77">
        <v>15970.819113067801</v>
      </c>
      <c r="I203" s="78">
        <v>2E-3</v>
      </c>
      <c r="J203" s="78">
        <v>4.7000000000000002E-3</v>
      </c>
      <c r="K203" s="78">
        <v>5.9999999999999995E-4</v>
      </c>
      <c r="W203" s="95"/>
    </row>
    <row r="204" spans="2:23">
      <c r="B204" t="s">
        <v>5554</v>
      </c>
      <c r="C204" t="s">
        <v>5555</v>
      </c>
      <c r="D204" t="s">
        <v>110</v>
      </c>
      <c r="E204" s="90">
        <v>43507</v>
      </c>
      <c r="F204" s="77">
        <v>5861056.4299999997</v>
      </c>
      <c r="G204" s="77">
        <v>96.100399999999993</v>
      </c>
      <c r="H204" s="77">
        <v>22718.120149516199</v>
      </c>
      <c r="I204" s="78">
        <v>4.8999999999999998E-3</v>
      </c>
      <c r="J204" s="78">
        <v>6.6E-3</v>
      </c>
      <c r="K204" s="78">
        <v>8.9999999999999998E-4</v>
      </c>
      <c r="W204" s="95"/>
    </row>
    <row r="205" spans="2:23">
      <c r="B205" t="s">
        <v>5556</v>
      </c>
      <c r="C205" t="s">
        <v>5557</v>
      </c>
      <c r="D205" t="s">
        <v>110</v>
      </c>
      <c r="E205" s="90">
        <v>42735</v>
      </c>
      <c r="F205" s="77">
        <v>4936367.7300000004</v>
      </c>
      <c r="G205" s="77">
        <v>29.861799999999999</v>
      </c>
      <c r="H205" s="77">
        <v>5945.5875830323803</v>
      </c>
      <c r="I205" s="78">
        <v>3.2000000000000002E-3</v>
      </c>
      <c r="J205" s="78">
        <v>1.6999999999999999E-3</v>
      </c>
      <c r="K205" s="78">
        <v>2.0000000000000001E-4</v>
      </c>
      <c r="W205" s="95"/>
    </row>
    <row r="206" spans="2:23">
      <c r="B206" t="s">
        <v>5558</v>
      </c>
      <c r="C206" t="s">
        <v>5559</v>
      </c>
      <c r="D206" t="s">
        <v>110</v>
      </c>
      <c r="E206" s="90">
        <v>43754</v>
      </c>
      <c r="F206" s="77">
        <v>8373158.5700000003</v>
      </c>
      <c r="G206" s="77">
        <v>108.25329999999998</v>
      </c>
      <c r="H206" s="77">
        <v>36559.626828604298</v>
      </c>
      <c r="I206" s="78">
        <v>8.9999999999999998E-4</v>
      </c>
      <c r="J206" s="78">
        <v>1.06E-2</v>
      </c>
      <c r="K206" s="78">
        <v>1.4E-3</v>
      </c>
      <c r="W206" s="95"/>
    </row>
    <row r="207" spans="2:23">
      <c r="B207" t="s">
        <v>5560</v>
      </c>
      <c r="C207" t="s">
        <v>5561</v>
      </c>
      <c r="D207" t="s">
        <v>110</v>
      </c>
      <c r="E207" s="90">
        <v>44713</v>
      </c>
      <c r="F207" s="77">
        <v>1462557.1</v>
      </c>
      <c r="G207" s="77">
        <v>104.17220000000002</v>
      </c>
      <c r="H207" s="77">
        <v>6145.1991314095003</v>
      </c>
      <c r="I207" s="78">
        <v>4.0000000000000002E-4</v>
      </c>
      <c r="J207" s="78">
        <v>1.8E-3</v>
      </c>
      <c r="K207" s="78">
        <v>2.0000000000000001E-4</v>
      </c>
      <c r="W207" s="95"/>
    </row>
    <row r="208" spans="2:23">
      <c r="B208" t="s">
        <v>5563</v>
      </c>
      <c r="C208" t="s">
        <v>5564</v>
      </c>
      <c r="D208" t="s">
        <v>106</v>
      </c>
      <c r="E208" s="90">
        <v>43306</v>
      </c>
      <c r="F208" s="77">
        <v>4346027.29</v>
      </c>
      <c r="G208" s="77">
        <v>143.31720000000001</v>
      </c>
      <c r="H208" s="77">
        <v>22996.0082690903</v>
      </c>
      <c r="I208" s="78">
        <v>5.3E-3</v>
      </c>
      <c r="J208" s="78">
        <v>6.7000000000000002E-3</v>
      </c>
      <c r="K208" s="78">
        <v>8.9999999999999998E-4</v>
      </c>
      <c r="W208" s="95"/>
    </row>
    <row r="209" spans="2:23">
      <c r="B209" t="s">
        <v>5565</v>
      </c>
      <c r="C209" t="s">
        <v>5566</v>
      </c>
      <c r="D209" t="s">
        <v>106</v>
      </c>
      <c r="E209" s="90">
        <v>44440</v>
      </c>
      <c r="F209" s="77">
        <v>880746.61</v>
      </c>
      <c r="G209" s="77">
        <v>74.700999999999993</v>
      </c>
      <c r="H209" s="77">
        <v>2429.06473080248</v>
      </c>
      <c r="I209" s="78">
        <v>5.9999999999999995E-4</v>
      </c>
      <c r="J209" s="78">
        <v>6.9999999999999999E-4</v>
      </c>
      <c r="K209" s="78">
        <v>1E-4</v>
      </c>
      <c r="W209" s="95"/>
    </row>
    <row r="210" spans="2:23">
      <c r="B210" t="s">
        <v>5567</v>
      </c>
      <c r="C210" t="s">
        <v>5568</v>
      </c>
      <c r="D210" t="s">
        <v>113</v>
      </c>
      <c r="E210" s="90">
        <v>44286</v>
      </c>
      <c r="F210" s="77">
        <v>4830403.4400000004</v>
      </c>
      <c r="G210" s="77">
        <v>100.87389999999964</v>
      </c>
      <c r="H210" s="77">
        <v>22763.4017353128</v>
      </c>
      <c r="I210" s="78">
        <v>1.8700000000000001E-2</v>
      </c>
      <c r="J210" s="78">
        <v>6.6E-3</v>
      </c>
      <c r="K210" s="78">
        <v>8.9999999999999998E-4</v>
      </c>
      <c r="W210" s="95"/>
    </row>
    <row r="211" spans="2:23">
      <c r="B211" t="s">
        <v>5569</v>
      </c>
      <c r="C211" t="s">
        <v>5570</v>
      </c>
      <c r="D211" t="s">
        <v>110</v>
      </c>
      <c r="E211" s="90">
        <v>42185</v>
      </c>
      <c r="F211" s="77">
        <v>5216137.6399999997</v>
      </c>
      <c r="G211" s="77">
        <v>126.43179999999987</v>
      </c>
      <c r="H211" s="77">
        <v>26599.695048989601</v>
      </c>
      <c r="I211" s="78">
        <v>1.6999999999999999E-3</v>
      </c>
      <c r="J211" s="78">
        <v>7.7000000000000002E-3</v>
      </c>
      <c r="K211" s="78">
        <v>1E-3</v>
      </c>
      <c r="W211" s="95"/>
    </row>
    <row r="212" spans="2:23">
      <c r="B212" t="s">
        <v>5571</v>
      </c>
      <c r="C212" t="s">
        <v>5572</v>
      </c>
      <c r="D212" t="s">
        <v>106</v>
      </c>
      <c r="E212" s="90">
        <v>44055</v>
      </c>
      <c r="F212" s="77">
        <v>2508115.33</v>
      </c>
      <c r="G212" s="77">
        <v>1E-4</v>
      </c>
      <c r="H212" s="77">
        <v>9.2599617983600002E-3</v>
      </c>
      <c r="I212" s="78">
        <v>7.7999999999999996E-3</v>
      </c>
      <c r="J212" s="78">
        <v>0</v>
      </c>
      <c r="K212" s="78">
        <v>0</v>
      </c>
      <c r="W212" s="95"/>
    </row>
    <row r="213" spans="2:23">
      <c r="B213" t="s">
        <v>5573</v>
      </c>
      <c r="C213" t="s">
        <v>5574</v>
      </c>
      <c r="D213" t="s">
        <v>106</v>
      </c>
      <c r="E213" s="90">
        <v>43516</v>
      </c>
      <c r="F213" s="77">
        <v>5177785.4800000004</v>
      </c>
      <c r="G213" s="77">
        <v>82.046400000000062</v>
      </c>
      <c r="H213" s="77">
        <v>15684.304875743501</v>
      </c>
      <c r="I213" s="78">
        <v>3.3999999999999998E-3</v>
      </c>
      <c r="J213" s="78">
        <v>4.5999999999999999E-3</v>
      </c>
      <c r="K213" s="78">
        <v>5.9999999999999995E-4</v>
      </c>
      <c r="W213" s="95"/>
    </row>
    <row r="214" spans="2:23">
      <c r="B214" t="s">
        <v>5575</v>
      </c>
      <c r="C214" t="s">
        <v>5576</v>
      </c>
      <c r="D214" t="s">
        <v>110</v>
      </c>
      <c r="E214" s="90">
        <v>42947</v>
      </c>
      <c r="F214" s="77">
        <v>6490734.1399999997</v>
      </c>
      <c r="G214" s="77">
        <v>79.099999999999994</v>
      </c>
      <c r="H214" s="77">
        <v>20708.164120498401</v>
      </c>
      <c r="I214" s="78">
        <v>5.1000000000000004E-3</v>
      </c>
      <c r="J214" s="78">
        <v>6.0000000000000001E-3</v>
      </c>
      <c r="K214" s="78">
        <v>8.0000000000000004E-4</v>
      </c>
      <c r="W214" s="95"/>
    </row>
    <row r="215" spans="2:23">
      <c r="B215" t="s">
        <v>5577</v>
      </c>
      <c r="C215" t="s">
        <v>5578</v>
      </c>
      <c r="D215" t="s">
        <v>106</v>
      </c>
      <c r="E215" s="90">
        <v>44228</v>
      </c>
      <c r="F215" s="77">
        <v>4863449</v>
      </c>
      <c r="G215" s="77">
        <v>103.127</v>
      </c>
      <c r="H215" s="77">
        <v>18517.3332534492</v>
      </c>
      <c r="I215" s="78">
        <v>2.9999999999999997E-4</v>
      </c>
      <c r="J215" s="78">
        <v>5.4000000000000003E-3</v>
      </c>
      <c r="K215" s="78">
        <v>6.9999999999999999E-4</v>
      </c>
      <c r="W215" s="95"/>
    </row>
    <row r="216" spans="2:23">
      <c r="B216" t="s">
        <v>5579</v>
      </c>
      <c r="C216" t="s">
        <v>5580</v>
      </c>
      <c r="D216" t="s">
        <v>106</v>
      </c>
      <c r="E216" s="90">
        <v>42423</v>
      </c>
      <c r="F216" s="77">
        <v>5047995.2300000004</v>
      </c>
      <c r="G216" s="77">
        <v>99.959500000000077</v>
      </c>
      <c r="H216" s="77">
        <v>18629.650323812399</v>
      </c>
      <c r="I216" s="78">
        <v>5.9999999999999995E-4</v>
      </c>
      <c r="J216" s="78">
        <v>5.4000000000000003E-3</v>
      </c>
      <c r="K216" s="78">
        <v>6.9999999999999999E-4</v>
      </c>
      <c r="W216" s="95"/>
    </row>
    <row r="217" spans="2:23">
      <c r="B217" t="s">
        <v>5581</v>
      </c>
      <c r="C217" t="s">
        <v>5582</v>
      </c>
      <c r="D217" t="s">
        <v>106</v>
      </c>
      <c r="E217" s="90">
        <v>43454</v>
      </c>
      <c r="F217" s="77">
        <v>9255953.4100000001</v>
      </c>
      <c r="G217" s="77">
        <v>126.29080000000033</v>
      </c>
      <c r="H217" s="77">
        <v>43157.329812857301</v>
      </c>
      <c r="I217" s="78">
        <v>6.9999999999999999E-4</v>
      </c>
      <c r="J217" s="78">
        <v>1.26E-2</v>
      </c>
      <c r="K217" s="78">
        <v>1.6999999999999999E-3</v>
      </c>
      <c r="W217" s="95"/>
    </row>
    <row r="218" spans="2:23">
      <c r="B218" t="s">
        <v>5583</v>
      </c>
      <c r="C218" t="s">
        <v>5584</v>
      </c>
      <c r="D218" t="s">
        <v>106</v>
      </c>
      <c r="E218" s="90">
        <v>42985</v>
      </c>
      <c r="F218" s="77">
        <v>4578512.4000000004</v>
      </c>
      <c r="G218" s="77">
        <v>106.37539999999998</v>
      </c>
      <c r="H218" s="77">
        <v>17981.556967297001</v>
      </c>
      <c r="I218" s="78">
        <v>1.1000000000000001E-3</v>
      </c>
      <c r="J218" s="78">
        <v>5.1999999999999998E-3</v>
      </c>
      <c r="K218" s="78">
        <v>6.9999999999999999E-4</v>
      </c>
      <c r="W218" s="95"/>
    </row>
    <row r="219" spans="2:23">
      <c r="B219" t="s">
        <v>5585</v>
      </c>
      <c r="C219" t="s">
        <v>5586</v>
      </c>
      <c r="D219" t="s">
        <v>110</v>
      </c>
      <c r="E219" s="90">
        <v>41730</v>
      </c>
      <c r="F219" s="77">
        <v>4524940.42</v>
      </c>
      <c r="G219" s="77">
        <v>93.174699999999703</v>
      </c>
      <c r="H219" s="77">
        <v>17005.2163747495</v>
      </c>
      <c r="I219" s="78">
        <v>9.9000000000000008E-3</v>
      </c>
      <c r="J219" s="78">
        <v>5.0000000000000001E-3</v>
      </c>
      <c r="K219" s="78">
        <v>6.9999999999999999E-4</v>
      </c>
      <c r="W219" s="95"/>
    </row>
    <row r="220" spans="2:23">
      <c r="B220" t="s">
        <v>5587</v>
      </c>
      <c r="C220" t="s">
        <v>5588</v>
      </c>
      <c r="D220" t="s">
        <v>110</v>
      </c>
      <c r="E220" s="90">
        <v>43922</v>
      </c>
      <c r="F220" s="77">
        <v>2483996.98</v>
      </c>
      <c r="G220" s="77">
        <v>102.45440000000021</v>
      </c>
      <c r="H220" s="77">
        <v>10264.858611851199</v>
      </c>
      <c r="I220" s="78">
        <v>5.0000000000000001E-3</v>
      </c>
      <c r="J220" s="78">
        <v>3.0000000000000001E-3</v>
      </c>
      <c r="K220" s="78">
        <v>4.0000000000000002E-4</v>
      </c>
      <c r="W220" s="95"/>
    </row>
    <row r="221" spans="2:23">
      <c r="B221" t="s">
        <v>5589</v>
      </c>
      <c r="C221" t="s">
        <v>5590</v>
      </c>
      <c r="D221" t="s">
        <v>106</v>
      </c>
      <c r="E221" s="90">
        <v>43621</v>
      </c>
      <c r="F221" s="77">
        <v>2653560</v>
      </c>
      <c r="G221" s="77">
        <v>87.900999999999996</v>
      </c>
      <c r="H221" s="77">
        <v>8611.6113235152006</v>
      </c>
      <c r="I221" s="78">
        <v>1.1999999999999999E-3</v>
      </c>
      <c r="J221" s="78">
        <v>2.5000000000000001E-3</v>
      </c>
      <c r="K221" s="78">
        <v>2.9999999999999997E-4</v>
      </c>
      <c r="W221" s="95"/>
    </row>
    <row r="222" spans="2:23">
      <c r="B222" t="s">
        <v>5591</v>
      </c>
      <c r="C222" t="s">
        <v>5592</v>
      </c>
      <c r="D222" t="s">
        <v>106</v>
      </c>
      <c r="E222" s="90">
        <v>42705</v>
      </c>
      <c r="F222" s="77">
        <v>3809999.5</v>
      </c>
      <c r="G222" s="77">
        <v>103.8721</v>
      </c>
      <c r="H222" s="77">
        <v>14611.1878034411</v>
      </c>
      <c r="I222" s="78">
        <v>1.8E-3</v>
      </c>
      <c r="J222" s="78">
        <v>4.3E-3</v>
      </c>
      <c r="K222" s="78">
        <v>5.9999999999999995E-4</v>
      </c>
      <c r="W222" s="95"/>
    </row>
    <row r="223" spans="2:23">
      <c r="B223" t="s">
        <v>5593</v>
      </c>
      <c r="C223" t="s">
        <v>5594</v>
      </c>
      <c r="D223" t="s">
        <v>110</v>
      </c>
      <c r="E223" s="90">
        <v>38869</v>
      </c>
      <c r="F223" s="77">
        <v>3815832.17</v>
      </c>
      <c r="G223" s="77">
        <v>0.20679999999999998</v>
      </c>
      <c r="H223" s="77">
        <v>31.828127817220501</v>
      </c>
      <c r="I223" s="78">
        <v>6.3E-2</v>
      </c>
      <c r="J223" s="78">
        <v>0</v>
      </c>
      <c r="K223" s="78">
        <v>0</v>
      </c>
      <c r="W223" s="95"/>
    </row>
    <row r="224" spans="2:23">
      <c r="B224" t="s">
        <v>5595</v>
      </c>
      <c r="C224" t="s">
        <v>5596</v>
      </c>
      <c r="D224" t="s">
        <v>106</v>
      </c>
      <c r="E224" s="90">
        <v>40664</v>
      </c>
      <c r="F224" s="77">
        <v>544072.64</v>
      </c>
      <c r="G224" s="77">
        <v>4.3246000000000011</v>
      </c>
      <c r="H224" s="77">
        <v>86.868940217812494</v>
      </c>
      <c r="I224" s="78">
        <v>1E-3</v>
      </c>
      <c r="J224" s="78">
        <v>0</v>
      </c>
      <c r="K224" s="78">
        <v>0</v>
      </c>
      <c r="W224" s="95"/>
    </row>
    <row r="225" spans="2:23">
      <c r="B225" t="s">
        <v>5597</v>
      </c>
      <c r="C225" t="s">
        <v>5598</v>
      </c>
      <c r="D225" t="s">
        <v>110</v>
      </c>
      <c r="E225" s="90">
        <v>42153</v>
      </c>
      <c r="F225" s="77">
        <v>4344310.2</v>
      </c>
      <c r="G225" s="77">
        <v>10.613899999999997</v>
      </c>
      <c r="H225" s="77">
        <v>1859.80372599782</v>
      </c>
      <c r="I225" s="78">
        <v>4.7999999999999996E-3</v>
      </c>
      <c r="J225" s="78">
        <v>5.0000000000000001E-4</v>
      </c>
      <c r="K225" s="78">
        <v>1E-4</v>
      </c>
      <c r="W225" s="95"/>
    </row>
    <row r="226" spans="2:23">
      <c r="B226" t="s">
        <v>5599</v>
      </c>
      <c r="C226" t="s">
        <v>5600</v>
      </c>
      <c r="D226" t="s">
        <v>110</v>
      </c>
      <c r="E226" s="90">
        <v>43221</v>
      </c>
      <c r="F226" s="77">
        <v>5574490.1399999997</v>
      </c>
      <c r="G226" s="77">
        <v>93.268899999999974</v>
      </c>
      <c r="H226" s="77">
        <v>20970.718008927699</v>
      </c>
      <c r="I226" s="78">
        <v>1.1999999999999999E-3</v>
      </c>
      <c r="J226" s="78">
        <v>6.1000000000000004E-3</v>
      </c>
      <c r="K226" s="78">
        <v>8.0000000000000004E-4</v>
      </c>
      <c r="W226" s="95"/>
    </row>
    <row r="227" spans="2:23">
      <c r="B227" t="s">
        <v>5601</v>
      </c>
      <c r="C227" t="s">
        <v>5602</v>
      </c>
      <c r="D227" t="s">
        <v>110</v>
      </c>
      <c r="E227" s="90">
        <v>44075</v>
      </c>
      <c r="F227" s="77">
        <v>13250897.02</v>
      </c>
      <c r="G227" s="77">
        <v>102.39149999999968</v>
      </c>
      <c r="H227" s="77">
        <v>54724.333149155696</v>
      </c>
      <c r="I227" s="78">
        <v>1.8E-3</v>
      </c>
      <c r="J227" s="78">
        <v>1.5900000000000001E-2</v>
      </c>
      <c r="K227" s="78">
        <v>2.0999999999999999E-3</v>
      </c>
      <c r="W227" s="95"/>
    </row>
    <row r="228" spans="2:23">
      <c r="B228" t="s">
        <v>5603</v>
      </c>
      <c r="C228" t="s">
        <v>5604</v>
      </c>
      <c r="D228" t="s">
        <v>106</v>
      </c>
      <c r="E228" s="90">
        <v>44160</v>
      </c>
      <c r="F228" s="77">
        <v>6201184.7800000003</v>
      </c>
      <c r="G228" s="77">
        <v>96.479899999999958</v>
      </c>
      <c r="H228" s="77">
        <v>22088.8552608727</v>
      </c>
      <c r="I228" s="78">
        <v>2.3999999999999998E-3</v>
      </c>
      <c r="J228" s="78">
        <v>6.4000000000000003E-3</v>
      </c>
      <c r="K228" s="78">
        <v>8.0000000000000004E-4</v>
      </c>
      <c r="W228" s="95"/>
    </row>
    <row r="229" spans="2:23">
      <c r="B229" t="s">
        <v>5605</v>
      </c>
      <c r="C229" t="s">
        <v>5606</v>
      </c>
      <c r="D229" t="s">
        <v>110</v>
      </c>
      <c r="E229" s="90">
        <v>44773</v>
      </c>
      <c r="F229" s="77">
        <v>3742362.93</v>
      </c>
      <c r="G229" s="77">
        <v>106.17569999999999</v>
      </c>
      <c r="H229" s="77">
        <v>16026.634383123401</v>
      </c>
      <c r="I229" s="78">
        <v>6.5299999999999997E-2</v>
      </c>
      <c r="J229" s="78">
        <v>4.7000000000000002E-3</v>
      </c>
      <c r="K229" s="78">
        <v>5.9999999999999995E-4</v>
      </c>
    </row>
    <row r="230" spans="2:23">
      <c r="B230" t="s">
        <v>5607</v>
      </c>
      <c r="C230" t="s">
        <v>5608</v>
      </c>
      <c r="D230" t="s">
        <v>106</v>
      </c>
      <c r="E230" s="90">
        <v>42787</v>
      </c>
      <c r="F230" s="77">
        <v>5485612.9500000002</v>
      </c>
      <c r="G230" s="77">
        <v>63.1678</v>
      </c>
      <c r="H230" s="77">
        <v>12793.300634875101</v>
      </c>
      <c r="I230" s="78">
        <v>2.0999999999999999E-3</v>
      </c>
      <c r="J230" s="78">
        <v>3.7000000000000002E-3</v>
      </c>
      <c r="K230" s="78">
        <v>5.0000000000000001E-4</v>
      </c>
      <c r="W230" s="95"/>
    </row>
    <row r="231" spans="2:23">
      <c r="B231" t="s">
        <v>5609</v>
      </c>
      <c r="C231" t="s">
        <v>5610</v>
      </c>
      <c r="D231" t="s">
        <v>106</v>
      </c>
      <c r="E231" s="90">
        <v>42064</v>
      </c>
      <c r="F231" s="77">
        <v>4173017.22</v>
      </c>
      <c r="G231" s="77">
        <v>68.068800000000024</v>
      </c>
      <c r="H231" s="77">
        <v>10487.2099761917</v>
      </c>
      <c r="I231" s="78">
        <v>2.7000000000000001E-3</v>
      </c>
      <c r="J231" s="78">
        <v>3.0999999999999999E-3</v>
      </c>
      <c r="K231" s="78">
        <v>4.0000000000000002E-4</v>
      </c>
    </row>
    <row r="232" spans="2:23">
      <c r="B232" t="s">
        <v>5611</v>
      </c>
      <c r="C232" t="s">
        <v>5612</v>
      </c>
      <c r="D232" t="s">
        <v>106</v>
      </c>
      <c r="E232" s="90">
        <v>40544</v>
      </c>
      <c r="F232" s="77">
        <v>4826112.1399999997</v>
      </c>
      <c r="G232" s="77">
        <v>1E-4</v>
      </c>
      <c r="H232" s="77">
        <v>1.781800602088E-2</v>
      </c>
      <c r="I232" s="78">
        <v>5.4999999999999997E-3</v>
      </c>
      <c r="J232" s="78">
        <v>0</v>
      </c>
      <c r="K232" s="78">
        <v>0</v>
      </c>
    </row>
    <row r="233" spans="2:23">
      <c r="B233" t="s">
        <v>5613</v>
      </c>
      <c r="C233" t="s">
        <v>5614</v>
      </c>
      <c r="D233" t="s">
        <v>106</v>
      </c>
      <c r="E233" s="90">
        <v>43356</v>
      </c>
      <c r="F233" s="77">
        <v>7083130.2300000004</v>
      </c>
      <c r="G233" s="77">
        <v>58.655100000000012</v>
      </c>
      <c r="H233" s="77">
        <v>15338.846405329399</v>
      </c>
      <c r="I233" s="78">
        <v>7.1000000000000004E-3</v>
      </c>
      <c r="J233" s="78">
        <v>4.4999999999999997E-3</v>
      </c>
      <c r="K233" s="78">
        <v>5.9999999999999995E-4</v>
      </c>
      <c r="W233" s="95"/>
    </row>
    <row r="234" spans="2:23">
      <c r="B234" t="s">
        <v>5615</v>
      </c>
      <c r="C234" t="s">
        <v>5616</v>
      </c>
      <c r="D234" t="s">
        <v>106</v>
      </c>
      <c r="E234" s="90">
        <v>44257</v>
      </c>
      <c r="F234" s="77">
        <v>1005259.52</v>
      </c>
      <c r="G234" s="77">
        <v>100.59699999999999</v>
      </c>
      <c r="H234" s="77">
        <v>3733.5753141825999</v>
      </c>
      <c r="I234" s="78">
        <v>6.7000000000000004E-2</v>
      </c>
      <c r="J234" s="78">
        <v>1.1000000000000001E-3</v>
      </c>
      <c r="K234" s="78">
        <v>1E-4</v>
      </c>
    </row>
    <row r="235" spans="2:23">
      <c r="B235" t="s">
        <v>5617</v>
      </c>
      <c r="C235" t="s">
        <v>5618</v>
      </c>
      <c r="D235" t="s">
        <v>106</v>
      </c>
      <c r="E235" s="90">
        <v>44329</v>
      </c>
      <c r="F235" s="77">
        <v>4440029</v>
      </c>
      <c r="G235" s="77">
        <v>96.119100000000003</v>
      </c>
      <c r="H235" s="77">
        <v>15756.407156478101</v>
      </c>
      <c r="I235" s="78">
        <v>4.8099999999999997E-2</v>
      </c>
      <c r="J235" s="78">
        <v>4.5999999999999999E-3</v>
      </c>
      <c r="K235" s="78">
        <v>5.9999999999999995E-4</v>
      </c>
    </row>
    <row r="236" spans="2:23">
      <c r="B236" t="s">
        <v>5619</v>
      </c>
      <c r="C236" t="s">
        <v>5620</v>
      </c>
      <c r="D236" t="s">
        <v>106</v>
      </c>
      <c r="E236" s="90">
        <v>37987</v>
      </c>
      <c r="F236" s="77">
        <v>26440551.109999999</v>
      </c>
      <c r="G236" s="77">
        <v>128.9602999999999</v>
      </c>
      <c r="H236" s="77">
        <v>125889.12941023899</v>
      </c>
      <c r="I236" s="78">
        <v>1.2999999999999999E-3</v>
      </c>
      <c r="J236" s="78">
        <v>3.6700000000000003E-2</v>
      </c>
      <c r="K236" s="78">
        <v>4.7999999999999996E-3</v>
      </c>
      <c r="W236" s="95"/>
    </row>
    <row r="237" spans="2:23">
      <c r="B237" t="s">
        <v>5621</v>
      </c>
      <c r="C237" t="s">
        <v>5622</v>
      </c>
      <c r="D237" t="s">
        <v>106</v>
      </c>
      <c r="E237" s="90">
        <v>43922</v>
      </c>
      <c r="F237" s="77">
        <v>10561152.34</v>
      </c>
      <c r="G237" s="77">
        <v>69.8125</v>
      </c>
      <c r="H237" s="77">
        <v>27221.132530422299</v>
      </c>
      <c r="I237" s="78">
        <v>3.0000000000000001E-3</v>
      </c>
      <c r="J237" s="78">
        <v>7.9000000000000008E-3</v>
      </c>
      <c r="K237" s="78">
        <v>1E-3</v>
      </c>
      <c r="W237" s="95"/>
    </row>
    <row r="238" spans="2:23">
      <c r="B238" t="s">
        <v>5623</v>
      </c>
      <c r="C238" t="s">
        <v>5624</v>
      </c>
      <c r="D238" t="s">
        <v>106</v>
      </c>
      <c r="E238" s="90">
        <v>44848</v>
      </c>
      <c r="F238" s="77">
        <v>1226994.8</v>
      </c>
      <c r="G238" s="77">
        <v>105.18510000000001</v>
      </c>
      <c r="H238" s="77">
        <v>4764.9531916277601</v>
      </c>
      <c r="I238" s="78">
        <v>1.35E-2</v>
      </c>
      <c r="J238" s="78">
        <v>1.4E-3</v>
      </c>
      <c r="K238" s="78">
        <v>2.0000000000000001E-4</v>
      </c>
      <c r="W238" s="95"/>
    </row>
    <row r="239" spans="2:23">
      <c r="B239" t="s">
        <v>5625</v>
      </c>
      <c r="C239" t="s">
        <v>5626</v>
      </c>
      <c r="D239" t="s">
        <v>106</v>
      </c>
      <c r="E239" s="90">
        <v>44544</v>
      </c>
      <c r="F239" s="77">
        <v>1465567.69</v>
      </c>
      <c r="G239" s="77">
        <v>111.94720000000019</v>
      </c>
      <c r="H239" s="77">
        <v>6057.3240783763204</v>
      </c>
      <c r="I239" s="78">
        <v>4.1000000000000003E-3</v>
      </c>
      <c r="J239" s="78">
        <v>1.8E-3</v>
      </c>
      <c r="K239" s="78">
        <v>2.0000000000000001E-4</v>
      </c>
      <c r="W239" s="95"/>
    </row>
    <row r="240" spans="2:23">
      <c r="B240" t="s">
        <v>5627</v>
      </c>
      <c r="C240" t="s">
        <v>5628</v>
      </c>
      <c r="D240" t="s">
        <v>106</v>
      </c>
      <c r="E240" s="90">
        <v>44621</v>
      </c>
      <c r="F240" s="77">
        <v>269430.11</v>
      </c>
      <c r="G240" s="77">
        <v>92.704099999999997</v>
      </c>
      <c r="H240" s="77">
        <v>922.16102476784999</v>
      </c>
      <c r="I240" s="78">
        <v>8.2000000000000007E-3</v>
      </c>
      <c r="J240" s="78">
        <v>2.9999999999999997E-4</v>
      </c>
      <c r="K240" s="78">
        <v>0</v>
      </c>
      <c r="W240" s="95"/>
    </row>
    <row r="241" spans="2:23">
      <c r="B241" t="s">
        <v>5629</v>
      </c>
      <c r="C241" t="s">
        <v>5630</v>
      </c>
      <c r="D241" t="s">
        <v>106</v>
      </c>
      <c r="E241" s="90">
        <v>44980</v>
      </c>
      <c r="F241" s="77">
        <v>5480755.4699999997</v>
      </c>
      <c r="G241" s="77">
        <v>100.35410000000005</v>
      </c>
      <c r="H241" s="77">
        <v>20306.601150340299</v>
      </c>
      <c r="I241" s="78">
        <v>1.2800000000000001E-2</v>
      </c>
      <c r="J241" s="78">
        <v>5.8999999999999999E-3</v>
      </c>
      <c r="K241" s="78">
        <v>8.0000000000000004E-4</v>
      </c>
      <c r="W241" s="95"/>
    </row>
    <row r="242" spans="2:23">
      <c r="B242" t="s">
        <v>5631</v>
      </c>
      <c r="C242" t="s">
        <v>5632</v>
      </c>
      <c r="D242" t="s">
        <v>106</v>
      </c>
      <c r="E242" s="90">
        <v>44893</v>
      </c>
      <c r="F242" s="77">
        <v>80009.990000000005</v>
      </c>
      <c r="G242" s="77">
        <v>100</v>
      </c>
      <c r="H242" s="77">
        <v>295.39688308000001</v>
      </c>
      <c r="I242" s="78">
        <v>3.8800000000000001E-2</v>
      </c>
      <c r="J242" s="78">
        <v>1E-4</v>
      </c>
      <c r="K242" s="78">
        <v>0</v>
      </c>
      <c r="W242" s="95"/>
    </row>
    <row r="243" spans="2:23">
      <c r="B243" t="s">
        <v>5633</v>
      </c>
      <c r="C243" t="s">
        <v>5634</v>
      </c>
      <c r="D243" t="s">
        <v>110</v>
      </c>
      <c r="E243" s="90">
        <v>44440</v>
      </c>
      <c r="F243" s="77">
        <v>10853624</v>
      </c>
      <c r="G243" s="77">
        <v>115.53140000000013</v>
      </c>
      <c r="H243" s="77">
        <v>50576.189113259097</v>
      </c>
      <c r="I243" s="78">
        <v>1.8100000000000002E-2</v>
      </c>
      <c r="J243" s="78">
        <v>1.47E-2</v>
      </c>
      <c r="K243" s="78">
        <v>1.9E-3</v>
      </c>
      <c r="W243" s="95"/>
    </row>
    <row r="244" spans="2:23">
      <c r="B244" t="s">
        <v>5635</v>
      </c>
      <c r="C244" t="s">
        <v>5636</v>
      </c>
      <c r="D244" t="s">
        <v>106</v>
      </c>
      <c r="E244" s="90">
        <v>44896</v>
      </c>
      <c r="F244" s="77">
        <v>13.27</v>
      </c>
      <c r="G244" s="77">
        <v>1401.6792250000001</v>
      </c>
      <c r="H244" s="77">
        <v>68.671999999999997</v>
      </c>
      <c r="I244" s="78">
        <v>4.4000000000000003E-3</v>
      </c>
      <c r="J244" s="78">
        <v>0</v>
      </c>
      <c r="K244" s="78">
        <v>0</v>
      </c>
      <c r="W244" s="95"/>
    </row>
    <row r="245" spans="2:23">
      <c r="B245" t="s">
        <v>5637</v>
      </c>
      <c r="C245" t="s">
        <v>5638</v>
      </c>
      <c r="D245" t="s">
        <v>106</v>
      </c>
      <c r="E245" s="90">
        <v>44967</v>
      </c>
      <c r="F245" s="77">
        <v>8816374</v>
      </c>
      <c r="G245" s="77">
        <v>100.35350000000041</v>
      </c>
      <c r="H245" s="77">
        <v>32665.117244676301</v>
      </c>
      <c r="I245" s="78">
        <v>3.5299999999999998E-2</v>
      </c>
      <c r="J245" s="78">
        <v>9.4999999999999998E-3</v>
      </c>
      <c r="K245" s="78">
        <v>1.1999999999999999E-3</v>
      </c>
      <c r="W245" s="95"/>
    </row>
    <row r="246" spans="2:23">
      <c r="B246" t="s">
        <v>5639</v>
      </c>
      <c r="C246" t="s">
        <v>5640</v>
      </c>
      <c r="D246" t="s">
        <v>106</v>
      </c>
      <c r="E246" s="90">
        <v>43810</v>
      </c>
      <c r="F246" s="77">
        <v>4832057</v>
      </c>
      <c r="G246" s="77">
        <v>109.4639</v>
      </c>
      <c r="H246" s="77">
        <v>19528.309892625701</v>
      </c>
      <c r="I246" s="78">
        <v>5.0000000000000001E-4</v>
      </c>
      <c r="J246" s="78">
        <v>5.7000000000000002E-3</v>
      </c>
      <c r="K246" s="78">
        <v>6.9999999999999999E-4</v>
      </c>
      <c r="W246" s="95"/>
    </row>
    <row r="247" spans="2:23">
      <c r="B247" t="s">
        <v>5641</v>
      </c>
      <c r="C247" t="s">
        <v>5642</v>
      </c>
      <c r="D247" t="s">
        <v>106</v>
      </c>
      <c r="E247" s="90">
        <v>44377</v>
      </c>
      <c r="F247" s="77">
        <v>2080674.8</v>
      </c>
      <c r="G247" s="77">
        <v>35.569099999999956</v>
      </c>
      <c r="H247" s="77">
        <v>2732.3653926588599</v>
      </c>
      <c r="I247" s="78">
        <v>5.4000000000000003E-3</v>
      </c>
      <c r="J247" s="78">
        <v>8.0000000000000004E-4</v>
      </c>
      <c r="K247" s="78">
        <v>1E-4</v>
      </c>
      <c r="W247" s="95"/>
    </row>
    <row r="248" spans="2:23">
      <c r="B248" t="s">
        <v>5643</v>
      </c>
      <c r="C248" t="s">
        <v>5644</v>
      </c>
      <c r="D248" t="s">
        <v>106</v>
      </c>
      <c r="E248" s="90">
        <v>44539</v>
      </c>
      <c r="F248" s="77">
        <v>1200011.42</v>
      </c>
      <c r="G248" s="77">
        <v>99.307299999999941</v>
      </c>
      <c r="H248" s="77">
        <v>4399.7524897794001</v>
      </c>
      <c r="I248" s="78">
        <v>2.8999999999999998E-3</v>
      </c>
      <c r="J248" s="78">
        <v>1.2999999999999999E-3</v>
      </c>
      <c r="K248" s="78">
        <v>2.0000000000000001E-4</v>
      </c>
      <c r="W248" s="95"/>
    </row>
    <row r="249" spans="2:23">
      <c r="B249" t="s">
        <v>5645</v>
      </c>
      <c r="C249" t="s">
        <v>5646</v>
      </c>
      <c r="D249" t="s">
        <v>106</v>
      </c>
      <c r="E249" s="90">
        <v>44217</v>
      </c>
      <c r="F249" s="77">
        <v>5550837.46</v>
      </c>
      <c r="G249" s="77">
        <v>93.64379999999997</v>
      </c>
      <c r="H249" s="77">
        <v>19191.0718576248</v>
      </c>
      <c r="I249" s="78">
        <v>1.5699999999999999E-2</v>
      </c>
      <c r="J249" s="78">
        <v>5.5999999999999999E-3</v>
      </c>
      <c r="K249" s="78">
        <v>6.9999999999999999E-4</v>
      </c>
      <c r="W249" s="95"/>
    </row>
    <row r="250" spans="2:23">
      <c r="B250" t="s">
        <v>5647</v>
      </c>
      <c r="C250" t="s">
        <v>5648</v>
      </c>
      <c r="D250" t="s">
        <v>106</v>
      </c>
      <c r="E250" s="90">
        <v>44531</v>
      </c>
      <c r="F250" s="77">
        <v>7882367.0599999996</v>
      </c>
      <c r="G250" s="77">
        <v>71.343999999999994</v>
      </c>
      <c r="H250" s="77">
        <v>20762.3162669173</v>
      </c>
      <c r="I250" s="78">
        <v>4.4000000000000003E-3</v>
      </c>
      <c r="J250" s="78">
        <v>6.0000000000000001E-3</v>
      </c>
      <c r="K250" s="78">
        <v>8.0000000000000004E-4</v>
      </c>
      <c r="W250" s="95"/>
    </row>
    <row r="251" spans="2:23">
      <c r="B251" t="s">
        <v>5649</v>
      </c>
      <c r="C251" t="s">
        <v>5650</v>
      </c>
      <c r="D251" t="s">
        <v>106</v>
      </c>
      <c r="E251" s="90">
        <v>44561</v>
      </c>
      <c r="F251" s="77">
        <v>395253.66</v>
      </c>
      <c r="G251" s="77">
        <v>72.00819999999986</v>
      </c>
      <c r="H251" s="77">
        <v>1050.7987498324401</v>
      </c>
      <c r="I251" s="78">
        <v>1.32E-2</v>
      </c>
      <c r="J251" s="78">
        <v>2.9999999999999997E-4</v>
      </c>
      <c r="K251" s="78">
        <v>0</v>
      </c>
      <c r="W251" s="95"/>
    </row>
    <row r="252" spans="2:23">
      <c r="B252" t="s">
        <v>5651</v>
      </c>
      <c r="C252" t="s">
        <v>5652</v>
      </c>
      <c r="D252" t="s">
        <v>110</v>
      </c>
      <c r="E252" s="90">
        <v>44608</v>
      </c>
      <c r="F252" s="77">
        <v>4111107.33</v>
      </c>
      <c r="G252" s="77">
        <v>95.853199999999916</v>
      </c>
      <c r="H252" s="77">
        <v>15894.128697861701</v>
      </c>
      <c r="I252" s="78">
        <v>1.4E-3</v>
      </c>
      <c r="J252" s="78">
        <v>4.5999999999999999E-3</v>
      </c>
      <c r="K252" s="78">
        <v>5.9999999999999995E-4</v>
      </c>
      <c r="W252" s="95"/>
    </row>
    <row r="253" spans="2:23">
      <c r="B253" t="s">
        <v>255</v>
      </c>
      <c r="C253" s="16"/>
    </row>
    <row r="254" spans="2:23">
      <c r="B254" t="s">
        <v>369</v>
      </c>
      <c r="C254" s="16"/>
    </row>
    <row r="255" spans="2:23">
      <c r="B255" t="s">
        <v>370</v>
      </c>
      <c r="C255" s="16"/>
    </row>
    <row r="256" spans="2:23">
      <c r="B256" t="s">
        <v>371</v>
      </c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45106</v>
      </c>
    </row>
    <row r="2" spans="2:59" s="1" customFormat="1">
      <c r="B2" s="2" t="s">
        <v>1</v>
      </c>
      <c r="C2" s="12" t="s">
        <v>198</v>
      </c>
    </row>
    <row r="3" spans="2:59" s="1" customFormat="1">
      <c r="B3" s="2" t="s">
        <v>2</v>
      </c>
      <c r="C3" s="26" t="s">
        <v>197</v>
      </c>
    </row>
    <row r="4" spans="2:59" s="1" customFormat="1">
      <c r="B4" s="2" t="s">
        <v>3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428492.08</v>
      </c>
      <c r="H11" s="7"/>
      <c r="I11" s="75">
        <v>21.232394876450002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5653</v>
      </c>
      <c r="C12" s="16"/>
      <c r="D12" s="16"/>
      <c r="G12" s="81">
        <v>407627.79</v>
      </c>
      <c r="I12" s="81">
        <v>8.40674025623</v>
      </c>
      <c r="K12" s="80">
        <v>0.39589999999999997</v>
      </c>
      <c r="L12" s="80">
        <v>0</v>
      </c>
    </row>
    <row r="13" spans="2:59">
      <c r="B13" t="s">
        <v>5654</v>
      </c>
      <c r="C13" t="s">
        <v>5655</v>
      </c>
      <c r="D13" t="s">
        <v>704</v>
      </c>
      <c r="E13" t="s">
        <v>102</v>
      </c>
      <c r="F13" s="90">
        <v>44607</v>
      </c>
      <c r="G13" s="77">
        <v>136462.88</v>
      </c>
      <c r="H13" s="77">
        <v>6.1585999999999999</v>
      </c>
      <c r="I13" s="77">
        <v>8.4042029276800001</v>
      </c>
      <c r="J13" s="78">
        <v>8.0000000000000004E-4</v>
      </c>
      <c r="K13" s="78">
        <v>0.39579999999999999</v>
      </c>
      <c r="L13" s="78">
        <v>0</v>
      </c>
    </row>
    <row r="14" spans="2:59">
      <c r="B14" t="s">
        <v>5656</v>
      </c>
      <c r="C14" t="s">
        <v>5657</v>
      </c>
      <c r="D14" t="s">
        <v>125</v>
      </c>
      <c r="E14" t="s">
        <v>102</v>
      </c>
      <c r="F14" s="90">
        <v>44537</v>
      </c>
      <c r="G14" s="77">
        <v>29053.38</v>
      </c>
      <c r="H14" s="77">
        <v>7.9000000000000008E-3</v>
      </c>
      <c r="I14" s="77">
        <v>2.2952170199999999E-3</v>
      </c>
      <c r="J14" s="78">
        <v>4.4000000000000003E-3</v>
      </c>
      <c r="K14" s="78">
        <v>1E-4</v>
      </c>
      <c r="L14" s="78">
        <v>0</v>
      </c>
      <c r="W14" s="95"/>
    </row>
    <row r="15" spans="2:59">
      <c r="B15" t="s">
        <v>5658</v>
      </c>
      <c r="C15" t="s">
        <v>5659</v>
      </c>
      <c r="D15" t="s">
        <v>1602</v>
      </c>
      <c r="E15" t="s">
        <v>102</v>
      </c>
      <c r="F15" s="90">
        <v>44628</v>
      </c>
      <c r="G15" s="77">
        <v>242111.53</v>
      </c>
      <c r="H15" s="77">
        <v>1E-4</v>
      </c>
      <c r="I15" s="77">
        <v>2.4211153000000001E-4</v>
      </c>
      <c r="J15" s="78">
        <v>2.7000000000000001E-3</v>
      </c>
      <c r="K15" s="78">
        <v>0</v>
      </c>
      <c r="L15" s="78">
        <v>0</v>
      </c>
      <c r="W15" s="95"/>
    </row>
    <row r="16" spans="2:59">
      <c r="B16" s="79" t="s">
        <v>4914</v>
      </c>
      <c r="C16" s="16"/>
      <c r="D16" s="16"/>
      <c r="F16" s="95"/>
      <c r="G16" s="81">
        <v>20864.29</v>
      </c>
      <c r="I16" s="81">
        <v>12.82565462022</v>
      </c>
      <c r="K16" s="80">
        <v>0.60409999999999997</v>
      </c>
      <c r="L16" s="80">
        <v>0</v>
      </c>
    </row>
    <row r="17" spans="2:23">
      <c r="B17" t="s">
        <v>5660</v>
      </c>
      <c r="C17" t="s">
        <v>5661</v>
      </c>
      <c r="D17" t="s">
        <v>1791</v>
      </c>
      <c r="E17" t="s">
        <v>106</v>
      </c>
      <c r="F17" s="90">
        <v>44742</v>
      </c>
      <c r="G17" s="77">
        <v>20864.29</v>
      </c>
      <c r="H17" s="77">
        <v>16.649999999999999</v>
      </c>
      <c r="I17" s="77">
        <v>12.82565462022</v>
      </c>
      <c r="J17" s="78">
        <v>2.5000000000000001E-3</v>
      </c>
      <c r="K17" s="78">
        <v>0.60409999999999997</v>
      </c>
      <c r="L17" s="78">
        <v>0</v>
      </c>
      <c r="W17" s="95"/>
    </row>
    <row r="18" spans="2:23">
      <c r="B18" t="s">
        <v>255</v>
      </c>
      <c r="C18" s="16"/>
      <c r="D18" s="16"/>
    </row>
    <row r="19" spans="2:23">
      <c r="B19" t="s">
        <v>369</v>
      </c>
      <c r="C19" s="16"/>
      <c r="D19" s="16"/>
    </row>
    <row r="20" spans="2:23">
      <c r="B20" t="s">
        <v>370</v>
      </c>
      <c r="C20" s="16"/>
      <c r="D20" s="16"/>
    </row>
    <row r="21" spans="2:23">
      <c r="B21" t="s">
        <v>371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45106</v>
      </c>
    </row>
    <row r="2" spans="2:52" s="1" customFormat="1">
      <c r="B2" s="2" t="s">
        <v>1</v>
      </c>
      <c r="C2" s="12" t="s">
        <v>198</v>
      </c>
    </row>
    <row r="3" spans="2:52" s="1" customFormat="1">
      <c r="B3" s="2" t="s">
        <v>2</v>
      </c>
      <c r="C3" s="26" t="s">
        <v>197</v>
      </c>
    </row>
    <row r="4" spans="2:52" s="1" customFormat="1">
      <c r="B4" s="2" t="s">
        <v>3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4919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4928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5662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4929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1029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4919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4934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4929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4935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1029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255</v>
      </c>
      <c r="C34" s="16"/>
      <c r="D34" s="16"/>
    </row>
    <row r="35" spans="2:12">
      <c r="B35" t="s">
        <v>369</v>
      </c>
      <c r="C35" s="16"/>
      <c r="D35" s="16"/>
    </row>
    <row r="36" spans="2:12">
      <c r="B36" t="s">
        <v>370</v>
      </c>
      <c r="C36" s="16"/>
      <c r="D36" s="16"/>
    </row>
    <row r="37" spans="2:12">
      <c r="B37" t="s">
        <v>371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I17" sqref="I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82">
        <v>45106</v>
      </c>
    </row>
    <row r="2" spans="2:20" s="1" customFormat="1">
      <c r="B2" s="2" t="s">
        <v>1</v>
      </c>
      <c r="C2" s="12" t="s">
        <v>198</v>
      </c>
    </row>
    <row r="3" spans="2:20" s="1" customFormat="1">
      <c r="B3" s="2" t="s">
        <v>2</v>
      </c>
      <c r="C3" s="26" t="s">
        <v>197</v>
      </c>
    </row>
    <row r="4" spans="2:20" s="1" customFormat="1">
      <c r="B4" s="2" t="s">
        <v>3</v>
      </c>
    </row>
    <row r="5" spans="2:20">
      <c r="B5" s="2"/>
    </row>
    <row r="7" spans="2:20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J12+J67</f>
        <v>3222887.0534201642</v>
      </c>
      <c r="K11" s="76">
        <f>J11/$J$11</f>
        <v>1</v>
      </c>
      <c r="L11" s="76">
        <f>J11/'סכום נכסי הקרן'!$C$42</f>
        <v>0.12325178105075846</v>
      </c>
      <c r="T11" s="85"/>
    </row>
    <row r="12" spans="2:20">
      <c r="B12" s="79" t="s">
        <v>207</v>
      </c>
      <c r="C12" s="26"/>
      <c r="D12" s="27"/>
      <c r="E12" s="27"/>
      <c r="F12" s="27"/>
      <c r="G12" s="27"/>
      <c r="H12" s="27"/>
      <c r="I12" s="80">
        <v>0</v>
      </c>
      <c r="J12" s="81">
        <f>J13+J19+J53+J55+J58+J60+J62</f>
        <v>3050413.4967301642</v>
      </c>
      <c r="K12" s="80">
        <f t="shared" ref="K12:K73" si="0">J12/$J$11</f>
        <v>0.94648476541957338</v>
      </c>
      <c r="L12" s="80">
        <f>J12/'סכום נכסי הקרן'!$C$42</f>
        <v>0.11665593307537174</v>
      </c>
    </row>
    <row r="13" spans="2:20">
      <c r="B13" s="79" t="s">
        <v>208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1764873.4867199997</v>
      </c>
      <c r="K13" s="80">
        <f t="shared" si="0"/>
        <v>0.54760637200956086</v>
      </c>
      <c r="L13" s="80">
        <f>J13/'סכום נכסי הקרן'!$C$42</f>
        <v>6.749346066492258E-2</v>
      </c>
    </row>
    <row r="14" spans="2:20">
      <c r="B14" s="86" t="s">
        <v>7050</v>
      </c>
      <c r="C14" t="s">
        <v>209</v>
      </c>
      <c r="D14">
        <v>11</v>
      </c>
      <c r="E14" t="s">
        <v>210</v>
      </c>
      <c r="F14" t="s">
        <v>211</v>
      </c>
      <c r="G14" t="s">
        <v>102</v>
      </c>
      <c r="H14" s="87">
        <v>4.3799999999999999E-2</v>
      </c>
      <c r="I14" s="87">
        <v>4.3799999999999999E-2</v>
      </c>
      <c r="J14" s="88">
        <f>17538.15012+320246.86267</f>
        <v>337785.01279000001</v>
      </c>
      <c r="K14" s="87">
        <f t="shared" si="0"/>
        <v>0.1048082068006506</v>
      </c>
      <c r="L14" s="87">
        <f>J14/'סכום נכסי הקרן'!$C$42</f>
        <v>1.2917798156916401E-2</v>
      </c>
    </row>
    <row r="15" spans="2:20">
      <c r="B15" s="86" t="s">
        <v>7051</v>
      </c>
      <c r="C15" s="86" t="s">
        <v>212</v>
      </c>
      <c r="D15">
        <v>12</v>
      </c>
      <c r="E15" t="s">
        <v>210</v>
      </c>
      <c r="F15" t="s">
        <v>211</v>
      </c>
      <c r="G15" t="s">
        <v>102</v>
      </c>
      <c r="H15" s="87">
        <v>4.3700000000000003E-2</v>
      </c>
      <c r="I15" s="87">
        <v>4.3700000000000003E-2</v>
      </c>
      <c r="J15" s="88">
        <f>32671.7744+194073.41898</f>
        <v>226745.19337999998</v>
      </c>
      <c r="K15" s="87">
        <f t="shared" si="0"/>
        <v>7.0354681880451075E-2</v>
      </c>
      <c r="L15" s="87">
        <f>J15/'סכום נכסי הקרן'!$C$42</f>
        <v>8.6713398470251203E-3</v>
      </c>
    </row>
    <row r="16" spans="2:20">
      <c r="B16" s="86" t="s">
        <v>7052</v>
      </c>
      <c r="C16" t="s">
        <v>216</v>
      </c>
      <c r="D16">
        <v>10</v>
      </c>
      <c r="E16" t="s">
        <v>210</v>
      </c>
      <c r="F16" t="s">
        <v>211</v>
      </c>
      <c r="G16" t="s">
        <v>102</v>
      </c>
      <c r="H16" s="87">
        <v>4.3900000000000002E-2</v>
      </c>
      <c r="I16" s="87">
        <v>4.3900000000000002E-2</v>
      </c>
      <c r="J16" s="88">
        <f>763698.32794+(9344941.67+29059.24)/1000+(16831.08+62909.04+11042.27)/1000+12171.8/1000-2399.4/1000+(2742.69+487.47)/1000+557.06104+379871.92809</f>
        <v>1153605.1029299998</v>
      </c>
      <c r="K16" s="87">
        <f t="shared" si="0"/>
        <v>0.35794152379798139</v>
      </c>
      <c r="L16" s="87">
        <f>J16/'סכום נכסי הקרן'!$C$42</f>
        <v>4.4116930320123655E-2</v>
      </c>
    </row>
    <row r="17" spans="2:12">
      <c r="B17" s="86" t="s">
        <v>7053</v>
      </c>
      <c r="C17" s="86" t="s">
        <v>7054</v>
      </c>
      <c r="D17">
        <v>20</v>
      </c>
      <c r="E17" t="s">
        <v>210</v>
      </c>
      <c r="F17" t="s">
        <v>211</v>
      </c>
      <c r="G17" t="s">
        <v>102</v>
      </c>
      <c r="H17" s="87">
        <v>4.2700000000000002E-2</v>
      </c>
      <c r="I17" s="87">
        <v>4.2700000000000002E-2</v>
      </c>
      <c r="J17" s="88">
        <v>46602.024560000005</v>
      </c>
      <c r="K17" s="87">
        <f t="shared" si="0"/>
        <v>1.4459713848968244E-2</v>
      </c>
      <c r="L17" s="87">
        <f>J17/'סכום נכסי הקרן'!$C$42</f>
        <v>1.7821854853696539E-3</v>
      </c>
    </row>
    <row r="18" spans="2:12">
      <c r="B18" s="86" t="s">
        <v>7055</v>
      </c>
      <c r="C18" t="s">
        <v>213</v>
      </c>
      <c r="D18">
        <v>26</v>
      </c>
      <c r="E18" t="s">
        <v>210</v>
      </c>
      <c r="F18" t="s">
        <v>211</v>
      </c>
      <c r="G18" t="s">
        <v>102</v>
      </c>
      <c r="H18" s="87">
        <v>0</v>
      </c>
      <c r="I18" s="87">
        <v>0</v>
      </c>
      <c r="J18" s="88">
        <v>136.15306000000001</v>
      </c>
      <c r="K18" s="87">
        <f t="shared" si="0"/>
        <v>4.2245681509537497E-5</v>
      </c>
      <c r="L18" s="87">
        <f>J18/'סכום נכסי הקרן'!$C$42</f>
        <v>5.2068554877535909E-6</v>
      </c>
    </row>
    <row r="19" spans="2:12">
      <c r="B19" s="79" t="s">
        <v>218</v>
      </c>
      <c r="D19" s="16"/>
      <c r="I19" s="80">
        <v>0</v>
      </c>
      <c r="J19" s="81">
        <f>SUM(J20:J52)</f>
        <v>1282454.9574380517</v>
      </c>
      <c r="K19" s="80">
        <f t="shared" si="0"/>
        <v>0.39792116080428447</v>
      </c>
      <c r="L19" s="80">
        <f>J19/'סכום נכסי הקרן'!$C$42</f>
        <v>4.9044491786913322E-2</v>
      </c>
    </row>
    <row r="20" spans="2:12">
      <c r="B20" s="86" t="s">
        <v>7050</v>
      </c>
      <c r="C20" s="86" t="s">
        <v>228</v>
      </c>
      <c r="D20">
        <v>11</v>
      </c>
      <c r="E20" t="s">
        <v>210</v>
      </c>
      <c r="F20" t="s">
        <v>211</v>
      </c>
      <c r="G20" t="s">
        <v>110</v>
      </c>
      <c r="H20" s="87">
        <v>0</v>
      </c>
      <c r="I20" s="87">
        <v>0</v>
      </c>
      <c r="J20" s="88">
        <f>0.002178036+0.35513</f>
        <v>0.357308036</v>
      </c>
      <c r="K20" s="87">
        <f t="shared" si="0"/>
        <v>1.1086582622274047E-7</v>
      </c>
      <c r="L20" s="87">
        <f>J20/'סכום נכסי הקרן'!$C$42</f>
        <v>1.3664410539616643E-8</v>
      </c>
    </row>
    <row r="21" spans="2:12">
      <c r="B21" s="86" t="s">
        <v>7051</v>
      </c>
      <c r="C21" s="86" t="s">
        <v>229</v>
      </c>
      <c r="D21">
        <v>12</v>
      </c>
      <c r="E21" t="s">
        <v>210</v>
      </c>
      <c r="F21" t="s">
        <v>211</v>
      </c>
      <c r="G21" t="s">
        <v>110</v>
      </c>
      <c r="H21" s="87">
        <v>2.75E-2</v>
      </c>
      <c r="I21" s="87">
        <v>2.75E-2</v>
      </c>
      <c r="J21" s="88">
        <f>14.099717716+1571.83676</f>
        <v>1585.9364777159999</v>
      </c>
      <c r="K21" s="87">
        <f t="shared" si="0"/>
        <v>4.9208565222072747E-4</v>
      </c>
      <c r="L21" s="87">
        <f>J21/'סכום נכסי הקרן'!$C$42</f>
        <v>6.0650433065728776E-5</v>
      </c>
    </row>
    <row r="22" spans="2:12">
      <c r="B22" s="86" t="s">
        <v>7052</v>
      </c>
      <c r="C22" t="s">
        <v>231</v>
      </c>
      <c r="D22">
        <v>10</v>
      </c>
      <c r="E22" t="s">
        <v>210</v>
      </c>
      <c r="F22" t="s">
        <v>211</v>
      </c>
      <c r="G22" t="s">
        <v>110</v>
      </c>
      <c r="H22" s="87">
        <v>2.8500000000000001E-2</v>
      </c>
      <c r="I22" s="87">
        <v>2.8500000000000001E-2</v>
      </c>
      <c r="J22" s="88">
        <f>2216.707553522+333.636233224+55685.91136</f>
        <v>58236.255146746</v>
      </c>
      <c r="K22" s="87">
        <f t="shared" si="0"/>
        <v>1.8069592319391096E-2</v>
      </c>
      <c r="L22" s="87">
        <f>J22/'סכום נכסי הקרן'!$C$42</f>
        <v>2.227109436226058E-3</v>
      </c>
    </row>
    <row r="23" spans="2:12">
      <c r="B23" s="86" t="s">
        <v>7053</v>
      </c>
      <c r="C23" s="86" t="s">
        <v>7056</v>
      </c>
      <c r="D23">
        <v>20</v>
      </c>
      <c r="E23" t="s">
        <v>210</v>
      </c>
      <c r="F23" t="s">
        <v>211</v>
      </c>
      <c r="G23" t="s">
        <v>110</v>
      </c>
      <c r="H23" s="87">
        <v>0</v>
      </c>
      <c r="I23" s="87">
        <v>0</v>
      </c>
      <c r="J23" s="88">
        <v>1105.4918099999995</v>
      </c>
      <c r="K23" s="87">
        <f t="shared" si="0"/>
        <v>3.4301289237760878E-4</v>
      </c>
      <c r="L23" s="87">
        <f>J23/'סכום נכסי הקרן'!$C$42</f>
        <v>4.227694990891242E-5</v>
      </c>
    </row>
    <row r="24" spans="2:12">
      <c r="B24" s="86" t="s">
        <v>7055</v>
      </c>
      <c r="C24" t="s">
        <v>230</v>
      </c>
      <c r="D24">
        <v>26</v>
      </c>
      <c r="E24" t="s">
        <v>210</v>
      </c>
      <c r="F24" t="s">
        <v>211</v>
      </c>
      <c r="G24" t="s">
        <v>110</v>
      </c>
      <c r="H24" s="87">
        <v>0</v>
      </c>
      <c r="I24" s="87">
        <v>0</v>
      </c>
      <c r="J24" s="88">
        <v>1.125641272</v>
      </c>
      <c r="K24" s="87">
        <f t="shared" si="0"/>
        <v>3.4926488373381151E-7</v>
      </c>
      <c r="L24" s="87">
        <f>J24/'סכום נכסי הקרן'!$C$42</f>
        <v>4.3047518978678346E-8</v>
      </c>
    </row>
    <row r="25" spans="2:12">
      <c r="B25" s="86" t="s">
        <v>7050</v>
      </c>
      <c r="C25" s="86" t="s">
        <v>7057</v>
      </c>
      <c r="D25">
        <v>11</v>
      </c>
      <c r="E25" t="s">
        <v>210</v>
      </c>
      <c r="F25" t="s">
        <v>211</v>
      </c>
      <c r="G25" t="s">
        <v>120</v>
      </c>
      <c r="H25" s="87">
        <v>0</v>
      </c>
      <c r="I25" s="87">
        <v>0</v>
      </c>
      <c r="J25" s="88">
        <v>3.079999999999999E-3</v>
      </c>
      <c r="K25" s="87">
        <f t="shared" si="0"/>
        <v>9.5566488956895603E-10</v>
      </c>
      <c r="L25" s="87">
        <f>J25/'סכום נכסי הקרן'!$C$42</f>
        <v>1.1778739972705021E-10</v>
      </c>
    </row>
    <row r="26" spans="2:12">
      <c r="B26" s="86" t="s">
        <v>7051</v>
      </c>
      <c r="C26" t="s">
        <v>220</v>
      </c>
      <c r="D26">
        <v>12</v>
      </c>
      <c r="E26" t="s">
        <v>210</v>
      </c>
      <c r="F26" t="s">
        <v>211</v>
      </c>
      <c r="G26" t="s">
        <v>120</v>
      </c>
      <c r="H26" s="87">
        <v>0</v>
      </c>
      <c r="I26" s="87">
        <v>0</v>
      </c>
      <c r="J26" s="88">
        <v>271.05869775600002</v>
      </c>
      <c r="K26" s="87">
        <f t="shared" si="0"/>
        <v>8.4104311836913259E-5</v>
      </c>
      <c r="L26" s="87">
        <f>J26/'סכום נכסי הקרן'!$C$42</f>
        <v>1.0366006227947947E-5</v>
      </c>
    </row>
    <row r="27" spans="2:12">
      <c r="B27" s="86" t="s">
        <v>7052</v>
      </c>
      <c r="C27" t="s">
        <v>221</v>
      </c>
      <c r="D27">
        <v>10</v>
      </c>
      <c r="E27" t="s">
        <v>210</v>
      </c>
      <c r="F27" t="s">
        <v>211</v>
      </c>
      <c r="G27" t="s">
        <v>120</v>
      </c>
      <c r="H27" s="87">
        <v>0</v>
      </c>
      <c r="I27" s="87">
        <v>0</v>
      </c>
      <c r="J27" s="88">
        <f>199.370056116+0.05195</f>
        <v>199.42200611600001</v>
      </c>
      <c r="K27" s="87">
        <f t="shared" si="0"/>
        <v>6.1876821250800927E-5</v>
      </c>
      <c r="L27" s="87">
        <f>J27/'סכום נכסי הקרן'!$C$42</f>
        <v>7.6264284249206343E-6</v>
      </c>
    </row>
    <row r="28" spans="2:12">
      <c r="B28" s="86" t="s">
        <v>7053</v>
      </c>
      <c r="C28" s="86" t="s">
        <v>7058</v>
      </c>
      <c r="D28">
        <v>20</v>
      </c>
      <c r="E28" t="s">
        <v>210</v>
      </c>
      <c r="F28" t="s">
        <v>211</v>
      </c>
      <c r="G28" t="s">
        <v>120</v>
      </c>
      <c r="H28" s="87">
        <v>0</v>
      </c>
      <c r="I28" s="87">
        <v>0</v>
      </c>
      <c r="J28" s="88">
        <v>2.3100999999999998</v>
      </c>
      <c r="K28" s="87">
        <f t="shared" si="0"/>
        <v>7.1677969525754725E-7</v>
      </c>
      <c r="L28" s="87">
        <f>J28/'סכום נכסי הקרן'!$C$42</f>
        <v>8.8344374061512598E-8</v>
      </c>
    </row>
    <row r="29" spans="2:12">
      <c r="B29" s="86" t="s">
        <v>7050</v>
      </c>
      <c r="C29" s="86" t="s">
        <v>222</v>
      </c>
      <c r="D29">
        <v>11</v>
      </c>
      <c r="E29" t="s">
        <v>210</v>
      </c>
      <c r="F29" t="s">
        <v>211</v>
      </c>
      <c r="G29" t="s">
        <v>106</v>
      </c>
      <c r="H29" s="87">
        <v>4.5600000000000002E-2</v>
      </c>
      <c r="I29" s="87">
        <v>4.5600000000000002E-2</v>
      </c>
      <c r="J29" s="88">
        <f>37560.24493104+117162.17811</f>
        <v>154722.42304103999</v>
      </c>
      <c r="K29" s="87">
        <f t="shared" si="0"/>
        <v>4.8007398483557409E-2</v>
      </c>
      <c r="L29" s="87">
        <f>J29/'סכום נכסי הקרן'!$C$42</f>
        <v>5.916997366711931E-3</v>
      </c>
    </row>
    <row r="30" spans="2:12">
      <c r="B30" s="86" t="s">
        <v>7051</v>
      </c>
      <c r="C30" s="86" t="s">
        <v>7059</v>
      </c>
      <c r="D30">
        <v>12</v>
      </c>
      <c r="E30" t="s">
        <v>210</v>
      </c>
      <c r="F30" t="s">
        <v>211</v>
      </c>
      <c r="G30" t="s">
        <v>106</v>
      </c>
      <c r="H30" s="87">
        <v>4.6600000000000003E-2</v>
      </c>
      <c r="I30" s="87">
        <v>4.6600000000000003E-2</v>
      </c>
      <c r="J30" s="88">
        <f>84865.31821768+91383.96336</f>
        <v>176249.28157768</v>
      </c>
      <c r="K30" s="87">
        <f t="shared" si="0"/>
        <v>5.4686769550500468E-2</v>
      </c>
      <c r="L30" s="87">
        <f>J30/'סכום נכסי הקרן'!$C$42</f>
        <v>6.7402417470115682E-3</v>
      </c>
    </row>
    <row r="31" spans="2:12">
      <c r="B31" s="86" t="s">
        <v>7052</v>
      </c>
      <c r="C31" t="s">
        <v>224</v>
      </c>
      <c r="D31">
        <v>10</v>
      </c>
      <c r="E31" t="s">
        <v>210</v>
      </c>
      <c r="F31" t="s">
        <v>211</v>
      </c>
      <c r="G31" t="s">
        <v>106</v>
      </c>
      <c r="H31" s="87">
        <v>4.5100000000000001E-2</v>
      </c>
      <c r="I31" s="87">
        <v>4.5100000000000001E-2</v>
      </c>
      <c r="J31" s="88">
        <f>120546.49538152+524693.98586</f>
        <v>645240.48124152003</v>
      </c>
      <c r="K31" s="87">
        <f t="shared" si="0"/>
        <v>0.20020573806853811</v>
      </c>
      <c r="L31" s="87">
        <f>J31/'סכום נכסי הקרן'!$C$42</f>
        <v>2.467571379352896E-2</v>
      </c>
    </row>
    <row r="32" spans="2:12">
      <c r="B32" s="86" t="s">
        <v>7053</v>
      </c>
      <c r="C32" s="86" t="s">
        <v>7060</v>
      </c>
      <c r="D32">
        <v>20</v>
      </c>
      <c r="E32" t="s">
        <v>210</v>
      </c>
      <c r="F32" t="s">
        <v>211</v>
      </c>
      <c r="G32" t="s">
        <v>106</v>
      </c>
      <c r="H32" s="87">
        <v>4.6600000000000003E-2</v>
      </c>
      <c r="I32" s="87">
        <v>4.6600000000000003E-2</v>
      </c>
      <c r="J32" s="88">
        <v>226688.38436000008</v>
      </c>
      <c r="K32" s="87">
        <f t="shared" si="0"/>
        <v>7.0337055131806686E-2</v>
      </c>
      <c r="L32" s="87">
        <f>J32/'סכום נכסי הקרן'!$C$42</f>
        <v>8.6691673188605649E-3</v>
      </c>
    </row>
    <row r="33" spans="2:12">
      <c r="B33" s="86" t="s">
        <v>7055</v>
      </c>
      <c r="C33" t="s">
        <v>223</v>
      </c>
      <c r="D33">
        <v>26</v>
      </c>
      <c r="E33" t="s">
        <v>210</v>
      </c>
      <c r="F33" t="s">
        <v>211</v>
      </c>
      <c r="G33" t="s">
        <v>106</v>
      </c>
      <c r="H33" s="87">
        <v>0</v>
      </c>
      <c r="I33" s="87">
        <v>0</v>
      </c>
      <c r="J33" s="88">
        <v>19.940344320000001</v>
      </c>
      <c r="K33" s="87">
        <f t="shared" si="0"/>
        <v>6.1871061534220013E-6</v>
      </c>
      <c r="L33" s="87">
        <f>J33/'סכום נכסי הקרן'!$C$42</f>
        <v>7.6257185295936897E-7</v>
      </c>
    </row>
    <row r="34" spans="2:12">
      <c r="B34" s="86" t="s">
        <v>7052</v>
      </c>
      <c r="C34" t="s">
        <v>7061</v>
      </c>
      <c r="D34">
        <v>10</v>
      </c>
      <c r="E34" t="s">
        <v>210</v>
      </c>
      <c r="F34" t="s">
        <v>211</v>
      </c>
      <c r="G34" t="s">
        <v>204</v>
      </c>
      <c r="H34" s="87">
        <v>0</v>
      </c>
      <c r="I34" s="87">
        <v>0</v>
      </c>
      <c r="J34" s="88">
        <v>3.3437091099999998</v>
      </c>
      <c r="K34" s="87">
        <f t="shared" si="0"/>
        <v>1.0374887653762542E-6</v>
      </c>
      <c r="L34" s="87">
        <f>J34/'סכום נכסי הקרן'!$C$42</f>
        <v>1.2787233815277579E-7</v>
      </c>
    </row>
    <row r="35" spans="2:12">
      <c r="B35" s="86" t="s">
        <v>7050</v>
      </c>
      <c r="C35" t="s">
        <v>225</v>
      </c>
      <c r="D35">
        <v>11</v>
      </c>
      <c r="E35" t="s">
        <v>210</v>
      </c>
      <c r="F35" t="s">
        <v>211</v>
      </c>
      <c r="G35" t="s">
        <v>116</v>
      </c>
      <c r="H35" s="87">
        <v>0</v>
      </c>
      <c r="I35" s="87">
        <v>0</v>
      </c>
      <c r="J35" s="88">
        <v>1.3948841999999999E-2</v>
      </c>
      <c r="K35" s="87">
        <f t="shared" si="0"/>
        <v>4.3280579706314348E-9</v>
      </c>
      <c r="L35" s="87">
        <f>J35/'סכום נכסי הקרן'!$C$42</f>
        <v>5.3344085337125558E-10</v>
      </c>
    </row>
    <row r="36" spans="2:12">
      <c r="B36" s="86" t="s">
        <v>7051</v>
      </c>
      <c r="C36" t="s">
        <v>226</v>
      </c>
      <c r="D36">
        <v>12</v>
      </c>
      <c r="E36" t="s">
        <v>210</v>
      </c>
      <c r="F36" t="s">
        <v>211</v>
      </c>
      <c r="G36" t="s">
        <v>116</v>
      </c>
      <c r="H36" s="87">
        <v>0</v>
      </c>
      <c r="I36" s="87">
        <v>0</v>
      </c>
      <c r="J36" s="88">
        <v>592.40431280400003</v>
      </c>
      <c r="K36" s="87">
        <f t="shared" si="0"/>
        <v>1.8381168901818445E-4</v>
      </c>
      <c r="L36" s="87">
        <f>J36/'סכום נכסי הקרן'!$C$42</f>
        <v>2.2655118049439374E-5</v>
      </c>
    </row>
    <row r="37" spans="2:12">
      <c r="B37" s="86" t="s">
        <v>7052</v>
      </c>
      <c r="C37" t="s">
        <v>227</v>
      </c>
      <c r="D37">
        <v>10</v>
      </c>
      <c r="E37" t="s">
        <v>210</v>
      </c>
      <c r="F37" t="s">
        <v>211</v>
      </c>
      <c r="G37" t="s">
        <v>116</v>
      </c>
      <c r="H37" s="87">
        <v>0</v>
      </c>
      <c r="I37" s="87">
        <v>0</v>
      </c>
      <c r="J37" s="88">
        <f>74.084582906+902.40859</f>
        <v>976.49317290600004</v>
      </c>
      <c r="K37" s="87">
        <f t="shared" si="0"/>
        <v>3.0298709099027668E-4</v>
      </c>
      <c r="L37" s="87">
        <f>J37/'סכום נכסי הקרן'!$C$42</f>
        <v>3.7343698599939817E-5</v>
      </c>
    </row>
    <row r="38" spans="2:12">
      <c r="B38" s="86" t="s">
        <v>7053</v>
      </c>
      <c r="C38" s="86" t="s">
        <v>7062</v>
      </c>
      <c r="D38">
        <v>20</v>
      </c>
      <c r="E38" t="s">
        <v>210</v>
      </c>
      <c r="F38" t="s">
        <v>211</v>
      </c>
      <c r="G38" t="s">
        <v>116</v>
      </c>
      <c r="H38" s="87">
        <v>0</v>
      </c>
      <c r="I38" s="87">
        <v>0</v>
      </c>
      <c r="J38" s="88">
        <v>24.439699999999995</v>
      </c>
      <c r="K38" s="87">
        <f t="shared" si="0"/>
        <v>7.5831698706488364E-6</v>
      </c>
      <c r="L38" s="87">
        <f>J38/'סכום נכסי הקרן'!$C$42</f>
        <v>9.3463919256791875E-7</v>
      </c>
    </row>
    <row r="39" spans="2:12">
      <c r="B39" s="86" t="s">
        <v>7051</v>
      </c>
      <c r="C39" s="86" t="s">
        <v>232</v>
      </c>
      <c r="D39">
        <v>12</v>
      </c>
      <c r="E39" t="s">
        <v>210</v>
      </c>
      <c r="F39" t="s">
        <v>211</v>
      </c>
      <c r="G39" t="s">
        <v>201</v>
      </c>
      <c r="H39" s="87">
        <v>0</v>
      </c>
      <c r="I39" s="87">
        <v>0</v>
      </c>
      <c r="J39" s="88">
        <f>0.078341978514+24.33052</f>
        <v>24.408861978514</v>
      </c>
      <c r="K39" s="87">
        <f t="shared" si="0"/>
        <v>7.5736014244157397E-6</v>
      </c>
      <c r="L39" s="87">
        <f>J39/'סכום נכסי הקרן'!$C$42</f>
        <v>9.3345986452780108E-7</v>
      </c>
    </row>
    <row r="40" spans="2:12">
      <c r="B40" s="86" t="s">
        <v>7052</v>
      </c>
      <c r="C40" t="s">
        <v>233</v>
      </c>
      <c r="D40">
        <v>10</v>
      </c>
      <c r="E40" t="s">
        <v>210</v>
      </c>
      <c r="F40" t="s">
        <v>211</v>
      </c>
      <c r="G40" t="s">
        <v>201</v>
      </c>
      <c r="H40" s="87">
        <v>0</v>
      </c>
      <c r="I40" s="87">
        <v>0</v>
      </c>
      <c r="J40" s="88">
        <f>0.68837581663+12.16538</f>
        <v>12.853755816630001</v>
      </c>
      <c r="K40" s="87">
        <f t="shared" si="0"/>
        <v>3.9882737444954669E-6</v>
      </c>
      <c r="L40" s="87">
        <f>J40/'סכום נכסי הקרן'!$C$42</f>
        <v>4.9156184232704392E-7</v>
      </c>
    </row>
    <row r="41" spans="2:12">
      <c r="B41" s="86" t="s">
        <v>7053</v>
      </c>
      <c r="C41" s="86" t="s">
        <v>7063</v>
      </c>
      <c r="D41">
        <v>20</v>
      </c>
      <c r="E41" t="s">
        <v>210</v>
      </c>
      <c r="F41" t="s">
        <v>211</v>
      </c>
      <c r="G41" t="s">
        <v>201</v>
      </c>
      <c r="H41" s="87">
        <v>0</v>
      </c>
      <c r="I41" s="87">
        <v>0</v>
      </c>
      <c r="J41" s="88">
        <v>4.2052199999999997</v>
      </c>
      <c r="K41" s="87">
        <f t="shared" si="0"/>
        <v>1.3047990606860928E-6</v>
      </c>
      <c r="L41" s="87">
        <f>J41/'סכום נכסי הקרן'!$C$42</f>
        <v>1.6081880814291762E-7</v>
      </c>
    </row>
    <row r="42" spans="2:12">
      <c r="B42" s="86" t="s">
        <v>7051</v>
      </c>
      <c r="C42" t="s">
        <v>234</v>
      </c>
      <c r="D42">
        <v>12</v>
      </c>
      <c r="E42" t="s">
        <v>210</v>
      </c>
      <c r="F42" t="s">
        <v>211</v>
      </c>
      <c r="G42" t="s">
        <v>203</v>
      </c>
      <c r="H42" s="87">
        <v>0</v>
      </c>
      <c r="I42" s="87">
        <v>0</v>
      </c>
      <c r="J42" s="88">
        <v>0.49397795999999999</v>
      </c>
      <c r="K42" s="87">
        <f t="shared" si="0"/>
        <v>1.5327188071197996E-7</v>
      </c>
      <c r="L42" s="87">
        <f>J42/'סכום נכסי הקרן'!$C$42</f>
        <v>1.8891032282750924E-8</v>
      </c>
    </row>
    <row r="43" spans="2:12">
      <c r="B43" s="86" t="s">
        <v>7052</v>
      </c>
      <c r="C43" t="s">
        <v>235</v>
      </c>
      <c r="D43">
        <v>10</v>
      </c>
      <c r="E43" t="s">
        <v>210</v>
      </c>
      <c r="F43" t="s">
        <v>211</v>
      </c>
      <c r="G43" t="s">
        <v>203</v>
      </c>
      <c r="H43" s="87">
        <v>0</v>
      </c>
      <c r="I43" s="87">
        <v>0</v>
      </c>
      <c r="J43" s="88">
        <v>0.108944385</v>
      </c>
      <c r="K43" s="87">
        <f t="shared" si="0"/>
        <v>3.380335183772171E-8</v>
      </c>
      <c r="L43" s="87">
        <f>J43/'סכום נכסי הקרן'!$C$42</f>
        <v>4.1663233194846293E-9</v>
      </c>
    </row>
    <row r="44" spans="2:12">
      <c r="B44" s="86" t="s">
        <v>7052</v>
      </c>
      <c r="C44" s="86" t="s">
        <v>7064</v>
      </c>
      <c r="D44">
        <v>10</v>
      </c>
      <c r="E44" t="s">
        <v>210</v>
      </c>
      <c r="F44" t="s">
        <v>211</v>
      </c>
      <c r="G44" t="s">
        <v>205</v>
      </c>
      <c r="H44" s="87">
        <v>0</v>
      </c>
      <c r="I44" s="87">
        <v>0</v>
      </c>
      <c r="J44" s="88">
        <v>13.3370745</v>
      </c>
      <c r="K44" s="87">
        <f t="shared" si="0"/>
        <v>4.1382382562387798E-6</v>
      </c>
      <c r="L44" s="87">
        <f>J44/'סכום נכסי הקרן'!$C$42</f>
        <v>5.1004523549381456E-7</v>
      </c>
    </row>
    <row r="45" spans="2:12">
      <c r="B45" s="86" t="s">
        <v>7052</v>
      </c>
      <c r="C45" t="s">
        <v>236</v>
      </c>
      <c r="D45">
        <v>10</v>
      </c>
      <c r="E45" t="s">
        <v>210</v>
      </c>
      <c r="F45" t="s">
        <v>211</v>
      </c>
      <c r="G45" t="s">
        <v>202</v>
      </c>
      <c r="H45" s="87">
        <v>0</v>
      </c>
      <c r="I45" s="87">
        <v>0</v>
      </c>
      <c r="J45" s="88">
        <f>0.0017657412003+1.805772843</f>
        <v>1.8075385842003</v>
      </c>
      <c r="K45" s="87">
        <f t="shared" si="0"/>
        <v>5.6084453294201537E-7</v>
      </c>
      <c r="L45" s="87">
        <f>J45/'סכום נכסי הקרן'!$C$42</f>
        <v>6.9125087577684163E-8</v>
      </c>
    </row>
    <row r="46" spans="2:12">
      <c r="B46" s="86" t="s">
        <v>7053</v>
      </c>
      <c r="C46" s="86" t="s">
        <v>7065</v>
      </c>
      <c r="D46">
        <v>20</v>
      </c>
      <c r="E46" t="s">
        <v>210</v>
      </c>
      <c r="F46" t="s">
        <v>211</v>
      </c>
      <c r="G46" t="s">
        <v>202</v>
      </c>
      <c r="H46" s="87">
        <v>0</v>
      </c>
      <c r="I46" s="87">
        <v>0</v>
      </c>
      <c r="J46" s="88">
        <v>8.0000000000000007E-5</v>
      </c>
      <c r="K46" s="87">
        <f t="shared" si="0"/>
        <v>2.4822464664128737E-11</v>
      </c>
      <c r="L46" s="87">
        <f>J46/'סכום נכסי הקרן'!$C$42</f>
        <v>3.0594129799233837E-12</v>
      </c>
    </row>
    <row r="47" spans="2:12">
      <c r="B47" s="86" t="s">
        <v>7052</v>
      </c>
      <c r="C47" t="s">
        <v>240</v>
      </c>
      <c r="D47">
        <v>10</v>
      </c>
      <c r="E47" t="s">
        <v>210</v>
      </c>
      <c r="F47" t="s">
        <v>211</v>
      </c>
      <c r="G47" t="s">
        <v>206</v>
      </c>
      <c r="H47" s="87">
        <v>0</v>
      </c>
      <c r="I47" s="87">
        <v>0</v>
      </c>
      <c r="J47" s="88">
        <v>0.18522350000000001</v>
      </c>
      <c r="K47" s="87">
        <f t="shared" si="0"/>
        <v>5.7471297296453112E-8</v>
      </c>
      <c r="L47" s="87">
        <f>J47/'סכום נכסי הקרן'!$C$42</f>
        <v>7.083439751085486E-9</v>
      </c>
    </row>
    <row r="48" spans="2:12">
      <c r="B48" s="86" t="s">
        <v>7050</v>
      </c>
      <c r="C48" s="86" t="s">
        <v>237</v>
      </c>
      <c r="D48">
        <v>11</v>
      </c>
      <c r="E48" t="s">
        <v>210</v>
      </c>
      <c r="F48" t="s">
        <v>211</v>
      </c>
      <c r="G48" t="s">
        <v>113</v>
      </c>
      <c r="H48" s="87">
        <v>0</v>
      </c>
      <c r="I48" s="87">
        <v>0</v>
      </c>
      <c r="J48" s="88">
        <f>4.827968365+0.09067</f>
        <v>4.9186383650000005</v>
      </c>
      <c r="K48" s="87">
        <f t="shared" si="0"/>
        <v>1.5261590876355056E-6</v>
      </c>
      <c r="L48" s="87">
        <f>J48/'סכום נכסי הקרן'!$C$42</f>
        <v>1.8810182571787662E-7</v>
      </c>
    </row>
    <row r="49" spans="2:12">
      <c r="B49" s="86" t="s">
        <v>7051</v>
      </c>
      <c r="C49" s="86" t="s">
        <v>238</v>
      </c>
      <c r="D49">
        <v>12</v>
      </c>
      <c r="E49" t="s">
        <v>210</v>
      </c>
      <c r="F49" t="s">
        <v>211</v>
      </c>
      <c r="G49" t="s">
        <v>113</v>
      </c>
      <c r="H49" s="87">
        <v>4.5280000000000001E-2</v>
      </c>
      <c r="I49" s="87">
        <v>4.5280000000000001E-2</v>
      </c>
      <c r="J49" s="88">
        <f>15533.914191301+79.45195</f>
        <v>15613.366141301001</v>
      </c>
      <c r="K49" s="87">
        <f t="shared" si="0"/>
        <v>4.8445278666318517E-3</v>
      </c>
      <c r="L49" s="87">
        <f>J49/'סכום נכסי הקרן'!$C$42</f>
        <v>5.9709668791240692E-4</v>
      </c>
    </row>
    <row r="50" spans="2:12">
      <c r="B50" s="86" t="s">
        <v>7052</v>
      </c>
      <c r="C50" t="s">
        <v>239</v>
      </c>
      <c r="D50">
        <v>10</v>
      </c>
      <c r="E50" t="s">
        <v>210</v>
      </c>
      <c r="F50" t="s">
        <v>211</v>
      </c>
      <c r="G50" t="s">
        <v>113</v>
      </c>
      <c r="H50" s="87">
        <v>4.3729999999999998E-2</v>
      </c>
      <c r="I50" s="87">
        <v>4.3729999999999998E-2</v>
      </c>
      <c r="J50" s="88">
        <f>597.616524307+251.44834</f>
        <v>849.06486430699999</v>
      </c>
      <c r="K50" s="87">
        <f t="shared" si="0"/>
        <v>2.6344853239767207E-4</v>
      </c>
      <c r="L50" s="87">
        <f>J50/'סכום נכסי הקרן'!$C$42</f>
        <v>3.2470500833221526E-5</v>
      </c>
    </row>
    <row r="51" spans="2:12">
      <c r="B51" s="86" t="s">
        <v>7053</v>
      </c>
      <c r="C51" s="86" t="s">
        <v>7066</v>
      </c>
      <c r="D51">
        <v>20</v>
      </c>
      <c r="E51" t="s">
        <v>210</v>
      </c>
      <c r="F51" t="s">
        <v>211</v>
      </c>
      <c r="G51" t="s">
        <v>113</v>
      </c>
      <c r="H51" s="87">
        <v>0</v>
      </c>
      <c r="I51" s="87">
        <v>0</v>
      </c>
      <c r="J51" s="88">
        <v>7.2967299999999984</v>
      </c>
      <c r="K51" s="87">
        <f t="shared" si="0"/>
        <v>2.2640352823586E-6</v>
      </c>
      <c r="L51" s="87">
        <f>J51/'סכום נכסי הקרן'!$C$42</f>
        <v>2.7904638091245433E-7</v>
      </c>
    </row>
    <row r="52" spans="2:12">
      <c r="B52" s="86" t="s">
        <v>7052</v>
      </c>
      <c r="C52" t="s">
        <v>241</v>
      </c>
      <c r="D52">
        <v>10</v>
      </c>
      <c r="E52" t="s">
        <v>210</v>
      </c>
      <c r="F52" t="s">
        <v>211</v>
      </c>
      <c r="G52" t="s">
        <v>200</v>
      </c>
      <c r="H52" s="87">
        <v>0</v>
      </c>
      <c r="I52" s="87">
        <v>0</v>
      </c>
      <c r="J52" s="88">
        <f>0.0012363+3.74347519</f>
        <v>3.7447114899999998</v>
      </c>
      <c r="K52" s="87">
        <f t="shared" si="0"/>
        <v>1.1619121079735232E-6</v>
      </c>
      <c r="L52" s="87">
        <f>J52/'סכום נכסי הקרן'!$C$42</f>
        <v>1.4320773673217792E-7</v>
      </c>
    </row>
    <row r="53" spans="2:12">
      <c r="B53" s="79" t="s">
        <v>242</v>
      </c>
      <c r="D53" s="16"/>
      <c r="I53" s="80">
        <v>0</v>
      </c>
      <c r="J53" s="81">
        <f>SUM(J54:J54)</f>
        <v>0</v>
      </c>
      <c r="K53" s="80">
        <f t="shared" si="0"/>
        <v>0</v>
      </c>
      <c r="L53" s="80">
        <f>J53/'סכום נכסי הקרן'!$C$42</f>
        <v>0</v>
      </c>
    </row>
    <row r="54" spans="2:12">
      <c r="B54" t="s">
        <v>214</v>
      </c>
      <c r="C54" t="s">
        <v>214</v>
      </c>
      <c r="D54" s="16"/>
      <c r="E54" t="s">
        <v>214</v>
      </c>
      <c r="G54" t="s">
        <v>214</v>
      </c>
      <c r="H54" s="87">
        <v>0</v>
      </c>
      <c r="I54" s="87">
        <v>0</v>
      </c>
      <c r="J54" s="88">
        <v>0</v>
      </c>
      <c r="K54" s="87">
        <f t="shared" si="0"/>
        <v>0</v>
      </c>
      <c r="L54" s="87">
        <f>J54/'סכום נכסי הקרן'!$C$42</f>
        <v>0</v>
      </c>
    </row>
    <row r="55" spans="2:12">
      <c r="B55" s="79" t="s">
        <v>243</v>
      </c>
      <c r="D55" s="16"/>
      <c r="I55" s="80">
        <v>4.1200000000000001E-2</v>
      </c>
      <c r="J55" s="81">
        <f>SUM(J56:J57)</f>
        <v>2130.5027396999999</v>
      </c>
      <c r="K55" s="80">
        <f t="shared" si="0"/>
        <v>6.6105411216290885E-4</v>
      </c>
      <c r="L55" s="80">
        <f>J55/'סכום נכסי הקרן'!$C$42</f>
        <v>8.1476096695006362E-5</v>
      </c>
    </row>
    <row r="56" spans="2:12">
      <c r="B56" s="86" t="s">
        <v>7052</v>
      </c>
      <c r="C56" t="s">
        <v>244</v>
      </c>
      <c r="D56">
        <v>10</v>
      </c>
      <c r="E56" t="s">
        <v>210</v>
      </c>
      <c r="F56" t="s">
        <v>211</v>
      </c>
      <c r="G56" t="s">
        <v>102</v>
      </c>
      <c r="H56" s="87">
        <v>3.5999999999999997E-2</v>
      </c>
      <c r="I56" s="87">
        <v>5.0099999999999999E-2</v>
      </c>
      <c r="J56" s="88">
        <v>1021.1</v>
      </c>
      <c r="K56" s="87">
        <f t="shared" si="0"/>
        <v>3.1682773335677314E-4</v>
      </c>
      <c r="L56" s="87">
        <f>J56/'סכום נכסי הקרן'!$C$42</f>
        <v>3.9049582422497083E-5</v>
      </c>
    </row>
    <row r="57" spans="2:12">
      <c r="B57" s="86" t="s">
        <v>7052</v>
      </c>
      <c r="C57" t="s">
        <v>245</v>
      </c>
      <c r="D57">
        <v>10</v>
      </c>
      <c r="E57" t="s">
        <v>210</v>
      </c>
      <c r="F57" t="s">
        <v>211</v>
      </c>
      <c r="G57" t="s">
        <v>102</v>
      </c>
      <c r="H57" s="87">
        <v>3.9E-2</v>
      </c>
      <c r="I57" s="87">
        <v>3.3000000000000002E-2</v>
      </c>
      <c r="J57" s="88">
        <v>1109.4027397</v>
      </c>
      <c r="K57" s="87">
        <f t="shared" si="0"/>
        <v>3.442263788061357E-4</v>
      </c>
      <c r="L57" s="87">
        <f>J57/'סכום נכסי הקרן'!$C$42</f>
        <v>4.2426514272509286E-5</v>
      </c>
    </row>
    <row r="58" spans="2:12">
      <c r="B58" s="79" t="s">
        <v>246</v>
      </c>
      <c r="D58" s="16"/>
      <c r="I58" s="80">
        <v>0</v>
      </c>
      <c r="J58" s="81">
        <v>0</v>
      </c>
      <c r="K58" s="80">
        <f t="shared" si="0"/>
        <v>0</v>
      </c>
      <c r="L58" s="80">
        <f>J58/'סכום נכסי הקרן'!$C$42</f>
        <v>0</v>
      </c>
    </row>
    <row r="59" spans="2:12">
      <c r="B59" t="s">
        <v>214</v>
      </c>
      <c r="C59" t="s">
        <v>214</v>
      </c>
      <c r="D59" s="16"/>
      <c r="E59" t="s">
        <v>214</v>
      </c>
      <c r="G59" t="s">
        <v>214</v>
      </c>
      <c r="H59" s="87">
        <v>0</v>
      </c>
      <c r="I59" s="87">
        <v>0</v>
      </c>
      <c r="J59" s="88">
        <v>0</v>
      </c>
      <c r="K59" s="87">
        <f t="shared" si="0"/>
        <v>0</v>
      </c>
      <c r="L59" s="87">
        <f>J59/'סכום נכסי הקרן'!$C$42</f>
        <v>0</v>
      </c>
    </row>
    <row r="60" spans="2:12">
      <c r="B60" s="79" t="s">
        <v>247</v>
      </c>
      <c r="D60" s="16"/>
      <c r="I60" s="80">
        <v>0</v>
      </c>
      <c r="J60" s="81">
        <v>0</v>
      </c>
      <c r="K60" s="80">
        <f t="shared" si="0"/>
        <v>0</v>
      </c>
      <c r="L60" s="80">
        <f>J60/'סכום נכסי הקרן'!$C$42</f>
        <v>0</v>
      </c>
    </row>
    <row r="61" spans="2:12">
      <c r="B61" t="s">
        <v>214</v>
      </c>
      <c r="C61" t="s">
        <v>214</v>
      </c>
      <c r="D61" s="16"/>
      <c r="E61" t="s">
        <v>214</v>
      </c>
      <c r="G61" t="s">
        <v>214</v>
      </c>
      <c r="H61" s="87">
        <v>0</v>
      </c>
      <c r="I61" s="87">
        <v>0</v>
      </c>
      <c r="J61" s="88">
        <v>0</v>
      </c>
      <c r="K61" s="87">
        <f t="shared" si="0"/>
        <v>0</v>
      </c>
      <c r="L61" s="87">
        <f>J61/'סכום נכסי הקרן'!$C$42</f>
        <v>0</v>
      </c>
    </row>
    <row r="62" spans="2:12">
      <c r="B62" s="79" t="s">
        <v>248</v>
      </c>
      <c r="D62" s="16"/>
      <c r="I62" s="80">
        <v>5.6000000000000001E-2</v>
      </c>
      <c r="J62" s="81">
        <f>SUM(J63:J66)</f>
        <v>954.54983241280001</v>
      </c>
      <c r="K62" s="80">
        <f t="shared" si="0"/>
        <v>2.9617849356520918E-4</v>
      </c>
      <c r="L62" s="80">
        <f>J62/'סכום נכסי הקרן'!$C$42</f>
        <v>3.6504526840842634E-5</v>
      </c>
    </row>
    <row r="63" spans="2:12">
      <c r="B63" s="86" t="s">
        <v>7052</v>
      </c>
      <c r="C63" t="s">
        <v>249</v>
      </c>
      <c r="D63">
        <v>10</v>
      </c>
      <c r="E63" t="s">
        <v>210</v>
      </c>
      <c r="F63" t="s">
        <v>211</v>
      </c>
      <c r="G63" t="s">
        <v>106</v>
      </c>
      <c r="H63" s="87">
        <v>5.7000000000000002E-2</v>
      </c>
      <c r="I63" s="87">
        <v>8.9899999999999994E-2</v>
      </c>
      <c r="J63" s="88">
        <v>161.9618784212</v>
      </c>
      <c r="K63" s="87">
        <f t="shared" si="0"/>
        <v>5.025366255057689E-5</v>
      </c>
      <c r="L63" s="87">
        <f>J63/'סכום נכסי הקרן'!$C$42</f>
        <v>6.1938534136824023E-6</v>
      </c>
    </row>
    <row r="64" spans="2:12">
      <c r="B64" s="86" t="s">
        <v>7052</v>
      </c>
      <c r="C64" t="s">
        <v>250</v>
      </c>
      <c r="D64">
        <v>10</v>
      </c>
      <c r="E64" t="s">
        <v>210</v>
      </c>
      <c r="F64" t="s">
        <v>211</v>
      </c>
      <c r="G64" t="s">
        <v>106</v>
      </c>
      <c r="H64" s="87">
        <v>5.4899999999999997E-2</v>
      </c>
      <c r="I64" s="87">
        <v>4.9799999999999997E-2</v>
      </c>
      <c r="J64" s="88">
        <v>639.81810741159995</v>
      </c>
      <c r="K64" s="87">
        <f t="shared" si="0"/>
        <v>1.9852327953367703E-4</v>
      </c>
      <c r="L64" s="87">
        <f>J64/'סכום נכסי הקרן'!$C$42</f>
        <v>2.446834778256328E-5</v>
      </c>
    </row>
    <row r="65" spans="2:12">
      <c r="B65" s="86" t="s">
        <v>7052</v>
      </c>
      <c r="C65" t="s">
        <v>251</v>
      </c>
      <c r="D65">
        <v>10</v>
      </c>
      <c r="E65" t="s">
        <v>210</v>
      </c>
      <c r="F65" t="s">
        <v>211</v>
      </c>
      <c r="G65" t="s">
        <v>106</v>
      </c>
      <c r="H65" s="87">
        <v>5.7000000000000002E-2</v>
      </c>
      <c r="I65" s="87">
        <v>5.2900000000000003E-2</v>
      </c>
      <c r="J65" s="88">
        <v>4.0680626895999996</v>
      </c>
      <c r="K65" s="87">
        <f t="shared" si="0"/>
        <v>1.2622417795507061E-6</v>
      </c>
      <c r="L65" s="87">
        <f>J65/'סכום נכסי הקרן'!$C$42</f>
        <v>1.5557354744630337E-7</v>
      </c>
    </row>
    <row r="66" spans="2:12">
      <c r="B66" s="86" t="s">
        <v>7052</v>
      </c>
      <c r="C66" t="s">
        <v>252</v>
      </c>
      <c r="D66">
        <v>10</v>
      </c>
      <c r="E66" t="s">
        <v>210</v>
      </c>
      <c r="F66" t="s">
        <v>211</v>
      </c>
      <c r="G66" t="s">
        <v>106</v>
      </c>
      <c r="H66" s="87">
        <v>5.4899999999999997E-2</v>
      </c>
      <c r="I66" s="87">
        <v>5.0500000000000003E-2</v>
      </c>
      <c r="J66" s="88">
        <v>148.70178389040001</v>
      </c>
      <c r="K66" s="87">
        <f t="shared" si="0"/>
        <v>4.6139309701404523E-5</v>
      </c>
      <c r="L66" s="87">
        <f>J66/'סכום נכסי הקרן'!$C$42</f>
        <v>5.6867520971506453E-6</v>
      </c>
    </row>
    <row r="67" spans="2:12">
      <c r="B67" s="79" t="s">
        <v>253</v>
      </c>
      <c r="D67" s="16"/>
      <c r="I67" s="80">
        <v>0</v>
      </c>
      <c r="J67" s="81">
        <f>J68+J72</f>
        <v>172473.55669</v>
      </c>
      <c r="K67" s="80">
        <f t="shared" si="0"/>
        <v>5.3515234580426611E-2</v>
      </c>
      <c r="L67" s="80">
        <f>J67/'סכום נכסי הקרן'!$C$42</f>
        <v>6.5958479753867186E-3</v>
      </c>
    </row>
    <row r="68" spans="2:12">
      <c r="B68" s="79" t="s">
        <v>254</v>
      </c>
      <c r="D68" s="16"/>
      <c r="I68" s="80">
        <v>0</v>
      </c>
      <c r="J68" s="81">
        <f>SUM(J69:J71)</f>
        <v>172473.55669</v>
      </c>
      <c r="K68" s="80">
        <f t="shared" si="0"/>
        <v>5.3515234580426611E-2</v>
      </c>
      <c r="L68" s="80">
        <f>J68/'סכום נכסי הקרן'!$C$42</f>
        <v>6.5958479753867186E-3</v>
      </c>
    </row>
    <row r="69" spans="2:12">
      <c r="B69" s="86" t="s">
        <v>7067</v>
      </c>
      <c r="C69" s="86" t="s">
        <v>7068</v>
      </c>
      <c r="D69">
        <v>85</v>
      </c>
      <c r="E69" t="s">
        <v>1083</v>
      </c>
      <c r="F69" t="s">
        <v>219</v>
      </c>
      <c r="G69" t="s">
        <v>110</v>
      </c>
      <c r="H69" s="87">
        <v>3.15E-2</v>
      </c>
      <c r="I69" s="87">
        <v>3.15E-2</v>
      </c>
      <c r="J69" s="88">
        <v>19008.420070000007</v>
      </c>
      <c r="K69" s="87">
        <f t="shared" si="0"/>
        <v>5.8979479438561327E-3</v>
      </c>
      <c r="L69" s="87">
        <f>J69/'סכום נכסי הקרן'!$C$42</f>
        <v>7.2693258862492713E-4</v>
      </c>
    </row>
    <row r="70" spans="2:12">
      <c r="B70" s="86" t="s">
        <v>7067</v>
      </c>
      <c r="C70" s="86" t="s">
        <v>7069</v>
      </c>
      <c r="D70">
        <v>85</v>
      </c>
      <c r="E70" t="s">
        <v>1083</v>
      </c>
      <c r="F70" t="s">
        <v>219</v>
      </c>
      <c r="G70" t="s">
        <v>106</v>
      </c>
      <c r="H70" s="87">
        <v>4.9799999999999997E-2</v>
      </c>
      <c r="I70" s="87">
        <v>4.9799999999999997E-2</v>
      </c>
      <c r="J70" s="88">
        <v>149461.76054999998</v>
      </c>
      <c r="K70" s="87">
        <f t="shared" si="0"/>
        <v>4.6375115873635554E-2</v>
      </c>
      <c r="L70" s="87">
        <f>J70/'סכום נכסי הקרן'!$C$42</f>
        <v>5.715815627860883E-3</v>
      </c>
    </row>
    <row r="71" spans="2:12">
      <c r="B71" s="86" t="s">
        <v>7067</v>
      </c>
      <c r="C71" s="86" t="s">
        <v>7070</v>
      </c>
      <c r="D71">
        <v>85</v>
      </c>
      <c r="E71" t="s">
        <v>1083</v>
      </c>
      <c r="F71" t="s">
        <v>219</v>
      </c>
      <c r="G71" t="s">
        <v>201</v>
      </c>
      <c r="H71" s="87">
        <v>0</v>
      </c>
      <c r="I71" s="87">
        <v>0</v>
      </c>
      <c r="J71" s="88">
        <v>4003.3760700000012</v>
      </c>
      <c r="K71" s="87">
        <f t="shared" si="0"/>
        <v>1.2421707629349198E-3</v>
      </c>
      <c r="L71" s="87">
        <f>J71/'סכום נכסי הקרן'!$C$42</f>
        <v>1.5309975890090833E-4</v>
      </c>
    </row>
    <row r="72" spans="2:12">
      <c r="B72" s="79" t="s">
        <v>248</v>
      </c>
      <c r="D72" s="16"/>
      <c r="I72" s="80">
        <v>0</v>
      </c>
      <c r="J72" s="81">
        <v>0</v>
      </c>
      <c r="K72" s="80">
        <f t="shared" si="0"/>
        <v>0</v>
      </c>
      <c r="L72" s="80">
        <f>J72/'סכום נכסי הקרן'!$C$42</f>
        <v>0</v>
      </c>
    </row>
    <row r="73" spans="2:12">
      <c r="B73" t="s">
        <v>214</v>
      </c>
      <c r="C73" t="s">
        <v>214</v>
      </c>
      <c r="D73" s="16"/>
      <c r="E73" t="s">
        <v>214</v>
      </c>
      <c r="G73" t="s">
        <v>214</v>
      </c>
      <c r="H73" s="87">
        <v>0</v>
      </c>
      <c r="I73" s="87">
        <v>0</v>
      </c>
      <c r="J73" s="88">
        <v>0</v>
      </c>
      <c r="K73" s="87">
        <f t="shared" si="0"/>
        <v>0</v>
      </c>
      <c r="L73" s="87">
        <f>J73/'סכום נכסי הקרן'!$C$42</f>
        <v>0</v>
      </c>
    </row>
    <row r="74" spans="2:12">
      <c r="B74" t="s">
        <v>255</v>
      </c>
      <c r="D74" s="16"/>
    </row>
    <row r="75" spans="2:12"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80622CB7-311A-42EE-B402-AD0184AA7F1A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6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45106</v>
      </c>
    </row>
    <row r="2" spans="2:49" s="1" customFormat="1">
      <c r="B2" s="2" t="s">
        <v>1</v>
      </c>
      <c r="C2" s="12" t="s">
        <v>198</v>
      </c>
    </row>
    <row r="3" spans="2:49" s="1" customFormat="1">
      <c r="B3" s="2" t="s">
        <v>2</v>
      </c>
      <c r="C3" s="26" t="s">
        <v>197</v>
      </c>
    </row>
    <row r="4" spans="2:49" s="1" customFormat="1">
      <c r="B4" s="2" t="s">
        <v>3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3391314104.9400001</v>
      </c>
      <c r="H11" s="7"/>
      <c r="I11" s="75">
        <v>-145537.48706507814</v>
      </c>
      <c r="J11" s="76">
        <v>1</v>
      </c>
      <c r="K11" s="76">
        <v>-5.5999999999999999E-3</v>
      </c>
      <c r="AW11" s="16"/>
    </row>
    <row r="12" spans="2:49">
      <c r="B12" s="79" t="s">
        <v>207</v>
      </c>
      <c r="C12" s="16"/>
      <c r="D12" s="16"/>
      <c r="G12" s="81">
        <v>3154662869.8600001</v>
      </c>
      <c r="I12" s="81">
        <v>-191132.36449097734</v>
      </c>
      <c r="J12" s="80">
        <v>1.3132999999999999</v>
      </c>
      <c r="K12" s="80">
        <v>-7.3000000000000001E-3</v>
      </c>
    </row>
    <row r="13" spans="2:49">
      <c r="B13" s="79" t="s">
        <v>4919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4928</v>
      </c>
      <c r="C15" s="16"/>
      <c r="D15" s="16"/>
      <c r="G15" s="81">
        <v>3006774669.0300002</v>
      </c>
      <c r="I15" s="81">
        <v>-176546.99722043698</v>
      </c>
      <c r="J15" s="80">
        <v>1.2131000000000001</v>
      </c>
      <c r="K15" s="80">
        <v>-6.7999999999999996E-3</v>
      </c>
    </row>
    <row r="16" spans="2:49">
      <c r="B16" t="s">
        <v>5663</v>
      </c>
      <c r="C16" t="s">
        <v>5664</v>
      </c>
      <c r="D16" t="s">
        <v>123</v>
      </c>
      <c r="E16" t="s">
        <v>106</v>
      </c>
      <c r="F16" t="s">
        <v>304</v>
      </c>
      <c r="G16" s="77">
        <v>3010630.59</v>
      </c>
      <c r="H16" s="77">
        <v>0.1666</v>
      </c>
      <c r="I16" s="77">
        <v>18.5180033983744</v>
      </c>
      <c r="J16" s="78">
        <v>-1E-4</v>
      </c>
      <c r="K16" s="78">
        <v>0</v>
      </c>
    </row>
    <row r="17" spans="2:11">
      <c r="B17" t="s">
        <v>5663</v>
      </c>
      <c r="C17" t="s">
        <v>5665</v>
      </c>
      <c r="D17" t="s">
        <v>123</v>
      </c>
      <c r="E17" t="s">
        <v>106</v>
      </c>
      <c r="F17" t="s">
        <v>304</v>
      </c>
      <c r="G17" s="77">
        <v>3512402.41</v>
      </c>
      <c r="H17" s="77">
        <v>2.8400000000000002E-2</v>
      </c>
      <c r="I17" s="77">
        <v>3.6828522741524798</v>
      </c>
      <c r="J17" s="78">
        <v>0</v>
      </c>
      <c r="K17" s="78">
        <v>0</v>
      </c>
    </row>
    <row r="18" spans="2:11">
      <c r="B18" t="s">
        <v>5663</v>
      </c>
      <c r="C18" t="s">
        <v>5666</v>
      </c>
      <c r="D18" t="s">
        <v>123</v>
      </c>
      <c r="E18" t="s">
        <v>106</v>
      </c>
      <c r="F18" t="s">
        <v>429</v>
      </c>
      <c r="G18" s="77">
        <v>9533663.5899999999</v>
      </c>
      <c r="H18" s="77">
        <v>0.42770000000000002</v>
      </c>
      <c r="I18" s="77">
        <v>150.543069111996</v>
      </c>
      <c r="J18" s="78">
        <v>-1E-3</v>
      </c>
      <c r="K18" s="78">
        <v>0</v>
      </c>
    </row>
    <row r="19" spans="2:11">
      <c r="B19" t="s">
        <v>5663</v>
      </c>
      <c r="C19" t="s">
        <v>5667</v>
      </c>
      <c r="D19" t="s">
        <v>123</v>
      </c>
      <c r="E19" t="s">
        <v>106</v>
      </c>
      <c r="F19" t="s">
        <v>429</v>
      </c>
      <c r="G19" s="77">
        <v>2803629.19</v>
      </c>
      <c r="H19" s="77">
        <v>4.3099999999999999E-2</v>
      </c>
      <c r="I19" s="77">
        <v>4.4612805558458799</v>
      </c>
      <c r="J19" s="78">
        <v>0</v>
      </c>
      <c r="K19" s="78">
        <v>0</v>
      </c>
    </row>
    <row r="20" spans="2:11">
      <c r="B20" t="s">
        <v>5663</v>
      </c>
      <c r="C20" t="s">
        <v>5668</v>
      </c>
      <c r="D20" t="s">
        <v>123</v>
      </c>
      <c r="E20" t="s">
        <v>106</v>
      </c>
      <c r="F20" t="s">
        <v>429</v>
      </c>
      <c r="G20" s="77">
        <v>1906467.83</v>
      </c>
      <c r="H20" s="77">
        <v>0.52249999999999996</v>
      </c>
      <c r="I20" s="77">
        <v>36.777098968181001</v>
      </c>
      <c r="J20" s="78">
        <v>-2.9999999999999997E-4</v>
      </c>
      <c r="K20" s="78">
        <v>0</v>
      </c>
    </row>
    <row r="21" spans="2:11">
      <c r="B21" t="s">
        <v>5663</v>
      </c>
      <c r="C21" t="s">
        <v>5669</v>
      </c>
      <c r="D21" t="s">
        <v>123</v>
      </c>
      <c r="E21" t="s">
        <v>102</v>
      </c>
      <c r="F21" t="s">
        <v>429</v>
      </c>
      <c r="G21" s="77">
        <v>158683.23000000001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t="s">
        <v>5670</v>
      </c>
      <c r="C22" t="s">
        <v>5671</v>
      </c>
      <c r="D22" t="s">
        <v>123</v>
      </c>
      <c r="E22" t="s">
        <v>106</v>
      </c>
      <c r="F22" t="s">
        <v>654</v>
      </c>
      <c r="G22" s="77">
        <v>11632114.939999999</v>
      </c>
      <c r="H22" s="77">
        <v>1.169</v>
      </c>
      <c r="I22" s="77">
        <v>502.03603211063103</v>
      </c>
      <c r="J22" s="78">
        <v>-3.3999999999999998E-3</v>
      </c>
      <c r="K22" s="78">
        <v>0</v>
      </c>
    </row>
    <row r="23" spans="2:11">
      <c r="B23" t="s">
        <v>5670</v>
      </c>
      <c r="C23" t="s">
        <v>5672</v>
      </c>
      <c r="D23" t="s">
        <v>123</v>
      </c>
      <c r="E23" t="s">
        <v>106</v>
      </c>
      <c r="F23" t="s">
        <v>304</v>
      </c>
      <c r="G23" s="77">
        <v>507786.31</v>
      </c>
      <c r="H23" s="77">
        <v>2.2389000000000001</v>
      </c>
      <c r="I23" s="77">
        <v>41.973711848426298</v>
      </c>
      <c r="J23" s="78">
        <v>-2.9999999999999997E-4</v>
      </c>
      <c r="K23" s="78">
        <v>0</v>
      </c>
    </row>
    <row r="24" spans="2:11">
      <c r="B24" t="s">
        <v>5670</v>
      </c>
      <c r="C24" t="s">
        <v>5673</v>
      </c>
      <c r="D24" t="s">
        <v>123</v>
      </c>
      <c r="E24" t="s">
        <v>106</v>
      </c>
      <c r="F24" t="s">
        <v>304</v>
      </c>
      <c r="G24" s="77">
        <v>317366.45</v>
      </c>
      <c r="H24" s="77">
        <v>1.5564</v>
      </c>
      <c r="I24" s="77">
        <v>18.2366023514376</v>
      </c>
      <c r="J24" s="78">
        <v>-1E-4</v>
      </c>
      <c r="K24" s="78">
        <v>0</v>
      </c>
    </row>
    <row r="25" spans="2:11">
      <c r="B25" t="s">
        <v>5670</v>
      </c>
      <c r="C25" t="s">
        <v>5674</v>
      </c>
      <c r="D25" t="s">
        <v>123</v>
      </c>
      <c r="E25" t="s">
        <v>106</v>
      </c>
      <c r="F25" t="s">
        <v>304</v>
      </c>
      <c r="G25" s="77">
        <v>380839.73</v>
      </c>
      <c r="H25" s="77">
        <v>1.2989999999999999</v>
      </c>
      <c r="I25" s="77">
        <v>18.264723078248402</v>
      </c>
      <c r="J25" s="78">
        <v>-1E-4</v>
      </c>
      <c r="K25" s="78">
        <v>0</v>
      </c>
    </row>
    <row r="26" spans="2:11">
      <c r="B26" t="s">
        <v>5670</v>
      </c>
      <c r="C26" t="s">
        <v>5675</v>
      </c>
      <c r="D26" t="s">
        <v>123</v>
      </c>
      <c r="E26" t="s">
        <v>106</v>
      </c>
      <c r="F26" t="s">
        <v>304</v>
      </c>
      <c r="G26" s="77">
        <v>571259.6</v>
      </c>
      <c r="H26" s="77">
        <v>1.2448999999999999</v>
      </c>
      <c r="I26" s="77">
        <v>26.256066927396802</v>
      </c>
      <c r="J26" s="78">
        <v>-2.0000000000000001E-4</v>
      </c>
      <c r="K26" s="78">
        <v>0</v>
      </c>
    </row>
    <row r="27" spans="2:11">
      <c r="B27" t="s">
        <v>5670</v>
      </c>
      <c r="C27" t="s">
        <v>5676</v>
      </c>
      <c r="D27" t="s">
        <v>123</v>
      </c>
      <c r="E27" t="s">
        <v>106</v>
      </c>
      <c r="F27" t="s">
        <v>304</v>
      </c>
      <c r="G27" s="77">
        <v>571259.6</v>
      </c>
      <c r="H27" s="77">
        <v>-0.86240000000000006</v>
      </c>
      <c r="I27" s="77">
        <v>-18.188795982156801</v>
      </c>
      <c r="J27" s="78">
        <v>1E-4</v>
      </c>
      <c r="K27" s="78">
        <v>0</v>
      </c>
    </row>
    <row r="28" spans="2:11">
      <c r="B28" t="s">
        <v>5670</v>
      </c>
      <c r="C28" t="s">
        <v>5677</v>
      </c>
      <c r="D28" t="s">
        <v>123</v>
      </c>
      <c r="E28" t="s">
        <v>106</v>
      </c>
      <c r="F28" t="s">
        <v>304</v>
      </c>
      <c r="G28" s="77">
        <v>406229.05</v>
      </c>
      <c r="H28" s="77">
        <v>-0.35320000000000001</v>
      </c>
      <c r="I28" s="77">
        <v>-5.2972853089832004</v>
      </c>
      <c r="J28" s="78">
        <v>0</v>
      </c>
      <c r="K28" s="78">
        <v>0</v>
      </c>
    </row>
    <row r="29" spans="2:11">
      <c r="B29" t="s">
        <v>5670</v>
      </c>
      <c r="C29" t="s">
        <v>5678</v>
      </c>
      <c r="D29" t="s">
        <v>123</v>
      </c>
      <c r="E29" t="s">
        <v>106</v>
      </c>
      <c r="F29" t="s">
        <v>429</v>
      </c>
      <c r="G29" s="77">
        <v>825152.76</v>
      </c>
      <c r="H29" s="77">
        <v>2.3283</v>
      </c>
      <c r="I29" s="77">
        <v>70.930821077307399</v>
      </c>
      <c r="J29" s="78">
        <v>-5.0000000000000001E-4</v>
      </c>
      <c r="K29" s="78">
        <v>0</v>
      </c>
    </row>
    <row r="30" spans="2:11">
      <c r="B30" t="s">
        <v>5670</v>
      </c>
      <c r="C30" t="s">
        <v>5679</v>
      </c>
      <c r="D30" t="s">
        <v>123</v>
      </c>
      <c r="E30" t="s">
        <v>106</v>
      </c>
      <c r="F30" t="s">
        <v>429</v>
      </c>
      <c r="G30" s="77">
        <v>507786.31</v>
      </c>
      <c r="H30" s="77">
        <v>1.7053</v>
      </c>
      <c r="I30" s="77">
        <v>31.970061554835599</v>
      </c>
      <c r="J30" s="78">
        <v>-2.0000000000000001E-4</v>
      </c>
      <c r="K30" s="78">
        <v>0</v>
      </c>
    </row>
    <row r="31" spans="2:11">
      <c r="B31" t="s">
        <v>5670</v>
      </c>
      <c r="C31" t="s">
        <v>5680</v>
      </c>
      <c r="D31" t="s">
        <v>123</v>
      </c>
      <c r="E31" t="s">
        <v>106</v>
      </c>
      <c r="F31" t="s">
        <v>429</v>
      </c>
      <c r="G31" s="77">
        <v>457007.68</v>
      </c>
      <c r="H31" s="77">
        <v>1.3450999999999966</v>
      </c>
      <c r="I31" s="77">
        <v>22.6955004411865</v>
      </c>
      <c r="J31" s="78">
        <v>-2.0000000000000001E-4</v>
      </c>
      <c r="K31" s="78">
        <v>0</v>
      </c>
    </row>
    <row r="32" spans="2:11">
      <c r="B32" t="s">
        <v>5670</v>
      </c>
      <c r="C32" t="s">
        <v>5681</v>
      </c>
      <c r="D32" t="s">
        <v>123</v>
      </c>
      <c r="E32" t="s">
        <v>106</v>
      </c>
      <c r="F32" t="s">
        <v>429</v>
      </c>
      <c r="G32" s="77">
        <v>571259.6</v>
      </c>
      <c r="H32" s="77">
        <v>0.61650000000000005</v>
      </c>
      <c r="I32" s="77">
        <v>13.002542582327999</v>
      </c>
      <c r="J32" s="78">
        <v>-1E-4</v>
      </c>
      <c r="K32" s="78">
        <v>0</v>
      </c>
    </row>
    <row r="33" spans="2:11">
      <c r="B33" t="s">
        <v>5682</v>
      </c>
      <c r="C33" t="s">
        <v>5683</v>
      </c>
      <c r="D33" t="s">
        <v>123</v>
      </c>
      <c r="E33" t="s">
        <v>106</v>
      </c>
      <c r="F33" t="s">
        <v>304</v>
      </c>
      <c r="G33" s="77">
        <v>5017717.6500000004</v>
      </c>
      <c r="H33" s="77">
        <v>0.58909999999999996</v>
      </c>
      <c r="I33" s="77">
        <v>109.133211304344</v>
      </c>
      <c r="J33" s="78">
        <v>-6.9999999999999999E-4</v>
      </c>
      <c r="K33" s="78">
        <v>0</v>
      </c>
    </row>
    <row r="34" spans="2:11">
      <c r="B34" t="s">
        <v>5684</v>
      </c>
      <c r="C34" t="s">
        <v>5685</v>
      </c>
      <c r="D34" t="s">
        <v>123</v>
      </c>
      <c r="E34" t="s">
        <v>106</v>
      </c>
      <c r="F34" t="s">
        <v>429</v>
      </c>
      <c r="G34" s="77">
        <v>4014174.12</v>
      </c>
      <c r="H34" s="77">
        <v>2.6225000000000001</v>
      </c>
      <c r="I34" s="77">
        <v>388.66317656852402</v>
      </c>
      <c r="J34" s="78">
        <v>-2.7000000000000001E-3</v>
      </c>
      <c r="K34" s="78">
        <v>0</v>
      </c>
    </row>
    <row r="35" spans="2:11">
      <c r="B35" t="s">
        <v>5686</v>
      </c>
      <c r="C35" t="s">
        <v>5687</v>
      </c>
      <c r="D35" t="s">
        <v>123</v>
      </c>
      <c r="E35" t="s">
        <v>106</v>
      </c>
      <c r="F35" t="s">
        <v>429</v>
      </c>
      <c r="G35" s="77">
        <v>4014174.12</v>
      </c>
      <c r="H35" s="77">
        <v>2.6036999999999999</v>
      </c>
      <c r="I35" s="77">
        <v>385.876954368528</v>
      </c>
      <c r="J35" s="78">
        <v>-2.7000000000000001E-3</v>
      </c>
      <c r="K35" s="78">
        <v>0</v>
      </c>
    </row>
    <row r="36" spans="2:11">
      <c r="B36" t="s">
        <v>5688</v>
      </c>
      <c r="C36" t="s">
        <v>5689</v>
      </c>
      <c r="D36" t="s">
        <v>123</v>
      </c>
      <c r="E36" t="s">
        <v>106</v>
      </c>
      <c r="F36" t="s">
        <v>429</v>
      </c>
      <c r="G36" s="77">
        <v>4492011.33</v>
      </c>
      <c r="H36" s="77">
        <v>0.89990000000000003</v>
      </c>
      <c r="I36" s="77">
        <v>149.24396796740899</v>
      </c>
      <c r="J36" s="78">
        <v>-1E-3</v>
      </c>
      <c r="K36" s="78">
        <v>0</v>
      </c>
    </row>
    <row r="37" spans="2:11">
      <c r="B37" t="s">
        <v>5690</v>
      </c>
      <c r="C37" t="s">
        <v>5691</v>
      </c>
      <c r="D37" t="s">
        <v>123</v>
      </c>
      <c r="E37" t="s">
        <v>106</v>
      </c>
      <c r="F37" t="s">
        <v>429</v>
      </c>
      <c r="G37" s="77">
        <v>5017717.6500000004</v>
      </c>
      <c r="H37" s="77">
        <v>2.8969999999999998</v>
      </c>
      <c r="I37" s="77">
        <v>536.68123094328598</v>
      </c>
      <c r="J37" s="78">
        <v>-3.7000000000000002E-3</v>
      </c>
      <c r="K37" s="78">
        <v>0</v>
      </c>
    </row>
    <row r="38" spans="2:11">
      <c r="B38" t="s">
        <v>5692</v>
      </c>
      <c r="C38" t="s">
        <v>5693</v>
      </c>
      <c r="D38" t="s">
        <v>123</v>
      </c>
      <c r="E38" t="s">
        <v>106</v>
      </c>
      <c r="F38" t="s">
        <v>429</v>
      </c>
      <c r="G38" s="77">
        <v>4402027.9000000004</v>
      </c>
      <c r="H38" s="77">
        <v>1.8345</v>
      </c>
      <c r="I38" s="77">
        <v>298.14820513974598</v>
      </c>
      <c r="J38" s="78">
        <v>-2E-3</v>
      </c>
      <c r="K38" s="78">
        <v>0</v>
      </c>
    </row>
    <row r="39" spans="2:11">
      <c r="B39" t="s">
        <v>5692</v>
      </c>
      <c r="C39" t="s">
        <v>5694</v>
      </c>
      <c r="D39" t="s">
        <v>123</v>
      </c>
      <c r="E39" t="s">
        <v>106</v>
      </c>
      <c r="F39" t="s">
        <v>429</v>
      </c>
      <c r="G39" s="77">
        <v>5017717.6500000004</v>
      </c>
      <c r="H39" s="77">
        <v>2.9531000000000001</v>
      </c>
      <c r="I39" s="77">
        <v>547.073987952577</v>
      </c>
      <c r="J39" s="78">
        <v>-3.8E-3</v>
      </c>
      <c r="K39" s="78">
        <v>0</v>
      </c>
    </row>
    <row r="40" spans="2:11">
      <c r="B40" t="s">
        <v>5695</v>
      </c>
      <c r="C40" t="s">
        <v>5696</v>
      </c>
      <c r="D40" t="s">
        <v>123</v>
      </c>
      <c r="E40" t="s">
        <v>106</v>
      </c>
      <c r="F40" t="s">
        <v>429</v>
      </c>
      <c r="G40" s="77">
        <v>1121451.6599999999</v>
      </c>
      <c r="H40" s="77">
        <v>2.7726000000000002</v>
      </c>
      <c r="I40" s="77">
        <v>114.79671733329</v>
      </c>
      <c r="J40" s="78">
        <v>-8.0000000000000004E-4</v>
      </c>
      <c r="K40" s="78">
        <v>0</v>
      </c>
    </row>
    <row r="41" spans="2:11">
      <c r="B41" t="s">
        <v>5697</v>
      </c>
      <c r="C41" t="s">
        <v>5698</v>
      </c>
      <c r="D41" t="s">
        <v>123</v>
      </c>
      <c r="E41" t="s">
        <v>106</v>
      </c>
      <c r="F41" t="s">
        <v>304</v>
      </c>
      <c r="G41" s="77">
        <v>6021261.1799999997</v>
      </c>
      <c r="H41" s="77">
        <v>1.6302000000000001</v>
      </c>
      <c r="I41" s="77">
        <v>362.40155030048101</v>
      </c>
      <c r="J41" s="78">
        <v>-2.5000000000000001E-3</v>
      </c>
      <c r="K41" s="78">
        <v>0</v>
      </c>
    </row>
    <row r="42" spans="2:11">
      <c r="B42" t="s">
        <v>5699</v>
      </c>
      <c r="C42" t="s">
        <v>5700</v>
      </c>
      <c r="D42" t="s">
        <v>123</v>
      </c>
      <c r="E42" t="s">
        <v>106</v>
      </c>
      <c r="F42" t="s">
        <v>429</v>
      </c>
      <c r="G42" s="77">
        <v>4014174.12</v>
      </c>
      <c r="H42" s="77">
        <v>2.4165000000000001</v>
      </c>
      <c r="I42" s="77">
        <v>358.13329501538402</v>
      </c>
      <c r="J42" s="78">
        <v>-2.5000000000000001E-3</v>
      </c>
      <c r="K42" s="78">
        <v>0</v>
      </c>
    </row>
    <row r="43" spans="2:11">
      <c r="B43" t="s">
        <v>5701</v>
      </c>
      <c r="C43" t="s">
        <v>5702</v>
      </c>
      <c r="D43" t="s">
        <v>123</v>
      </c>
      <c r="E43" t="s">
        <v>106</v>
      </c>
      <c r="F43" t="s">
        <v>429</v>
      </c>
      <c r="G43" s="77">
        <v>6055838.9500000002</v>
      </c>
      <c r="H43" s="77">
        <v>-1.060799999999998</v>
      </c>
      <c r="I43" s="77">
        <v>-237.175333735267</v>
      </c>
      <c r="J43" s="78">
        <v>1.6000000000000001E-3</v>
      </c>
      <c r="K43" s="78">
        <v>0</v>
      </c>
    </row>
    <row r="44" spans="2:11">
      <c r="B44" t="s">
        <v>5703</v>
      </c>
      <c r="C44" t="s">
        <v>5704</v>
      </c>
      <c r="D44" t="s">
        <v>123</v>
      </c>
      <c r="E44" t="s">
        <v>106</v>
      </c>
      <c r="F44" t="s">
        <v>429</v>
      </c>
      <c r="G44" s="77">
        <v>5017717.6500000004</v>
      </c>
      <c r="H44" s="77">
        <v>2.4178000000000002</v>
      </c>
      <c r="I44" s="77">
        <v>447.90744914555302</v>
      </c>
      <c r="J44" s="78">
        <v>-3.0999999999999999E-3</v>
      </c>
      <c r="K44" s="78">
        <v>0</v>
      </c>
    </row>
    <row r="45" spans="2:11">
      <c r="B45" t="s">
        <v>5705</v>
      </c>
      <c r="C45" t="s">
        <v>5706</v>
      </c>
      <c r="D45" t="s">
        <v>123</v>
      </c>
      <c r="E45" t="s">
        <v>106</v>
      </c>
      <c r="F45" t="s">
        <v>304</v>
      </c>
      <c r="G45" s="77">
        <v>3512402.41</v>
      </c>
      <c r="H45" s="77">
        <v>1.5699000000000023</v>
      </c>
      <c r="I45" s="77">
        <v>203.58133046450399</v>
      </c>
      <c r="J45" s="78">
        <v>-1.4E-3</v>
      </c>
      <c r="K45" s="78">
        <v>0</v>
      </c>
    </row>
    <row r="46" spans="2:11">
      <c r="B46" t="s">
        <v>5707</v>
      </c>
      <c r="C46" t="s">
        <v>5708</v>
      </c>
      <c r="D46" t="s">
        <v>123</v>
      </c>
      <c r="E46" t="s">
        <v>106</v>
      </c>
      <c r="F46" t="s">
        <v>429</v>
      </c>
      <c r="G46" s="77">
        <v>13347128.970000001</v>
      </c>
      <c r="H46" s="77">
        <v>2.3541999999999992</v>
      </c>
      <c r="I46" s="77">
        <v>1160.09326290176</v>
      </c>
      <c r="J46" s="78">
        <v>-8.0000000000000002E-3</v>
      </c>
      <c r="K46" s="78">
        <v>0</v>
      </c>
    </row>
    <row r="47" spans="2:11">
      <c r="B47" t="s">
        <v>5709</v>
      </c>
      <c r="C47" t="s">
        <v>5710</v>
      </c>
      <c r="D47" t="s">
        <v>123</v>
      </c>
      <c r="E47" t="s">
        <v>106</v>
      </c>
      <c r="F47" t="s">
        <v>429</v>
      </c>
      <c r="G47" s="77">
        <v>3010630.59</v>
      </c>
      <c r="H47" s="77">
        <v>3.4581999999999975</v>
      </c>
      <c r="I47" s="77">
        <v>384.38751111800002</v>
      </c>
      <c r="J47" s="78">
        <v>-2.5999999999999999E-3</v>
      </c>
      <c r="K47" s="78">
        <v>0</v>
      </c>
    </row>
    <row r="48" spans="2:11">
      <c r="B48" t="s">
        <v>5709</v>
      </c>
      <c r="C48" t="s">
        <v>5711</v>
      </c>
      <c r="D48" t="s">
        <v>123</v>
      </c>
      <c r="E48" t="s">
        <v>106</v>
      </c>
      <c r="F48" t="s">
        <v>429</v>
      </c>
      <c r="G48" s="77">
        <v>3010630.59</v>
      </c>
      <c r="H48" s="77">
        <v>3.5882000000000001</v>
      </c>
      <c r="I48" s="77">
        <v>398.83733369776502</v>
      </c>
      <c r="J48" s="78">
        <v>-2.7000000000000001E-3</v>
      </c>
      <c r="K48" s="78">
        <v>0</v>
      </c>
    </row>
    <row r="49" spans="2:11">
      <c r="B49" t="s">
        <v>5709</v>
      </c>
      <c r="C49" t="s">
        <v>5712</v>
      </c>
      <c r="D49" t="s">
        <v>123</v>
      </c>
      <c r="E49" t="s">
        <v>106</v>
      </c>
      <c r="F49" t="s">
        <v>429</v>
      </c>
      <c r="G49" s="77">
        <v>8028348.2400000002</v>
      </c>
      <c r="H49" s="77">
        <v>2.0768</v>
      </c>
      <c r="I49" s="77">
        <v>615.57726222879705</v>
      </c>
      <c r="J49" s="78">
        <v>-4.1999999999999997E-3</v>
      </c>
      <c r="K49" s="78">
        <v>0</v>
      </c>
    </row>
    <row r="50" spans="2:11">
      <c r="B50" t="s">
        <v>5713</v>
      </c>
      <c r="C50" t="s">
        <v>5714</v>
      </c>
      <c r="D50" t="s">
        <v>123</v>
      </c>
      <c r="E50" t="s">
        <v>106</v>
      </c>
      <c r="F50" t="s">
        <v>429</v>
      </c>
      <c r="G50" s="77">
        <v>8028348.2400000002</v>
      </c>
      <c r="H50" s="77">
        <v>2.9641000000000002</v>
      </c>
      <c r="I50" s="77">
        <v>878.57885351135201</v>
      </c>
      <c r="J50" s="78">
        <v>-6.0000000000000001E-3</v>
      </c>
      <c r="K50" s="78">
        <v>0</v>
      </c>
    </row>
    <row r="51" spans="2:11">
      <c r="B51" t="s">
        <v>5713</v>
      </c>
      <c r="C51" t="s">
        <v>5715</v>
      </c>
      <c r="D51" t="s">
        <v>123</v>
      </c>
      <c r="E51" t="s">
        <v>106</v>
      </c>
      <c r="F51" t="s">
        <v>429</v>
      </c>
      <c r="G51" s="77">
        <v>4014174.12</v>
      </c>
      <c r="H51" s="77">
        <v>2.9641000000000002</v>
      </c>
      <c r="I51" s="77">
        <v>439.289426755676</v>
      </c>
      <c r="J51" s="78">
        <v>-3.0000000000000001E-3</v>
      </c>
      <c r="K51" s="78">
        <v>0</v>
      </c>
    </row>
    <row r="52" spans="2:11">
      <c r="B52" t="s">
        <v>5713</v>
      </c>
      <c r="C52" t="s">
        <v>5716</v>
      </c>
      <c r="D52" t="s">
        <v>123</v>
      </c>
      <c r="E52" t="s">
        <v>106</v>
      </c>
      <c r="F52" t="s">
        <v>429</v>
      </c>
      <c r="G52" s="77">
        <v>8530120.0600000005</v>
      </c>
      <c r="H52" s="77">
        <v>2.0701999999999998</v>
      </c>
      <c r="I52" s="77">
        <v>651.97229391998701</v>
      </c>
      <c r="J52" s="78">
        <v>-4.4999999999999997E-3</v>
      </c>
      <c r="K52" s="78">
        <v>0</v>
      </c>
    </row>
    <row r="53" spans="2:11">
      <c r="B53" t="s">
        <v>5713</v>
      </c>
      <c r="C53" t="s">
        <v>5717</v>
      </c>
      <c r="D53" t="s">
        <v>123</v>
      </c>
      <c r="E53" t="s">
        <v>106</v>
      </c>
      <c r="F53" t="s">
        <v>429</v>
      </c>
      <c r="G53" s="77">
        <v>9533663.5899999999</v>
      </c>
      <c r="H53" s="77">
        <v>2.0702000000000007</v>
      </c>
      <c r="I53" s="77">
        <v>728.67491623954504</v>
      </c>
      <c r="J53" s="78">
        <v>-5.0000000000000001E-3</v>
      </c>
      <c r="K53" s="78">
        <v>0</v>
      </c>
    </row>
    <row r="54" spans="2:11">
      <c r="B54" t="s">
        <v>5718</v>
      </c>
      <c r="C54" t="s">
        <v>5719</v>
      </c>
      <c r="D54" t="s">
        <v>123</v>
      </c>
      <c r="E54" t="s">
        <v>102</v>
      </c>
      <c r="F54" t="s">
        <v>293</v>
      </c>
      <c r="G54" s="77">
        <v>43583654.640000001</v>
      </c>
      <c r="H54" s="77">
        <v>-4.8510999999999997</v>
      </c>
      <c r="I54" s="77">
        <v>-2114.2866702410402</v>
      </c>
      <c r="J54" s="78">
        <v>1.4500000000000001E-2</v>
      </c>
      <c r="K54" s="78">
        <v>-1E-4</v>
      </c>
    </row>
    <row r="55" spans="2:11">
      <c r="B55" t="s">
        <v>5718</v>
      </c>
      <c r="C55" t="s">
        <v>5720</v>
      </c>
      <c r="D55" t="s">
        <v>123</v>
      </c>
      <c r="E55" t="s">
        <v>102</v>
      </c>
      <c r="F55" t="s">
        <v>293</v>
      </c>
      <c r="G55" s="77">
        <v>17572047.239999998</v>
      </c>
      <c r="H55" s="77">
        <v>-4.8630000000000004</v>
      </c>
      <c r="I55" s="77">
        <v>-854.52865728120003</v>
      </c>
      <c r="J55" s="78">
        <v>5.8999999999999999E-3</v>
      </c>
      <c r="K55" s="78">
        <v>0</v>
      </c>
    </row>
    <row r="56" spans="2:11">
      <c r="B56" t="s">
        <v>5721</v>
      </c>
      <c r="C56" t="s">
        <v>5722</v>
      </c>
      <c r="D56" t="s">
        <v>123</v>
      </c>
      <c r="E56" t="s">
        <v>102</v>
      </c>
      <c r="F56" t="s">
        <v>293</v>
      </c>
      <c r="G56" s="77">
        <v>29083687.699999999</v>
      </c>
      <c r="H56" s="77">
        <v>-4.4904000000000002</v>
      </c>
      <c r="I56" s="77">
        <v>-1305.9739124808</v>
      </c>
      <c r="J56" s="78">
        <v>8.9999999999999993E-3</v>
      </c>
      <c r="K56" s="78">
        <v>0</v>
      </c>
    </row>
    <row r="57" spans="2:11">
      <c r="B57" t="s">
        <v>5721</v>
      </c>
      <c r="C57" t="s">
        <v>5723</v>
      </c>
      <c r="D57" t="s">
        <v>123</v>
      </c>
      <c r="E57" t="s">
        <v>102</v>
      </c>
      <c r="F57" t="s">
        <v>293</v>
      </c>
      <c r="G57" s="77">
        <v>30672274.329999998</v>
      </c>
      <c r="H57" s="77">
        <v>-4.5260999999999996</v>
      </c>
      <c r="I57" s="77">
        <v>-1388.2578084501299</v>
      </c>
      <c r="J57" s="78">
        <v>9.4999999999999998E-3</v>
      </c>
      <c r="K57" s="78">
        <v>-1E-4</v>
      </c>
    </row>
    <row r="58" spans="2:11">
      <c r="B58" t="s">
        <v>5724</v>
      </c>
      <c r="C58" t="s">
        <v>5725</v>
      </c>
      <c r="D58" t="s">
        <v>123</v>
      </c>
      <c r="E58" t="s">
        <v>102</v>
      </c>
      <c r="F58" t="s">
        <v>304</v>
      </c>
      <c r="G58" s="77">
        <v>10943642.18</v>
      </c>
      <c r="H58" s="77">
        <v>-1.5528999999999999</v>
      </c>
      <c r="I58" s="77">
        <v>-169.94381941322001</v>
      </c>
      <c r="J58" s="78">
        <v>1.1999999999999999E-3</v>
      </c>
      <c r="K58" s="78">
        <v>0</v>
      </c>
    </row>
    <row r="59" spans="2:11">
      <c r="B59" t="s">
        <v>5724</v>
      </c>
      <c r="C59" t="s">
        <v>5726</v>
      </c>
      <c r="D59" t="s">
        <v>123</v>
      </c>
      <c r="E59" t="s">
        <v>102</v>
      </c>
      <c r="F59" t="s">
        <v>304</v>
      </c>
      <c r="G59" s="77">
        <v>34623405.859999999</v>
      </c>
      <c r="H59" s="77">
        <v>-1.6452</v>
      </c>
      <c r="I59" s="77">
        <v>-569.62427320871996</v>
      </c>
      <c r="J59" s="78">
        <v>3.8999999999999998E-3</v>
      </c>
      <c r="K59" s="78">
        <v>0</v>
      </c>
    </row>
    <row r="60" spans="2:11">
      <c r="B60" t="s">
        <v>5724</v>
      </c>
      <c r="C60" t="s">
        <v>5727</v>
      </c>
      <c r="D60" t="s">
        <v>123</v>
      </c>
      <c r="E60" t="s">
        <v>102</v>
      </c>
      <c r="F60" t="s">
        <v>304</v>
      </c>
      <c r="G60" s="77">
        <v>12764070.15</v>
      </c>
      <c r="H60" s="77">
        <v>-1.5809</v>
      </c>
      <c r="I60" s="77">
        <v>-201.78718500135</v>
      </c>
      <c r="J60" s="78">
        <v>1.4E-3</v>
      </c>
      <c r="K60" s="78">
        <v>0</v>
      </c>
    </row>
    <row r="61" spans="2:11">
      <c r="B61" t="s">
        <v>5724</v>
      </c>
      <c r="C61" t="s">
        <v>5728</v>
      </c>
      <c r="D61" t="s">
        <v>123</v>
      </c>
      <c r="E61" t="s">
        <v>102</v>
      </c>
      <c r="F61" t="s">
        <v>304</v>
      </c>
      <c r="G61" s="77">
        <v>10191191.970000001</v>
      </c>
      <c r="H61" s="77">
        <v>-1.5529999999999999</v>
      </c>
      <c r="I61" s="77">
        <v>-158.26921129409999</v>
      </c>
      <c r="J61" s="78">
        <v>1.1000000000000001E-3</v>
      </c>
      <c r="K61" s="78">
        <v>0</v>
      </c>
    </row>
    <row r="62" spans="2:11">
      <c r="B62" t="s">
        <v>5724</v>
      </c>
      <c r="C62" t="s">
        <v>5729</v>
      </c>
      <c r="D62" t="s">
        <v>123</v>
      </c>
      <c r="E62" t="s">
        <v>102</v>
      </c>
      <c r="F62" t="s">
        <v>304</v>
      </c>
      <c r="G62" s="77">
        <v>6928104.0599999996</v>
      </c>
      <c r="H62" s="77">
        <v>-1.5809</v>
      </c>
      <c r="I62" s="77">
        <v>-109.52639708453999</v>
      </c>
      <c r="J62" s="78">
        <v>8.0000000000000004E-4</v>
      </c>
      <c r="K62" s="78">
        <v>0</v>
      </c>
    </row>
    <row r="63" spans="2:11">
      <c r="B63" t="s">
        <v>5730</v>
      </c>
      <c r="C63" t="s">
        <v>5731</v>
      </c>
      <c r="D63" t="s">
        <v>123</v>
      </c>
      <c r="E63" t="s">
        <v>102</v>
      </c>
      <c r="F63" t="s">
        <v>304</v>
      </c>
      <c r="G63" s="77">
        <v>8035021.5300000003</v>
      </c>
      <c r="H63" s="77">
        <v>-1.119</v>
      </c>
      <c r="I63" s="77">
        <v>-89.911890920700003</v>
      </c>
      <c r="J63" s="78">
        <v>5.9999999999999995E-4</v>
      </c>
      <c r="K63" s="78">
        <v>0</v>
      </c>
    </row>
    <row r="64" spans="2:11">
      <c r="B64" t="s">
        <v>5730</v>
      </c>
      <c r="C64" t="s">
        <v>5732</v>
      </c>
      <c r="D64" t="s">
        <v>123</v>
      </c>
      <c r="E64" t="s">
        <v>102</v>
      </c>
      <c r="F64" t="s">
        <v>304</v>
      </c>
      <c r="G64" s="77">
        <v>7325867.79</v>
      </c>
      <c r="H64" s="77">
        <v>-1.1355999999999999</v>
      </c>
      <c r="I64" s="77">
        <v>-83.19255462324</v>
      </c>
      <c r="J64" s="78">
        <v>5.9999999999999995E-4</v>
      </c>
      <c r="K64" s="78">
        <v>0</v>
      </c>
    </row>
    <row r="65" spans="2:11">
      <c r="B65" t="s">
        <v>5730</v>
      </c>
      <c r="C65" t="s">
        <v>5733</v>
      </c>
      <c r="D65" t="s">
        <v>123</v>
      </c>
      <c r="E65" t="s">
        <v>102</v>
      </c>
      <c r="F65" t="s">
        <v>304</v>
      </c>
      <c r="G65" s="77">
        <v>44321500</v>
      </c>
      <c r="H65" s="77">
        <v>-1.1355999999999999</v>
      </c>
      <c r="I65" s="77">
        <v>-503.314954</v>
      </c>
      <c r="J65" s="78">
        <v>3.5000000000000001E-3</v>
      </c>
      <c r="K65" s="78">
        <v>0</v>
      </c>
    </row>
    <row r="66" spans="2:11">
      <c r="B66" t="s">
        <v>5730</v>
      </c>
      <c r="C66" t="s">
        <v>5734</v>
      </c>
      <c r="D66" t="s">
        <v>123</v>
      </c>
      <c r="E66" t="s">
        <v>102</v>
      </c>
      <c r="F66" t="s">
        <v>304</v>
      </c>
      <c r="G66" s="77">
        <v>4093298.56</v>
      </c>
      <c r="H66" s="77">
        <v>-1.1355999999999999</v>
      </c>
      <c r="I66" s="77">
        <v>-46.483498447359999</v>
      </c>
      <c r="J66" s="78">
        <v>2.9999999999999997E-4</v>
      </c>
      <c r="K66" s="78">
        <v>0</v>
      </c>
    </row>
    <row r="67" spans="2:11">
      <c r="B67" t="s">
        <v>5730</v>
      </c>
      <c r="C67" t="s">
        <v>5735</v>
      </c>
      <c r="D67" t="s">
        <v>123</v>
      </c>
      <c r="E67" t="s">
        <v>102</v>
      </c>
      <c r="F67" t="s">
        <v>304</v>
      </c>
      <c r="G67" s="77">
        <v>14328900.01</v>
      </c>
      <c r="H67" s="77">
        <v>-1.119</v>
      </c>
      <c r="I67" s="77">
        <v>-160.3403911119</v>
      </c>
      <c r="J67" s="78">
        <v>1.1000000000000001E-3</v>
      </c>
      <c r="K67" s="78">
        <v>0</v>
      </c>
    </row>
    <row r="68" spans="2:11">
      <c r="B68" t="s">
        <v>5736</v>
      </c>
      <c r="C68" t="s">
        <v>5737</v>
      </c>
      <c r="D68" t="s">
        <v>123</v>
      </c>
      <c r="E68" t="s">
        <v>102</v>
      </c>
      <c r="F68" t="s">
        <v>293</v>
      </c>
      <c r="G68" s="77">
        <v>12802857.949999999</v>
      </c>
      <c r="H68" s="77">
        <v>-1.2878000000000001</v>
      </c>
      <c r="I68" s="77">
        <v>-164.87520468010001</v>
      </c>
      <c r="J68" s="78">
        <v>1.1000000000000001E-3</v>
      </c>
      <c r="K68" s="78">
        <v>0</v>
      </c>
    </row>
    <row r="69" spans="2:11">
      <c r="B69" t="s">
        <v>5736</v>
      </c>
      <c r="C69" t="s">
        <v>5738</v>
      </c>
      <c r="D69" t="s">
        <v>123</v>
      </c>
      <c r="E69" t="s">
        <v>102</v>
      </c>
      <c r="F69" t="s">
        <v>293</v>
      </c>
      <c r="G69" s="77">
        <v>30582186.260000002</v>
      </c>
      <c r="H69" s="77">
        <v>-2.7088000000000001</v>
      </c>
      <c r="I69" s="77">
        <v>-828.41026141088003</v>
      </c>
      <c r="J69" s="78">
        <v>5.7000000000000002E-3</v>
      </c>
      <c r="K69" s="78">
        <v>0</v>
      </c>
    </row>
    <row r="70" spans="2:11">
      <c r="B70" t="s">
        <v>5736</v>
      </c>
      <c r="C70" t="s">
        <v>5739</v>
      </c>
      <c r="D70" t="s">
        <v>123</v>
      </c>
      <c r="E70" t="s">
        <v>102</v>
      </c>
      <c r="F70" t="s">
        <v>293</v>
      </c>
      <c r="G70" s="77">
        <v>10784680.9</v>
      </c>
      <c r="H70" s="77">
        <v>-2.7948</v>
      </c>
      <c r="I70" s="77">
        <v>-301.41026179319999</v>
      </c>
      <c r="J70" s="78">
        <v>2.0999999999999999E-3</v>
      </c>
      <c r="K70" s="78">
        <v>0</v>
      </c>
    </row>
    <row r="71" spans="2:11">
      <c r="B71" t="s">
        <v>5736</v>
      </c>
      <c r="C71" t="s">
        <v>5740</v>
      </c>
      <c r="D71" t="s">
        <v>123</v>
      </c>
      <c r="E71" t="s">
        <v>102</v>
      </c>
      <c r="F71" t="s">
        <v>293</v>
      </c>
      <c r="G71" s="77">
        <v>18279545.420000002</v>
      </c>
      <c r="H71" s="77">
        <v>-1.0791999999999999</v>
      </c>
      <c r="I71" s="77">
        <v>-197.27285417264</v>
      </c>
      <c r="J71" s="78">
        <v>1.4E-3</v>
      </c>
      <c r="K71" s="78">
        <v>0</v>
      </c>
    </row>
    <row r="72" spans="2:11">
      <c r="B72" t="s">
        <v>5736</v>
      </c>
      <c r="C72" t="s">
        <v>5741</v>
      </c>
      <c r="D72" t="s">
        <v>123</v>
      </c>
      <c r="E72" t="s">
        <v>102</v>
      </c>
      <c r="F72" t="s">
        <v>293</v>
      </c>
      <c r="G72" s="77">
        <v>34688234.789999999</v>
      </c>
      <c r="H72" s="77">
        <v>-1.2041999999999999</v>
      </c>
      <c r="I72" s="77">
        <v>-417.71572334118002</v>
      </c>
      <c r="J72" s="78">
        <v>2.8999999999999998E-3</v>
      </c>
      <c r="K72" s="78">
        <v>0</v>
      </c>
    </row>
    <row r="73" spans="2:11">
      <c r="B73" t="s">
        <v>5742</v>
      </c>
      <c r="C73" t="s">
        <v>5743</v>
      </c>
      <c r="D73" t="s">
        <v>123</v>
      </c>
      <c r="E73" t="s">
        <v>102</v>
      </c>
      <c r="F73" t="s">
        <v>304</v>
      </c>
      <c r="G73" s="77">
        <v>17050551.07</v>
      </c>
      <c r="H73" s="77">
        <v>-1.2491000000000001</v>
      </c>
      <c r="I73" s="77">
        <v>-212.97843341537001</v>
      </c>
      <c r="J73" s="78">
        <v>1.5E-3</v>
      </c>
      <c r="K73" s="78">
        <v>0</v>
      </c>
    </row>
    <row r="74" spans="2:11">
      <c r="B74" t="s">
        <v>5742</v>
      </c>
      <c r="C74" t="s">
        <v>5744</v>
      </c>
      <c r="D74" t="s">
        <v>123</v>
      </c>
      <c r="E74" t="s">
        <v>102</v>
      </c>
      <c r="F74" t="s">
        <v>304</v>
      </c>
      <c r="G74" s="77">
        <v>14208792.550000001</v>
      </c>
      <c r="H74" s="77">
        <v>-1.2491000000000001</v>
      </c>
      <c r="I74" s="77">
        <v>-177.48202774205001</v>
      </c>
      <c r="J74" s="78">
        <v>1.1999999999999999E-3</v>
      </c>
      <c r="K74" s="78">
        <v>0</v>
      </c>
    </row>
    <row r="75" spans="2:11">
      <c r="B75" t="s">
        <v>5742</v>
      </c>
      <c r="C75" t="s">
        <v>5745</v>
      </c>
      <c r="D75" t="s">
        <v>123</v>
      </c>
      <c r="E75" t="s">
        <v>102</v>
      </c>
      <c r="F75" t="s">
        <v>304</v>
      </c>
      <c r="G75" s="77">
        <v>21522115.239999998</v>
      </c>
      <c r="H75" s="77">
        <v>-1.2211000000000001</v>
      </c>
      <c r="I75" s="77">
        <v>-262.80654919564</v>
      </c>
      <c r="J75" s="78">
        <v>1.8E-3</v>
      </c>
      <c r="K75" s="78">
        <v>0</v>
      </c>
    </row>
    <row r="76" spans="2:11">
      <c r="B76" t="s">
        <v>5746</v>
      </c>
      <c r="C76" t="s">
        <v>5747</v>
      </c>
      <c r="D76" t="s">
        <v>123</v>
      </c>
      <c r="E76" t="s">
        <v>102</v>
      </c>
      <c r="F76" t="s">
        <v>304</v>
      </c>
      <c r="G76" s="77">
        <v>7342727.2800000003</v>
      </c>
      <c r="H76" s="77">
        <v>-0.90339999999999998</v>
      </c>
      <c r="I76" s="77">
        <v>-66.334198247520007</v>
      </c>
      <c r="J76" s="78">
        <v>5.0000000000000001E-4</v>
      </c>
      <c r="K76" s="78">
        <v>0</v>
      </c>
    </row>
    <row r="77" spans="2:11">
      <c r="B77" t="s">
        <v>5746</v>
      </c>
      <c r="C77" t="s">
        <v>5748</v>
      </c>
      <c r="D77" t="s">
        <v>123</v>
      </c>
      <c r="E77" t="s">
        <v>102</v>
      </c>
      <c r="F77" t="s">
        <v>429</v>
      </c>
      <c r="G77" s="77">
        <v>25732562.129999999</v>
      </c>
      <c r="H77" s="77">
        <v>-0.77390000000000003</v>
      </c>
      <c r="I77" s="77">
        <v>-199.14429832407001</v>
      </c>
      <c r="J77" s="78">
        <v>1.4E-3</v>
      </c>
      <c r="K77" s="78">
        <v>0</v>
      </c>
    </row>
    <row r="78" spans="2:11">
      <c r="B78" t="s">
        <v>5746</v>
      </c>
      <c r="C78" t="s">
        <v>5749</v>
      </c>
      <c r="D78" t="s">
        <v>123</v>
      </c>
      <c r="E78" t="s">
        <v>102</v>
      </c>
      <c r="F78" t="s">
        <v>429</v>
      </c>
      <c r="G78" s="77">
        <v>18384917.48</v>
      </c>
      <c r="H78" s="77">
        <v>-0.74919999999999998</v>
      </c>
      <c r="I78" s="77">
        <v>-137.73980176015999</v>
      </c>
      <c r="J78" s="78">
        <v>8.9999999999999998E-4</v>
      </c>
      <c r="K78" s="78">
        <v>0</v>
      </c>
    </row>
    <row r="79" spans="2:11">
      <c r="B79" t="s">
        <v>5746</v>
      </c>
      <c r="C79" t="s">
        <v>5750</v>
      </c>
      <c r="D79" t="s">
        <v>123</v>
      </c>
      <c r="E79" t="s">
        <v>102</v>
      </c>
      <c r="F79" t="s">
        <v>429</v>
      </c>
      <c r="G79" s="77">
        <v>11505196.869999999</v>
      </c>
      <c r="H79" s="77">
        <v>-0.74919999999999998</v>
      </c>
      <c r="I79" s="77">
        <v>-86.196934950040003</v>
      </c>
      <c r="J79" s="78">
        <v>5.9999999999999995E-4</v>
      </c>
      <c r="K79" s="78">
        <v>0</v>
      </c>
    </row>
    <row r="80" spans="2:11">
      <c r="B80" t="s">
        <v>5746</v>
      </c>
      <c r="C80" t="s">
        <v>5751</v>
      </c>
      <c r="D80" t="s">
        <v>123</v>
      </c>
      <c r="E80" t="s">
        <v>102</v>
      </c>
      <c r="F80" t="s">
        <v>304</v>
      </c>
      <c r="G80" s="77">
        <v>23476534.629999999</v>
      </c>
      <c r="H80" s="77">
        <v>-0.90339999999999998</v>
      </c>
      <c r="I80" s="77">
        <v>-212.08701384742</v>
      </c>
      <c r="J80" s="78">
        <v>1.5E-3</v>
      </c>
      <c r="K80" s="78">
        <v>0</v>
      </c>
    </row>
    <row r="81" spans="2:11">
      <c r="B81" t="s">
        <v>5752</v>
      </c>
      <c r="C81" t="s">
        <v>5753</v>
      </c>
      <c r="D81" t="s">
        <v>123</v>
      </c>
      <c r="E81" t="s">
        <v>102</v>
      </c>
      <c r="F81" t="s">
        <v>480</v>
      </c>
      <c r="G81" s="77">
        <v>317121.98</v>
      </c>
      <c r="H81" s="77">
        <v>-2.2254</v>
      </c>
      <c r="I81" s="77">
        <v>-7.0572325429199996</v>
      </c>
      <c r="J81" s="78">
        <v>0</v>
      </c>
      <c r="K81" s="78">
        <v>0</v>
      </c>
    </row>
    <row r="82" spans="2:11">
      <c r="B82" t="s">
        <v>5752</v>
      </c>
      <c r="C82" t="s">
        <v>5754</v>
      </c>
      <c r="D82" t="s">
        <v>123</v>
      </c>
      <c r="E82" t="s">
        <v>102</v>
      </c>
      <c r="F82" t="s">
        <v>480</v>
      </c>
      <c r="G82" s="77">
        <v>12677840.359999999</v>
      </c>
      <c r="H82" s="77">
        <v>-2.2820999999999998</v>
      </c>
      <c r="I82" s="77">
        <v>-289.32099485556</v>
      </c>
      <c r="J82" s="78">
        <v>2E-3</v>
      </c>
      <c r="K82" s="78">
        <v>0</v>
      </c>
    </row>
    <row r="83" spans="2:11">
      <c r="B83" t="s">
        <v>5752</v>
      </c>
      <c r="C83" t="s">
        <v>5755</v>
      </c>
      <c r="D83" t="s">
        <v>123</v>
      </c>
      <c r="E83" t="s">
        <v>102</v>
      </c>
      <c r="F83" t="s">
        <v>304</v>
      </c>
      <c r="G83" s="77">
        <v>12026692.390000001</v>
      </c>
      <c r="H83" s="77">
        <v>0.2666</v>
      </c>
      <c r="I83" s="77">
        <v>32.063161911740004</v>
      </c>
      <c r="J83" s="78">
        <v>-2.0000000000000001E-4</v>
      </c>
      <c r="K83" s="78">
        <v>0</v>
      </c>
    </row>
    <row r="84" spans="2:11">
      <c r="B84" t="s">
        <v>5752</v>
      </c>
      <c r="C84" t="s">
        <v>5756</v>
      </c>
      <c r="D84" t="s">
        <v>123</v>
      </c>
      <c r="E84" t="s">
        <v>102</v>
      </c>
      <c r="F84" t="s">
        <v>480</v>
      </c>
      <c r="G84" s="77">
        <v>7521247.6500000004</v>
      </c>
      <c r="H84" s="77">
        <v>-3.1734</v>
      </c>
      <c r="I84" s="77">
        <v>-238.67927292510001</v>
      </c>
      <c r="J84" s="78">
        <v>1.6000000000000001E-3</v>
      </c>
      <c r="K84" s="78">
        <v>0</v>
      </c>
    </row>
    <row r="85" spans="2:11">
      <c r="B85" t="s">
        <v>5752</v>
      </c>
      <c r="C85" t="s">
        <v>5757</v>
      </c>
      <c r="D85" t="s">
        <v>123</v>
      </c>
      <c r="E85" t="s">
        <v>102</v>
      </c>
      <c r="F85" t="s">
        <v>304</v>
      </c>
      <c r="G85" s="77">
        <v>9265215.6600000001</v>
      </c>
      <c r="H85" s="77">
        <v>0.29360000000000003</v>
      </c>
      <c r="I85" s="77">
        <v>27.202673177760001</v>
      </c>
      <c r="J85" s="78">
        <v>-2.0000000000000001E-4</v>
      </c>
      <c r="K85" s="78">
        <v>0</v>
      </c>
    </row>
    <row r="86" spans="2:11">
      <c r="B86" t="s">
        <v>5752</v>
      </c>
      <c r="C86" t="s">
        <v>5758</v>
      </c>
      <c r="D86" t="s">
        <v>123</v>
      </c>
      <c r="E86" t="s">
        <v>102</v>
      </c>
      <c r="F86" t="s">
        <v>304</v>
      </c>
      <c r="G86" s="77">
        <v>3705082.71</v>
      </c>
      <c r="H86" s="77">
        <v>0.2666</v>
      </c>
      <c r="I86" s="77">
        <v>9.8777505048599998</v>
      </c>
      <c r="J86" s="78">
        <v>-1E-4</v>
      </c>
      <c r="K86" s="78">
        <v>0</v>
      </c>
    </row>
    <row r="87" spans="2:11">
      <c r="B87" t="s">
        <v>5752</v>
      </c>
      <c r="C87" t="s">
        <v>5759</v>
      </c>
      <c r="D87" t="s">
        <v>123</v>
      </c>
      <c r="E87" t="s">
        <v>102</v>
      </c>
      <c r="F87" t="s">
        <v>480</v>
      </c>
      <c r="G87" s="77">
        <v>16009395.34</v>
      </c>
      <c r="H87" s="77">
        <v>-3.1734</v>
      </c>
      <c r="I87" s="77">
        <v>-508.04215171956002</v>
      </c>
      <c r="J87" s="78">
        <v>3.5000000000000001E-3</v>
      </c>
      <c r="K87" s="78">
        <v>0</v>
      </c>
    </row>
    <row r="88" spans="2:11">
      <c r="B88" t="s">
        <v>5752</v>
      </c>
      <c r="C88" t="s">
        <v>5760</v>
      </c>
      <c r="D88" t="s">
        <v>123</v>
      </c>
      <c r="E88" t="s">
        <v>102</v>
      </c>
      <c r="F88" t="s">
        <v>480</v>
      </c>
      <c r="G88" s="77">
        <v>16157875.5</v>
      </c>
      <c r="H88" s="77">
        <v>-2.2252999999999998</v>
      </c>
      <c r="I88" s="77">
        <v>-359.56120350150002</v>
      </c>
      <c r="J88" s="78">
        <v>2.5000000000000001E-3</v>
      </c>
      <c r="K88" s="78">
        <v>0</v>
      </c>
    </row>
    <row r="89" spans="2:11">
      <c r="B89" t="s">
        <v>5752</v>
      </c>
      <c r="C89" t="s">
        <v>5761</v>
      </c>
      <c r="D89" t="s">
        <v>123</v>
      </c>
      <c r="E89" t="s">
        <v>102</v>
      </c>
      <c r="F89" t="s">
        <v>480</v>
      </c>
      <c r="G89" s="77">
        <v>18598172.879999999</v>
      </c>
      <c r="H89" s="77">
        <v>-2.2254999999999998</v>
      </c>
      <c r="I89" s="77">
        <v>-413.90233744440002</v>
      </c>
      <c r="J89" s="78">
        <v>2.8E-3</v>
      </c>
      <c r="K89" s="78">
        <v>0</v>
      </c>
    </row>
    <row r="90" spans="2:11">
      <c r="B90" t="s">
        <v>5762</v>
      </c>
      <c r="C90" t="s">
        <v>5763</v>
      </c>
      <c r="D90" t="s">
        <v>123</v>
      </c>
      <c r="E90" t="s">
        <v>102</v>
      </c>
      <c r="F90" t="s">
        <v>293</v>
      </c>
      <c r="G90" s="77">
        <v>14150450.75</v>
      </c>
      <c r="H90" s="77">
        <v>-2.7892999999999999</v>
      </c>
      <c r="I90" s="77">
        <v>-394.69852276975001</v>
      </c>
      <c r="J90" s="78">
        <v>2.7000000000000001E-3</v>
      </c>
      <c r="K90" s="78">
        <v>0</v>
      </c>
    </row>
    <row r="91" spans="2:11">
      <c r="B91" t="s">
        <v>5762</v>
      </c>
      <c r="C91" t="s">
        <v>5764</v>
      </c>
      <c r="D91" t="s">
        <v>123</v>
      </c>
      <c r="E91" t="s">
        <v>102</v>
      </c>
      <c r="F91" t="s">
        <v>293</v>
      </c>
      <c r="G91" s="77">
        <v>14337425.689999999</v>
      </c>
      <c r="H91" s="77">
        <v>-2.7892999999999999</v>
      </c>
      <c r="I91" s="77">
        <v>-399.91381477117</v>
      </c>
      <c r="J91" s="78">
        <v>2.7000000000000001E-3</v>
      </c>
      <c r="K91" s="78">
        <v>0</v>
      </c>
    </row>
    <row r="92" spans="2:11">
      <c r="B92" t="s">
        <v>5762</v>
      </c>
      <c r="C92" t="s">
        <v>5765</v>
      </c>
      <c r="D92" t="s">
        <v>123</v>
      </c>
      <c r="E92" t="s">
        <v>102</v>
      </c>
      <c r="F92" t="s">
        <v>293</v>
      </c>
      <c r="G92" s="77">
        <v>12016466.68</v>
      </c>
      <c r="H92" s="77">
        <v>-2.7892999999999999</v>
      </c>
      <c r="I92" s="77">
        <v>-335.17530510524</v>
      </c>
      <c r="J92" s="78">
        <v>2.3E-3</v>
      </c>
      <c r="K92" s="78">
        <v>0</v>
      </c>
    </row>
    <row r="93" spans="2:11">
      <c r="B93" t="s">
        <v>5766</v>
      </c>
      <c r="C93" t="s">
        <v>5767</v>
      </c>
      <c r="D93" t="s">
        <v>123</v>
      </c>
      <c r="E93" t="s">
        <v>102</v>
      </c>
      <c r="F93" t="s">
        <v>304</v>
      </c>
      <c r="G93" s="77">
        <v>14595537.09</v>
      </c>
      <c r="H93" s="77">
        <v>-1.2649999999999999</v>
      </c>
      <c r="I93" s="77">
        <v>-184.6335441885</v>
      </c>
      <c r="J93" s="78">
        <v>1.2999999999999999E-3</v>
      </c>
      <c r="K93" s="78">
        <v>0</v>
      </c>
    </row>
    <row r="94" spans="2:11">
      <c r="B94" t="s">
        <v>5766</v>
      </c>
      <c r="C94" t="s">
        <v>5768</v>
      </c>
      <c r="D94" t="s">
        <v>123</v>
      </c>
      <c r="E94" t="s">
        <v>102</v>
      </c>
      <c r="F94" t="s">
        <v>304</v>
      </c>
      <c r="G94" s="77">
        <v>40137727.030000001</v>
      </c>
      <c r="H94" s="77">
        <v>-1.2649999999999999</v>
      </c>
      <c r="I94" s="77">
        <v>-507.74224692950003</v>
      </c>
      <c r="J94" s="78">
        <v>3.5000000000000001E-3</v>
      </c>
      <c r="K94" s="78">
        <v>0</v>
      </c>
    </row>
    <row r="95" spans="2:11">
      <c r="B95" t="s">
        <v>5766</v>
      </c>
      <c r="C95" t="s">
        <v>5769</v>
      </c>
      <c r="D95" t="s">
        <v>123</v>
      </c>
      <c r="E95" t="s">
        <v>102</v>
      </c>
      <c r="F95" t="s">
        <v>304</v>
      </c>
      <c r="G95" s="77">
        <v>12781632.18</v>
      </c>
      <c r="H95" s="77">
        <v>-1.1815</v>
      </c>
      <c r="I95" s="77">
        <v>-151.01498420670001</v>
      </c>
      <c r="J95" s="78">
        <v>1E-3</v>
      </c>
      <c r="K95" s="78">
        <v>0</v>
      </c>
    </row>
    <row r="96" spans="2:11">
      <c r="B96" t="s">
        <v>5766</v>
      </c>
      <c r="C96" t="s">
        <v>5770</v>
      </c>
      <c r="D96" t="s">
        <v>123</v>
      </c>
      <c r="E96" t="s">
        <v>102</v>
      </c>
      <c r="F96" t="s">
        <v>304</v>
      </c>
      <c r="G96" s="77">
        <v>45598509.170000002</v>
      </c>
      <c r="H96" s="77">
        <v>-1.2928999999999999</v>
      </c>
      <c r="I96" s="77">
        <v>-589.54312505892995</v>
      </c>
      <c r="J96" s="78">
        <v>4.1000000000000003E-3</v>
      </c>
      <c r="K96" s="78">
        <v>0</v>
      </c>
    </row>
    <row r="97" spans="2:11">
      <c r="B97" t="s">
        <v>5766</v>
      </c>
      <c r="C97" t="s">
        <v>5771</v>
      </c>
      <c r="D97" t="s">
        <v>123</v>
      </c>
      <c r="E97" t="s">
        <v>102</v>
      </c>
      <c r="F97" t="s">
        <v>304</v>
      </c>
      <c r="G97" s="77">
        <v>16687755.359999999</v>
      </c>
      <c r="H97" s="77">
        <v>-1.2650999999999999</v>
      </c>
      <c r="I97" s="77">
        <v>-211.11679305935999</v>
      </c>
      <c r="J97" s="78">
        <v>1.5E-3</v>
      </c>
      <c r="K97" s="78">
        <v>0</v>
      </c>
    </row>
    <row r="98" spans="2:11">
      <c r="B98" t="s">
        <v>5772</v>
      </c>
      <c r="C98" t="s">
        <v>5773</v>
      </c>
      <c r="D98" t="s">
        <v>123</v>
      </c>
      <c r="E98" t="s">
        <v>102</v>
      </c>
      <c r="F98" t="s">
        <v>293</v>
      </c>
      <c r="G98" s="77">
        <v>318231.27</v>
      </c>
      <c r="H98" s="77">
        <v>-1.5636000000000001</v>
      </c>
      <c r="I98" s="77">
        <v>-4.9758641377200004</v>
      </c>
      <c r="J98" s="78">
        <v>0</v>
      </c>
      <c r="K98" s="78">
        <v>0</v>
      </c>
    </row>
    <row r="99" spans="2:11">
      <c r="B99" t="s">
        <v>5772</v>
      </c>
      <c r="C99" t="s">
        <v>5774</v>
      </c>
      <c r="D99" t="s">
        <v>123</v>
      </c>
      <c r="E99" t="s">
        <v>102</v>
      </c>
      <c r="F99" t="s">
        <v>293</v>
      </c>
      <c r="G99" s="77">
        <v>4771228.88</v>
      </c>
      <c r="H99" s="77">
        <v>-1.6115999999999999</v>
      </c>
      <c r="I99" s="77">
        <v>-76.893124630079996</v>
      </c>
      <c r="J99" s="78">
        <v>5.0000000000000001E-4</v>
      </c>
      <c r="K99" s="78">
        <v>0</v>
      </c>
    </row>
    <row r="100" spans="2:11">
      <c r="B100" t="s">
        <v>5772</v>
      </c>
      <c r="C100" t="s">
        <v>5775</v>
      </c>
      <c r="D100" t="s">
        <v>123</v>
      </c>
      <c r="E100" t="s">
        <v>102</v>
      </c>
      <c r="F100" t="s">
        <v>293</v>
      </c>
      <c r="G100" s="77">
        <v>10913535.9</v>
      </c>
      <c r="H100" s="77">
        <v>-1.2725</v>
      </c>
      <c r="I100" s="77">
        <v>-138.8747443275</v>
      </c>
      <c r="J100" s="78">
        <v>1E-3</v>
      </c>
      <c r="K100" s="78">
        <v>0</v>
      </c>
    </row>
    <row r="101" spans="2:11">
      <c r="B101" t="s">
        <v>5772</v>
      </c>
      <c r="C101" t="s">
        <v>5776</v>
      </c>
      <c r="D101" t="s">
        <v>123</v>
      </c>
      <c r="E101" t="s">
        <v>102</v>
      </c>
      <c r="F101" t="s">
        <v>293</v>
      </c>
      <c r="G101" s="77">
        <v>10877408.35</v>
      </c>
      <c r="H101" s="77">
        <v>-1.6088</v>
      </c>
      <c r="I101" s="77">
        <v>-174.99574553479999</v>
      </c>
      <c r="J101" s="78">
        <v>1.1999999999999999E-3</v>
      </c>
      <c r="K101" s="78">
        <v>0</v>
      </c>
    </row>
    <row r="102" spans="2:11">
      <c r="B102" t="s">
        <v>5772</v>
      </c>
      <c r="C102" t="s">
        <v>5777</v>
      </c>
      <c r="D102" t="s">
        <v>123</v>
      </c>
      <c r="E102" t="s">
        <v>102</v>
      </c>
      <c r="F102" t="s">
        <v>293</v>
      </c>
      <c r="G102" s="77">
        <v>10875903</v>
      </c>
      <c r="H102" s="77">
        <v>-1.6229</v>
      </c>
      <c r="I102" s="77">
        <v>-176.50502978700001</v>
      </c>
      <c r="J102" s="78">
        <v>1.1999999999999999E-3</v>
      </c>
      <c r="K102" s="78">
        <v>0</v>
      </c>
    </row>
    <row r="103" spans="2:11">
      <c r="B103" t="s">
        <v>5772</v>
      </c>
      <c r="C103" t="s">
        <v>5778</v>
      </c>
      <c r="D103" t="s">
        <v>123</v>
      </c>
      <c r="E103" t="s">
        <v>102</v>
      </c>
      <c r="F103" t="s">
        <v>293</v>
      </c>
      <c r="G103" s="77">
        <v>41352456.289999999</v>
      </c>
      <c r="H103" s="77">
        <v>-1.5639000000000001</v>
      </c>
      <c r="I103" s="77">
        <v>-646.71106391931005</v>
      </c>
      <c r="J103" s="78">
        <v>4.4000000000000003E-3</v>
      </c>
      <c r="K103" s="78">
        <v>0</v>
      </c>
    </row>
    <row r="104" spans="2:11">
      <c r="B104" t="s">
        <v>5772</v>
      </c>
      <c r="C104" t="s">
        <v>5779</v>
      </c>
      <c r="D104" t="s">
        <v>123</v>
      </c>
      <c r="E104" t="s">
        <v>102</v>
      </c>
      <c r="F104" t="s">
        <v>293</v>
      </c>
      <c r="G104" s="77">
        <v>20256220.629999999</v>
      </c>
      <c r="H104" s="77">
        <v>-1.6229</v>
      </c>
      <c r="I104" s="77">
        <v>-328.73820460426998</v>
      </c>
      <c r="J104" s="78">
        <v>2.3E-3</v>
      </c>
      <c r="K104" s="78">
        <v>0</v>
      </c>
    </row>
    <row r="105" spans="2:11">
      <c r="B105" t="s">
        <v>5780</v>
      </c>
      <c r="C105" t="s">
        <v>5781</v>
      </c>
      <c r="D105" t="s">
        <v>123</v>
      </c>
      <c r="E105" t="s">
        <v>102</v>
      </c>
      <c r="F105" t="s">
        <v>429</v>
      </c>
      <c r="G105" s="77">
        <v>34788338.229999997</v>
      </c>
      <c r="H105" s="77">
        <v>-0.43109999999999998</v>
      </c>
      <c r="I105" s="77">
        <v>-149.97252610953001</v>
      </c>
      <c r="J105" s="78">
        <v>1E-3</v>
      </c>
      <c r="K105" s="78">
        <v>0</v>
      </c>
    </row>
    <row r="106" spans="2:11">
      <c r="B106" t="s">
        <v>5780</v>
      </c>
      <c r="C106" t="s">
        <v>5782</v>
      </c>
      <c r="D106" t="s">
        <v>123</v>
      </c>
      <c r="E106" t="s">
        <v>102</v>
      </c>
      <c r="F106" t="s">
        <v>429</v>
      </c>
      <c r="G106" s="77">
        <v>10269693.59</v>
      </c>
      <c r="H106" s="77">
        <v>-4.7300000000000002E-2</v>
      </c>
      <c r="I106" s="77">
        <v>-4.8575650680700004</v>
      </c>
      <c r="J106" s="78">
        <v>0</v>
      </c>
      <c r="K106" s="78">
        <v>0</v>
      </c>
    </row>
    <row r="107" spans="2:11">
      <c r="B107" t="s">
        <v>5780</v>
      </c>
      <c r="C107" t="s">
        <v>5783</v>
      </c>
      <c r="D107" t="s">
        <v>123</v>
      </c>
      <c r="E107" t="s">
        <v>102</v>
      </c>
      <c r="F107" t="s">
        <v>429</v>
      </c>
      <c r="G107" s="77">
        <v>6950981.6699999999</v>
      </c>
      <c r="H107" s="77">
        <v>-0.51370000000000005</v>
      </c>
      <c r="I107" s="77">
        <v>-35.70719283879</v>
      </c>
      <c r="J107" s="78">
        <v>2.0000000000000001E-4</v>
      </c>
      <c r="K107" s="78">
        <v>0</v>
      </c>
    </row>
    <row r="108" spans="2:11">
      <c r="B108" t="s">
        <v>5784</v>
      </c>
      <c r="C108" t="s">
        <v>5785</v>
      </c>
      <c r="D108" t="s">
        <v>123</v>
      </c>
      <c r="E108" t="s">
        <v>102</v>
      </c>
      <c r="F108" t="s">
        <v>480</v>
      </c>
      <c r="G108" s="77">
        <v>18252068.379999999</v>
      </c>
      <c r="H108" s="77">
        <v>-2.9367999999999999</v>
      </c>
      <c r="I108" s="77">
        <v>-536.02674418384004</v>
      </c>
      <c r="J108" s="78">
        <v>3.7000000000000002E-3</v>
      </c>
      <c r="K108" s="78">
        <v>0</v>
      </c>
    </row>
    <row r="109" spans="2:11">
      <c r="B109" t="s">
        <v>5784</v>
      </c>
      <c r="C109" t="s">
        <v>5786</v>
      </c>
      <c r="D109" t="s">
        <v>123</v>
      </c>
      <c r="E109" t="s">
        <v>102</v>
      </c>
      <c r="F109" t="s">
        <v>480</v>
      </c>
      <c r="G109" s="77">
        <v>16467266.23</v>
      </c>
      <c r="H109" s="77">
        <v>-2.9079000000000002</v>
      </c>
      <c r="I109" s="77">
        <v>-478.85163470216997</v>
      </c>
      <c r="J109" s="78">
        <v>3.3E-3</v>
      </c>
      <c r="K109" s="78">
        <v>0</v>
      </c>
    </row>
    <row r="110" spans="2:11">
      <c r="B110" t="s">
        <v>5784</v>
      </c>
      <c r="C110" t="s">
        <v>5787</v>
      </c>
      <c r="D110" t="s">
        <v>123</v>
      </c>
      <c r="E110" t="s">
        <v>102</v>
      </c>
      <c r="F110" t="s">
        <v>480</v>
      </c>
      <c r="G110" s="77">
        <v>16571994.369999999</v>
      </c>
      <c r="H110" s="77">
        <v>-2.9367000000000001</v>
      </c>
      <c r="I110" s="77">
        <v>-486.66975866378999</v>
      </c>
      <c r="J110" s="78">
        <v>3.3E-3</v>
      </c>
      <c r="K110" s="78">
        <v>0</v>
      </c>
    </row>
    <row r="111" spans="2:11">
      <c r="B111" t="s">
        <v>5784</v>
      </c>
      <c r="C111" t="s">
        <v>5788</v>
      </c>
      <c r="D111" t="s">
        <v>123</v>
      </c>
      <c r="E111" t="s">
        <v>102</v>
      </c>
      <c r="F111" t="s">
        <v>480</v>
      </c>
      <c r="G111" s="77">
        <v>2067037.35</v>
      </c>
      <c r="H111" s="77">
        <v>-1.8837999999999999</v>
      </c>
      <c r="I111" s="77">
        <v>-38.938849599299999</v>
      </c>
      <c r="J111" s="78">
        <v>2.9999999999999997E-4</v>
      </c>
      <c r="K111" s="78">
        <v>0</v>
      </c>
    </row>
    <row r="112" spans="2:11">
      <c r="B112" t="s">
        <v>5789</v>
      </c>
      <c r="C112" t="s">
        <v>5790</v>
      </c>
      <c r="D112" t="s">
        <v>123</v>
      </c>
      <c r="E112" t="s">
        <v>102</v>
      </c>
      <c r="F112" t="s">
        <v>480</v>
      </c>
      <c r="G112" s="77">
        <v>24594041.989999998</v>
      </c>
      <c r="H112" s="77">
        <v>-1.8516999999999999</v>
      </c>
      <c r="I112" s="77">
        <v>-455.40787552883</v>
      </c>
      <c r="J112" s="78">
        <v>3.0999999999999999E-3</v>
      </c>
      <c r="K112" s="78">
        <v>0</v>
      </c>
    </row>
    <row r="113" spans="2:11">
      <c r="B113" t="s">
        <v>5789</v>
      </c>
      <c r="C113" t="s">
        <v>5791</v>
      </c>
      <c r="D113" t="s">
        <v>123</v>
      </c>
      <c r="E113" t="s">
        <v>102</v>
      </c>
      <c r="F113" t="s">
        <v>480</v>
      </c>
      <c r="G113" s="77">
        <v>21688582.800000001</v>
      </c>
      <c r="H113" s="77">
        <v>-1.9083000000000001</v>
      </c>
      <c r="I113" s="77">
        <v>-413.88322557240002</v>
      </c>
      <c r="J113" s="78">
        <v>2.8E-3</v>
      </c>
      <c r="K113" s="78">
        <v>0</v>
      </c>
    </row>
    <row r="114" spans="2:11">
      <c r="B114" t="s">
        <v>5789</v>
      </c>
      <c r="C114" t="s">
        <v>5792</v>
      </c>
      <c r="D114" t="s">
        <v>123</v>
      </c>
      <c r="E114" t="s">
        <v>102</v>
      </c>
      <c r="F114" t="s">
        <v>480</v>
      </c>
      <c r="G114" s="77">
        <v>15904960.699999999</v>
      </c>
      <c r="H114" s="77">
        <v>-1.9083000000000001</v>
      </c>
      <c r="I114" s="77">
        <v>-303.51436503809998</v>
      </c>
      <c r="J114" s="78">
        <v>2.0999999999999999E-3</v>
      </c>
      <c r="K114" s="78">
        <v>0</v>
      </c>
    </row>
    <row r="115" spans="2:11">
      <c r="B115" t="s">
        <v>5789</v>
      </c>
      <c r="C115" t="s">
        <v>5793</v>
      </c>
      <c r="D115" t="s">
        <v>123</v>
      </c>
      <c r="E115" t="s">
        <v>102</v>
      </c>
      <c r="F115" t="s">
        <v>480</v>
      </c>
      <c r="G115" s="77">
        <v>18078836.68</v>
      </c>
      <c r="H115" s="77">
        <v>-1.88</v>
      </c>
      <c r="I115" s="77">
        <v>-339.88212958399998</v>
      </c>
      <c r="J115" s="78">
        <v>2.3E-3</v>
      </c>
      <c r="K115" s="78">
        <v>0</v>
      </c>
    </row>
    <row r="116" spans="2:11">
      <c r="B116" t="s">
        <v>5789</v>
      </c>
      <c r="C116" t="s">
        <v>5794</v>
      </c>
      <c r="D116" t="s">
        <v>123</v>
      </c>
      <c r="E116" t="s">
        <v>102</v>
      </c>
      <c r="F116" t="s">
        <v>654</v>
      </c>
      <c r="G116" s="77">
        <v>18084356.190000001</v>
      </c>
      <c r="H116" s="77">
        <v>-1.8489</v>
      </c>
      <c r="I116" s="77">
        <v>-334.36166159690998</v>
      </c>
      <c r="J116" s="78">
        <v>2.3E-3</v>
      </c>
      <c r="K116" s="78">
        <v>0</v>
      </c>
    </row>
    <row r="117" spans="2:11">
      <c r="B117" t="s">
        <v>5789</v>
      </c>
      <c r="C117" t="s">
        <v>5795</v>
      </c>
      <c r="D117" t="s">
        <v>123</v>
      </c>
      <c r="E117" t="s">
        <v>102</v>
      </c>
      <c r="F117" t="s">
        <v>654</v>
      </c>
      <c r="G117" s="77">
        <v>14481534.550000001</v>
      </c>
      <c r="H117" s="77">
        <v>-1.7501</v>
      </c>
      <c r="I117" s="77">
        <v>-253.44133615954999</v>
      </c>
      <c r="J117" s="78">
        <v>1.6999999999999999E-3</v>
      </c>
      <c r="K117" s="78">
        <v>0</v>
      </c>
    </row>
    <row r="118" spans="2:11">
      <c r="B118" t="s">
        <v>5796</v>
      </c>
      <c r="C118" t="s">
        <v>5797</v>
      </c>
      <c r="D118" t="s">
        <v>123</v>
      </c>
      <c r="E118" t="s">
        <v>102</v>
      </c>
      <c r="F118" t="s">
        <v>556</v>
      </c>
      <c r="G118" s="77">
        <v>13200801.27</v>
      </c>
      <c r="H118" s="77">
        <v>-10.336399999999999</v>
      </c>
      <c r="I118" s="77">
        <v>-1364.48762247228</v>
      </c>
      <c r="J118" s="78">
        <v>9.4000000000000004E-3</v>
      </c>
      <c r="K118" s="78">
        <v>-1E-4</v>
      </c>
    </row>
    <row r="119" spans="2:11">
      <c r="B119" t="s">
        <v>5796</v>
      </c>
      <c r="C119" t="s">
        <v>5798</v>
      </c>
      <c r="D119" t="s">
        <v>123</v>
      </c>
      <c r="E119" t="s">
        <v>102</v>
      </c>
      <c r="F119" t="s">
        <v>556</v>
      </c>
      <c r="G119" s="77">
        <v>20085723.030000001</v>
      </c>
      <c r="H119" s="77">
        <v>-10.210699999999999</v>
      </c>
      <c r="I119" s="77">
        <v>-2050.8929214242098</v>
      </c>
      <c r="J119" s="78">
        <v>1.41E-2</v>
      </c>
      <c r="K119" s="78">
        <v>-1E-4</v>
      </c>
    </row>
    <row r="120" spans="2:11">
      <c r="B120" t="s">
        <v>5796</v>
      </c>
      <c r="C120" t="s">
        <v>5799</v>
      </c>
      <c r="D120" t="s">
        <v>123</v>
      </c>
      <c r="E120" t="s">
        <v>102</v>
      </c>
      <c r="F120" t="s">
        <v>556</v>
      </c>
      <c r="G120" s="77">
        <v>11717374.27</v>
      </c>
      <c r="H120" s="77">
        <v>-10.2041</v>
      </c>
      <c r="I120" s="77">
        <v>-1195.65258788507</v>
      </c>
      <c r="J120" s="78">
        <v>8.2000000000000007E-3</v>
      </c>
      <c r="K120" s="78">
        <v>0</v>
      </c>
    </row>
    <row r="121" spans="2:11">
      <c r="B121" t="s">
        <v>5796</v>
      </c>
      <c r="C121" t="s">
        <v>5800</v>
      </c>
      <c r="D121" t="s">
        <v>123</v>
      </c>
      <c r="E121" t="s">
        <v>102</v>
      </c>
      <c r="F121" t="s">
        <v>480</v>
      </c>
      <c r="G121" s="77">
        <v>14051789.300000001</v>
      </c>
      <c r="H121" s="77">
        <v>-2.6930000000000001</v>
      </c>
      <c r="I121" s="77">
        <v>-378.41468584900002</v>
      </c>
      <c r="J121" s="78">
        <v>2.5999999999999999E-3</v>
      </c>
      <c r="K121" s="78">
        <v>0</v>
      </c>
    </row>
    <row r="122" spans="2:11">
      <c r="B122" t="s">
        <v>5801</v>
      </c>
      <c r="C122" t="s">
        <v>5802</v>
      </c>
      <c r="D122" t="s">
        <v>123</v>
      </c>
      <c r="E122" t="s">
        <v>102</v>
      </c>
      <c r="F122" t="s">
        <v>556</v>
      </c>
      <c r="G122" s="77">
        <v>4371213.71</v>
      </c>
      <c r="H122" s="77">
        <v>-11.0642</v>
      </c>
      <c r="I122" s="77">
        <v>-483.63982730181999</v>
      </c>
      <c r="J122" s="78">
        <v>3.3E-3</v>
      </c>
      <c r="K122" s="78">
        <v>0</v>
      </c>
    </row>
    <row r="123" spans="2:11">
      <c r="B123" t="s">
        <v>5801</v>
      </c>
      <c r="C123" t="s">
        <v>5803</v>
      </c>
      <c r="D123" t="s">
        <v>123</v>
      </c>
      <c r="E123" t="s">
        <v>102</v>
      </c>
      <c r="F123" t="s">
        <v>556</v>
      </c>
      <c r="G123" s="77">
        <v>11626051.789999999</v>
      </c>
      <c r="H123" s="77">
        <v>-11.0642</v>
      </c>
      <c r="I123" s="77">
        <v>-1286.3296221491801</v>
      </c>
      <c r="J123" s="78">
        <v>8.8000000000000005E-3</v>
      </c>
      <c r="K123" s="78">
        <v>0</v>
      </c>
    </row>
    <row r="124" spans="2:11">
      <c r="B124" t="s">
        <v>5801</v>
      </c>
      <c r="C124" t="s">
        <v>5804</v>
      </c>
      <c r="D124" t="s">
        <v>123</v>
      </c>
      <c r="E124" t="s">
        <v>102</v>
      </c>
      <c r="F124" t="s">
        <v>556</v>
      </c>
      <c r="G124" s="77">
        <v>24924258.010000002</v>
      </c>
      <c r="H124" s="77">
        <v>-11.0139</v>
      </c>
      <c r="I124" s="77">
        <v>-2745.1328529633902</v>
      </c>
      <c r="J124" s="78">
        <v>1.89E-2</v>
      </c>
      <c r="K124" s="78">
        <v>-1E-4</v>
      </c>
    </row>
    <row r="125" spans="2:11">
      <c r="B125" t="s">
        <v>5801</v>
      </c>
      <c r="C125" t="s">
        <v>5805</v>
      </c>
      <c r="D125" t="s">
        <v>123</v>
      </c>
      <c r="E125" t="s">
        <v>102</v>
      </c>
      <c r="F125" t="s">
        <v>556</v>
      </c>
      <c r="G125" s="77">
        <v>13286916.35</v>
      </c>
      <c r="H125" s="77">
        <v>-11.0642</v>
      </c>
      <c r="I125" s="77">
        <v>-1470.0909987967</v>
      </c>
      <c r="J125" s="78">
        <v>1.01E-2</v>
      </c>
      <c r="K125" s="78">
        <v>-1E-4</v>
      </c>
    </row>
    <row r="126" spans="2:11">
      <c r="B126" t="s">
        <v>5801</v>
      </c>
      <c r="C126" t="s">
        <v>5806</v>
      </c>
      <c r="D126" t="s">
        <v>123</v>
      </c>
      <c r="E126" t="s">
        <v>102</v>
      </c>
      <c r="F126" t="s">
        <v>429</v>
      </c>
      <c r="G126" s="77">
        <v>11439255.5</v>
      </c>
      <c r="H126" s="77">
        <v>-0.91200000000000003</v>
      </c>
      <c r="I126" s="77">
        <v>-104.32601016</v>
      </c>
      <c r="J126" s="78">
        <v>6.9999999999999999E-4</v>
      </c>
      <c r="K126" s="78">
        <v>0</v>
      </c>
    </row>
    <row r="127" spans="2:11">
      <c r="B127" t="s">
        <v>5801</v>
      </c>
      <c r="C127" t="s">
        <v>5807</v>
      </c>
      <c r="D127" t="s">
        <v>123</v>
      </c>
      <c r="E127" t="s">
        <v>102</v>
      </c>
      <c r="F127" t="s">
        <v>556</v>
      </c>
      <c r="G127" s="77">
        <v>18594119.390000001</v>
      </c>
      <c r="H127" s="77">
        <v>-11.0139</v>
      </c>
      <c r="I127" s="77">
        <v>-2047.9377154952101</v>
      </c>
      <c r="J127" s="78">
        <v>1.41E-2</v>
      </c>
      <c r="K127" s="78">
        <v>-1E-4</v>
      </c>
    </row>
    <row r="128" spans="2:11">
      <c r="B128" t="s">
        <v>5808</v>
      </c>
      <c r="C128" t="s">
        <v>5809</v>
      </c>
      <c r="D128" t="s">
        <v>123</v>
      </c>
      <c r="E128" t="s">
        <v>102</v>
      </c>
      <c r="F128" t="s">
        <v>429</v>
      </c>
      <c r="G128" s="77">
        <v>18685980.530000001</v>
      </c>
      <c r="H128" s="77">
        <v>0.88980000000000004</v>
      </c>
      <c r="I128" s="77">
        <v>166.26785475593999</v>
      </c>
      <c r="J128" s="78">
        <v>-1.1000000000000001E-3</v>
      </c>
      <c r="K128" s="78">
        <v>0</v>
      </c>
    </row>
    <row r="129" spans="2:11">
      <c r="B129" t="s">
        <v>5808</v>
      </c>
      <c r="C129" t="s">
        <v>5810</v>
      </c>
      <c r="D129" t="s">
        <v>123</v>
      </c>
      <c r="E129" t="s">
        <v>102</v>
      </c>
      <c r="F129" t="s">
        <v>429</v>
      </c>
      <c r="G129" s="77">
        <v>11213695.74</v>
      </c>
      <c r="H129" s="77">
        <v>0.90849999999999997</v>
      </c>
      <c r="I129" s="77">
        <v>101.8764257979</v>
      </c>
      <c r="J129" s="78">
        <v>-6.9999999999999999E-4</v>
      </c>
      <c r="K129" s="78">
        <v>0</v>
      </c>
    </row>
    <row r="130" spans="2:11">
      <c r="B130" t="s">
        <v>5808</v>
      </c>
      <c r="C130" t="s">
        <v>5811</v>
      </c>
      <c r="D130" t="s">
        <v>123</v>
      </c>
      <c r="E130" t="s">
        <v>102</v>
      </c>
      <c r="F130" t="s">
        <v>429</v>
      </c>
      <c r="G130" s="77">
        <v>14947058.33</v>
      </c>
      <c r="H130" s="77">
        <v>0.87839999999999996</v>
      </c>
      <c r="I130" s="77">
        <v>131.29496037071999</v>
      </c>
      <c r="J130" s="78">
        <v>-8.9999999999999998E-4</v>
      </c>
      <c r="K130" s="78">
        <v>0</v>
      </c>
    </row>
    <row r="131" spans="2:11">
      <c r="B131" t="s">
        <v>5808</v>
      </c>
      <c r="C131" t="s">
        <v>5812</v>
      </c>
      <c r="D131" t="s">
        <v>123</v>
      </c>
      <c r="E131" t="s">
        <v>102</v>
      </c>
      <c r="F131" t="s">
        <v>429</v>
      </c>
      <c r="G131" s="77">
        <v>8354141.9900000002</v>
      </c>
      <c r="H131" s="77">
        <v>0.90849999999999997</v>
      </c>
      <c r="I131" s="77">
        <v>75.897379979150003</v>
      </c>
      <c r="J131" s="78">
        <v>-5.0000000000000001E-4</v>
      </c>
      <c r="K131" s="78">
        <v>0</v>
      </c>
    </row>
    <row r="132" spans="2:11">
      <c r="B132" t="s">
        <v>5808</v>
      </c>
      <c r="C132" t="s">
        <v>5813</v>
      </c>
      <c r="D132" t="s">
        <v>123</v>
      </c>
      <c r="E132" t="s">
        <v>102</v>
      </c>
      <c r="F132" t="s">
        <v>429</v>
      </c>
      <c r="G132" s="77">
        <v>8356160.5800000001</v>
      </c>
      <c r="H132" s="77">
        <v>0.93240000000000001</v>
      </c>
      <c r="I132" s="77">
        <v>77.912841247919999</v>
      </c>
      <c r="J132" s="78">
        <v>-5.0000000000000001E-4</v>
      </c>
      <c r="K132" s="78">
        <v>0</v>
      </c>
    </row>
    <row r="133" spans="2:11">
      <c r="B133" t="s">
        <v>5814</v>
      </c>
      <c r="C133" t="s">
        <v>5815</v>
      </c>
      <c r="D133" t="s">
        <v>123</v>
      </c>
      <c r="E133" t="s">
        <v>102</v>
      </c>
      <c r="F133" t="s">
        <v>304</v>
      </c>
      <c r="G133" s="77">
        <v>45769111.549999997</v>
      </c>
      <c r="H133" s="77">
        <v>-0.89339999999999997</v>
      </c>
      <c r="I133" s="77">
        <v>-408.90124258769998</v>
      </c>
      <c r="J133" s="78">
        <v>2.8E-3</v>
      </c>
      <c r="K133" s="78">
        <v>0</v>
      </c>
    </row>
    <row r="134" spans="2:11">
      <c r="B134" t="s">
        <v>5814</v>
      </c>
      <c r="C134" t="s">
        <v>5816</v>
      </c>
      <c r="D134" t="s">
        <v>123</v>
      </c>
      <c r="E134" t="s">
        <v>102</v>
      </c>
      <c r="F134" t="s">
        <v>304</v>
      </c>
      <c r="G134" s="77">
        <v>12562630.35</v>
      </c>
      <c r="H134" s="77">
        <v>-0.86599999999999999</v>
      </c>
      <c r="I134" s="77">
        <v>-108.79237883099999</v>
      </c>
      <c r="J134" s="78">
        <v>6.9999999999999999E-4</v>
      </c>
      <c r="K134" s="78">
        <v>0</v>
      </c>
    </row>
    <row r="135" spans="2:11">
      <c r="B135" t="s">
        <v>5817</v>
      </c>
      <c r="C135" t="s">
        <v>5818</v>
      </c>
      <c r="D135" t="s">
        <v>123</v>
      </c>
      <c r="E135" t="s">
        <v>102</v>
      </c>
      <c r="F135" t="s">
        <v>556</v>
      </c>
      <c r="G135" s="77">
        <v>31842436.199999999</v>
      </c>
      <c r="H135" s="77">
        <v>-10.0611</v>
      </c>
      <c r="I135" s="77">
        <v>-3203.6993485182002</v>
      </c>
      <c r="J135" s="78">
        <v>2.1999999999999999E-2</v>
      </c>
      <c r="K135" s="78">
        <v>-1E-4</v>
      </c>
    </row>
    <row r="136" spans="2:11">
      <c r="B136" t="s">
        <v>5817</v>
      </c>
      <c r="C136" t="s">
        <v>5819</v>
      </c>
      <c r="D136" t="s">
        <v>123</v>
      </c>
      <c r="E136" t="s">
        <v>102</v>
      </c>
      <c r="F136" t="s">
        <v>556</v>
      </c>
      <c r="G136" s="77">
        <v>16095072</v>
      </c>
      <c r="H136" s="77">
        <v>-10.0183</v>
      </c>
      <c r="I136" s="77">
        <v>-1612.452598176</v>
      </c>
      <c r="J136" s="78">
        <v>1.11E-2</v>
      </c>
      <c r="K136" s="78">
        <v>-1E-4</v>
      </c>
    </row>
    <row r="137" spans="2:11">
      <c r="B137" t="s">
        <v>5817</v>
      </c>
      <c r="C137" t="s">
        <v>5820</v>
      </c>
      <c r="D137" t="s">
        <v>123</v>
      </c>
      <c r="E137" t="s">
        <v>102</v>
      </c>
      <c r="F137" t="s">
        <v>556</v>
      </c>
      <c r="G137" s="77">
        <v>15749853.029999999</v>
      </c>
      <c r="H137" s="77">
        <v>-10.0875</v>
      </c>
      <c r="I137" s="77">
        <v>-1588.7664244012501</v>
      </c>
      <c r="J137" s="78">
        <v>1.09E-2</v>
      </c>
      <c r="K137" s="78">
        <v>-1E-4</v>
      </c>
    </row>
    <row r="138" spans="2:11">
      <c r="B138" t="s">
        <v>5821</v>
      </c>
      <c r="C138" t="s">
        <v>5822</v>
      </c>
      <c r="D138" t="s">
        <v>123</v>
      </c>
      <c r="E138" t="s">
        <v>102</v>
      </c>
      <c r="F138" t="s">
        <v>429</v>
      </c>
      <c r="G138" s="77">
        <v>18655874.23</v>
      </c>
      <c r="H138" s="77">
        <v>0.73250000000000004</v>
      </c>
      <c r="I138" s="77">
        <v>136.65427873474999</v>
      </c>
      <c r="J138" s="78">
        <v>-8.9999999999999998E-4</v>
      </c>
      <c r="K138" s="78">
        <v>0</v>
      </c>
    </row>
    <row r="139" spans="2:11">
      <c r="B139" t="s">
        <v>5821</v>
      </c>
      <c r="C139" t="s">
        <v>5823</v>
      </c>
      <c r="D139" t="s">
        <v>123</v>
      </c>
      <c r="E139" t="s">
        <v>102</v>
      </c>
      <c r="F139" t="s">
        <v>429</v>
      </c>
      <c r="G139" s="77">
        <v>37331819.350000001</v>
      </c>
      <c r="H139" s="77">
        <v>0.78590000000000004</v>
      </c>
      <c r="I139" s="77">
        <v>293.39076827165002</v>
      </c>
      <c r="J139" s="78">
        <v>-2E-3</v>
      </c>
      <c r="K139" s="78">
        <v>0</v>
      </c>
    </row>
    <row r="140" spans="2:11">
      <c r="B140" t="s">
        <v>5824</v>
      </c>
      <c r="C140" t="s">
        <v>5825</v>
      </c>
      <c r="D140" t="s">
        <v>123</v>
      </c>
      <c r="E140" t="s">
        <v>102</v>
      </c>
      <c r="F140" t="s">
        <v>304</v>
      </c>
      <c r="G140" s="77">
        <v>13030002.6</v>
      </c>
      <c r="H140" s="77">
        <v>0.51249999999999996</v>
      </c>
      <c r="I140" s="77">
        <v>66.778763325</v>
      </c>
      <c r="J140" s="78">
        <v>-5.0000000000000001E-4</v>
      </c>
      <c r="K140" s="78">
        <v>0</v>
      </c>
    </row>
    <row r="141" spans="2:11">
      <c r="B141" t="s">
        <v>5824</v>
      </c>
      <c r="C141" t="s">
        <v>5826</v>
      </c>
      <c r="D141" t="s">
        <v>123</v>
      </c>
      <c r="E141" t="s">
        <v>102</v>
      </c>
      <c r="F141" t="s">
        <v>304</v>
      </c>
      <c r="G141" s="77">
        <v>11148365.060000001</v>
      </c>
      <c r="H141" s="77">
        <v>0.59309999999999996</v>
      </c>
      <c r="I141" s="77">
        <v>66.120953170860005</v>
      </c>
      <c r="J141" s="78">
        <v>-5.0000000000000001E-4</v>
      </c>
      <c r="K141" s="78">
        <v>0</v>
      </c>
    </row>
    <row r="142" spans="2:11">
      <c r="B142" t="s">
        <v>5824</v>
      </c>
      <c r="C142" t="s">
        <v>5827</v>
      </c>
      <c r="D142" t="s">
        <v>123</v>
      </c>
      <c r="E142" t="s">
        <v>102</v>
      </c>
      <c r="F142" t="s">
        <v>304</v>
      </c>
      <c r="G142" s="77">
        <v>8168844.3300000001</v>
      </c>
      <c r="H142" s="77">
        <v>0.51249999999999996</v>
      </c>
      <c r="I142" s="77">
        <v>41.865327191250003</v>
      </c>
      <c r="J142" s="78">
        <v>-2.9999999999999997E-4</v>
      </c>
      <c r="K142" s="78">
        <v>0</v>
      </c>
    </row>
    <row r="143" spans="2:11">
      <c r="B143" t="s">
        <v>5824</v>
      </c>
      <c r="C143" t="s">
        <v>5828</v>
      </c>
      <c r="D143" t="s">
        <v>123</v>
      </c>
      <c r="E143" t="s">
        <v>102</v>
      </c>
      <c r="F143" t="s">
        <v>304</v>
      </c>
      <c r="G143" s="77">
        <v>1911966.51</v>
      </c>
      <c r="H143" s="77">
        <v>0.5927</v>
      </c>
      <c r="I143" s="77">
        <v>11.332225504769999</v>
      </c>
      <c r="J143" s="78">
        <v>-1E-4</v>
      </c>
      <c r="K143" s="78">
        <v>0</v>
      </c>
    </row>
    <row r="144" spans="2:11">
      <c r="B144" t="s">
        <v>5829</v>
      </c>
      <c r="C144" t="s">
        <v>5830</v>
      </c>
      <c r="D144" t="s">
        <v>123</v>
      </c>
      <c r="E144" t="s">
        <v>102</v>
      </c>
      <c r="F144" t="s">
        <v>480</v>
      </c>
      <c r="G144" s="77">
        <v>12730312.52</v>
      </c>
      <c r="H144" s="77">
        <v>-1.5228999999999999</v>
      </c>
      <c r="I144" s="77">
        <v>-193.86992936708</v>
      </c>
      <c r="J144" s="78">
        <v>1.2999999999999999E-3</v>
      </c>
      <c r="K144" s="78">
        <v>0</v>
      </c>
    </row>
    <row r="145" spans="2:11">
      <c r="B145" t="s">
        <v>5829</v>
      </c>
      <c r="C145" t="s">
        <v>5831</v>
      </c>
      <c r="D145" t="s">
        <v>123</v>
      </c>
      <c r="E145" t="s">
        <v>102</v>
      </c>
      <c r="F145" t="s">
        <v>480</v>
      </c>
      <c r="G145" s="77">
        <v>12153732.369999999</v>
      </c>
      <c r="H145" s="77">
        <v>-1.5904</v>
      </c>
      <c r="I145" s="77">
        <v>-193.29295961247999</v>
      </c>
      <c r="J145" s="78">
        <v>1.2999999999999999E-3</v>
      </c>
      <c r="K145" s="78">
        <v>0</v>
      </c>
    </row>
    <row r="146" spans="2:11">
      <c r="B146" t="s">
        <v>5829</v>
      </c>
      <c r="C146" t="s">
        <v>5832</v>
      </c>
      <c r="D146" t="s">
        <v>123</v>
      </c>
      <c r="E146" t="s">
        <v>102</v>
      </c>
      <c r="F146" t="s">
        <v>480</v>
      </c>
      <c r="G146" s="77">
        <v>17442049.809999999</v>
      </c>
      <c r="H146" s="77">
        <v>-1.464</v>
      </c>
      <c r="I146" s="77">
        <v>-255.3516092184</v>
      </c>
      <c r="J146" s="78">
        <v>1.8E-3</v>
      </c>
      <c r="K146" s="78">
        <v>0</v>
      </c>
    </row>
    <row r="147" spans="2:11">
      <c r="B147" t="s">
        <v>5833</v>
      </c>
      <c r="C147" t="s">
        <v>5834</v>
      </c>
      <c r="D147" t="s">
        <v>123</v>
      </c>
      <c r="E147" t="s">
        <v>102</v>
      </c>
      <c r="F147" t="s">
        <v>480</v>
      </c>
      <c r="G147" s="77">
        <v>21018014.960000001</v>
      </c>
      <c r="H147" s="77">
        <v>-1.4476</v>
      </c>
      <c r="I147" s="77">
        <v>-304.25678456096</v>
      </c>
      <c r="J147" s="78">
        <v>2.0999999999999999E-3</v>
      </c>
      <c r="K147" s="78">
        <v>0</v>
      </c>
    </row>
    <row r="148" spans="2:11">
      <c r="B148" t="s">
        <v>5833</v>
      </c>
      <c r="C148" t="s">
        <v>5835</v>
      </c>
      <c r="D148" t="s">
        <v>123</v>
      </c>
      <c r="E148" t="s">
        <v>102</v>
      </c>
      <c r="F148" t="s">
        <v>480</v>
      </c>
      <c r="G148" s="77">
        <v>27185994.219999999</v>
      </c>
      <c r="H148" s="77">
        <v>-1.4195</v>
      </c>
      <c r="I148" s="77">
        <v>-385.90518795290001</v>
      </c>
      <c r="J148" s="78">
        <v>2.7000000000000001E-3</v>
      </c>
      <c r="K148" s="78">
        <v>0</v>
      </c>
    </row>
    <row r="149" spans="2:11">
      <c r="B149" t="s">
        <v>5836</v>
      </c>
      <c r="C149" t="s">
        <v>5837</v>
      </c>
      <c r="D149" t="s">
        <v>123</v>
      </c>
      <c r="E149" t="s">
        <v>102</v>
      </c>
      <c r="F149" t="s">
        <v>480</v>
      </c>
      <c r="G149" s="77">
        <v>3143047.91</v>
      </c>
      <c r="H149" s="77">
        <v>-2.7942999999999998</v>
      </c>
      <c r="I149" s="77">
        <v>-87.82618774913</v>
      </c>
      <c r="J149" s="78">
        <v>5.9999999999999995E-4</v>
      </c>
      <c r="K149" s="78">
        <v>0</v>
      </c>
    </row>
    <row r="150" spans="2:11">
      <c r="B150" t="s">
        <v>5836</v>
      </c>
      <c r="C150" t="s">
        <v>5838</v>
      </c>
      <c r="D150" t="s">
        <v>123</v>
      </c>
      <c r="E150" t="s">
        <v>102</v>
      </c>
      <c r="F150" t="s">
        <v>480</v>
      </c>
      <c r="G150" s="77">
        <v>29519896.399999999</v>
      </c>
      <c r="H150" s="77">
        <v>-2.9182999999999999</v>
      </c>
      <c r="I150" s="77">
        <v>-861.47913664119994</v>
      </c>
      <c r="J150" s="78">
        <v>5.8999999999999999E-3</v>
      </c>
      <c r="K150" s="78">
        <v>0</v>
      </c>
    </row>
    <row r="151" spans="2:11">
      <c r="B151" t="s">
        <v>5836</v>
      </c>
      <c r="C151" t="s">
        <v>5839</v>
      </c>
      <c r="D151" t="s">
        <v>123</v>
      </c>
      <c r="E151" t="s">
        <v>102</v>
      </c>
      <c r="F151" t="s">
        <v>480</v>
      </c>
      <c r="G151" s="77">
        <v>10010627.699999999</v>
      </c>
      <c r="H151" s="77">
        <v>-3.0078</v>
      </c>
      <c r="I151" s="77">
        <v>-301.09965996059998</v>
      </c>
      <c r="J151" s="78">
        <v>2.0999999999999999E-3</v>
      </c>
      <c r="K151" s="78">
        <v>0</v>
      </c>
    </row>
    <row r="152" spans="2:11">
      <c r="B152" t="s">
        <v>5836</v>
      </c>
      <c r="C152" t="s">
        <v>5840</v>
      </c>
      <c r="D152" t="s">
        <v>123</v>
      </c>
      <c r="E152" t="s">
        <v>102</v>
      </c>
      <c r="F152" t="s">
        <v>480</v>
      </c>
      <c r="G152" s="77">
        <v>21495902.420000002</v>
      </c>
      <c r="H152" s="77">
        <v>-2.7942999999999998</v>
      </c>
      <c r="I152" s="77">
        <v>-600.66000132206</v>
      </c>
      <c r="J152" s="78">
        <v>4.1000000000000003E-3</v>
      </c>
      <c r="K152" s="78">
        <v>0</v>
      </c>
    </row>
    <row r="153" spans="2:11">
      <c r="B153" t="s">
        <v>5836</v>
      </c>
      <c r="C153" t="s">
        <v>5841</v>
      </c>
      <c r="D153" t="s">
        <v>123</v>
      </c>
      <c r="E153" t="s">
        <v>102</v>
      </c>
      <c r="F153" t="s">
        <v>480</v>
      </c>
      <c r="G153" s="77">
        <v>12523821.84</v>
      </c>
      <c r="H153" s="77">
        <v>-2.9211</v>
      </c>
      <c r="I153" s="77">
        <v>-365.83335976823997</v>
      </c>
      <c r="J153" s="78">
        <v>2.5000000000000001E-3</v>
      </c>
      <c r="K153" s="78">
        <v>0</v>
      </c>
    </row>
    <row r="154" spans="2:11">
      <c r="B154" t="s">
        <v>5836</v>
      </c>
      <c r="C154" t="s">
        <v>5842</v>
      </c>
      <c r="D154" t="s">
        <v>123</v>
      </c>
      <c r="E154" t="s">
        <v>102</v>
      </c>
      <c r="F154" t="s">
        <v>480</v>
      </c>
      <c r="G154" s="77">
        <v>16040795.98</v>
      </c>
      <c r="H154" s="77">
        <v>-2.6246999999999998</v>
      </c>
      <c r="I154" s="77">
        <v>-421.02277208705999</v>
      </c>
      <c r="J154" s="78">
        <v>2.8999999999999998E-3</v>
      </c>
      <c r="K154" s="78">
        <v>0</v>
      </c>
    </row>
    <row r="155" spans="2:11">
      <c r="B155" t="s">
        <v>5836</v>
      </c>
      <c r="C155" t="s">
        <v>5843</v>
      </c>
      <c r="D155" t="s">
        <v>123</v>
      </c>
      <c r="E155" t="s">
        <v>102</v>
      </c>
      <c r="F155" t="s">
        <v>480</v>
      </c>
      <c r="G155" s="77">
        <v>19638128.460000001</v>
      </c>
      <c r="H155" s="77">
        <v>-2.9180999999999999</v>
      </c>
      <c r="I155" s="77">
        <v>-573.06022659125995</v>
      </c>
      <c r="J155" s="78">
        <v>3.8999999999999998E-3</v>
      </c>
      <c r="K155" s="78">
        <v>0</v>
      </c>
    </row>
    <row r="156" spans="2:11">
      <c r="B156" t="s">
        <v>5844</v>
      </c>
      <c r="C156" t="s">
        <v>5845</v>
      </c>
      <c r="D156" t="s">
        <v>123</v>
      </c>
      <c r="E156" t="s">
        <v>102</v>
      </c>
      <c r="F156" t="s">
        <v>480</v>
      </c>
      <c r="G156" s="77">
        <v>15795356.52</v>
      </c>
      <c r="H156" s="77">
        <v>-2.0853999999999999</v>
      </c>
      <c r="I156" s="77">
        <v>-329.39636486808001</v>
      </c>
      <c r="J156" s="78">
        <v>2.3E-3</v>
      </c>
      <c r="K156" s="78">
        <v>0</v>
      </c>
    </row>
    <row r="157" spans="2:11">
      <c r="B157" t="s">
        <v>5844</v>
      </c>
      <c r="C157" t="s">
        <v>5846</v>
      </c>
      <c r="D157" t="s">
        <v>123</v>
      </c>
      <c r="E157" t="s">
        <v>102</v>
      </c>
      <c r="F157" t="s">
        <v>480</v>
      </c>
      <c r="G157" s="77">
        <v>10753972.470000001</v>
      </c>
      <c r="H157" s="77">
        <v>-2.5484</v>
      </c>
      <c r="I157" s="77">
        <v>-274.05423442547999</v>
      </c>
      <c r="J157" s="78">
        <v>1.9E-3</v>
      </c>
      <c r="K157" s="78">
        <v>0</v>
      </c>
    </row>
    <row r="158" spans="2:11">
      <c r="B158" t="s">
        <v>5844</v>
      </c>
      <c r="C158" t="s">
        <v>5847</v>
      </c>
      <c r="D158" t="s">
        <v>123</v>
      </c>
      <c r="E158" t="s">
        <v>102</v>
      </c>
      <c r="F158" t="s">
        <v>480</v>
      </c>
      <c r="G158" s="77">
        <v>18004574.5</v>
      </c>
      <c r="H158" s="77">
        <v>-2.0853999999999999</v>
      </c>
      <c r="I158" s="77">
        <v>-375.46739662300001</v>
      </c>
      <c r="J158" s="78">
        <v>2.5999999999999999E-3</v>
      </c>
      <c r="K158" s="78">
        <v>0</v>
      </c>
    </row>
    <row r="159" spans="2:11">
      <c r="B159" t="s">
        <v>5848</v>
      </c>
      <c r="C159" t="s">
        <v>5849</v>
      </c>
      <c r="D159" t="s">
        <v>123</v>
      </c>
      <c r="E159" t="s">
        <v>102</v>
      </c>
      <c r="F159" t="s">
        <v>480</v>
      </c>
      <c r="G159" s="77">
        <v>16424495.17</v>
      </c>
      <c r="H159" s="77">
        <v>-0.8952</v>
      </c>
      <c r="I159" s="77">
        <v>-147.03208076184001</v>
      </c>
      <c r="J159" s="78">
        <v>1E-3</v>
      </c>
      <c r="K159" s="78">
        <v>0</v>
      </c>
    </row>
    <row r="160" spans="2:11">
      <c r="B160" t="s">
        <v>5848</v>
      </c>
      <c r="C160" t="s">
        <v>5850</v>
      </c>
      <c r="D160" t="s">
        <v>123</v>
      </c>
      <c r="E160" t="s">
        <v>102</v>
      </c>
      <c r="F160" t="s">
        <v>654</v>
      </c>
      <c r="G160" s="77">
        <v>14487957.220000001</v>
      </c>
      <c r="H160" s="77">
        <v>-1.6724000000000001</v>
      </c>
      <c r="I160" s="77">
        <v>-242.29659654727999</v>
      </c>
      <c r="J160" s="78">
        <v>1.6999999999999999E-3</v>
      </c>
      <c r="K160" s="78">
        <v>0</v>
      </c>
    </row>
    <row r="161" spans="2:11">
      <c r="B161" t="s">
        <v>5848</v>
      </c>
      <c r="C161" t="s">
        <v>5851</v>
      </c>
      <c r="D161" t="s">
        <v>123</v>
      </c>
      <c r="E161" t="s">
        <v>102</v>
      </c>
      <c r="F161" t="s">
        <v>654</v>
      </c>
      <c r="G161" s="77">
        <v>18124999.68</v>
      </c>
      <c r="H161" s="77">
        <v>-1.5880000000000001</v>
      </c>
      <c r="I161" s="77">
        <v>-287.82499491840002</v>
      </c>
      <c r="J161" s="78">
        <v>2E-3</v>
      </c>
      <c r="K161" s="78">
        <v>0</v>
      </c>
    </row>
    <row r="162" spans="2:11">
      <c r="B162" t="s">
        <v>5848</v>
      </c>
      <c r="C162" t="s">
        <v>5852</v>
      </c>
      <c r="D162" t="s">
        <v>123</v>
      </c>
      <c r="E162" t="s">
        <v>102</v>
      </c>
      <c r="F162" t="s">
        <v>480</v>
      </c>
      <c r="G162" s="77">
        <v>13934036.880000001</v>
      </c>
      <c r="H162" s="77">
        <v>-3.3679000000000001</v>
      </c>
      <c r="I162" s="77">
        <v>-469.28442808151999</v>
      </c>
      <c r="J162" s="78">
        <v>3.2000000000000002E-3</v>
      </c>
      <c r="K162" s="78">
        <v>0</v>
      </c>
    </row>
    <row r="163" spans="2:11">
      <c r="B163" t="s">
        <v>5853</v>
      </c>
      <c r="C163" t="s">
        <v>5854</v>
      </c>
      <c r="D163" t="s">
        <v>123</v>
      </c>
      <c r="E163" t="s">
        <v>102</v>
      </c>
      <c r="F163" t="s">
        <v>429</v>
      </c>
      <c r="G163" s="77">
        <v>14104097.41</v>
      </c>
      <c r="H163" s="77">
        <v>-3.2389000000000001</v>
      </c>
      <c r="I163" s="77">
        <v>-456.81761101248998</v>
      </c>
      <c r="J163" s="78">
        <v>3.0999999999999999E-3</v>
      </c>
      <c r="K163" s="78">
        <v>0</v>
      </c>
    </row>
    <row r="164" spans="2:11">
      <c r="B164" t="s">
        <v>5853</v>
      </c>
      <c r="C164" t="s">
        <v>5855</v>
      </c>
      <c r="D164" t="s">
        <v>123</v>
      </c>
      <c r="E164" t="s">
        <v>102</v>
      </c>
      <c r="F164" t="s">
        <v>429</v>
      </c>
      <c r="G164" s="77">
        <v>16915408.48</v>
      </c>
      <c r="H164" s="77">
        <v>-3.2968999999999999</v>
      </c>
      <c r="I164" s="77">
        <v>-557.68410217712005</v>
      </c>
      <c r="J164" s="78">
        <v>3.8E-3</v>
      </c>
      <c r="K164" s="78">
        <v>0</v>
      </c>
    </row>
    <row r="165" spans="2:11">
      <c r="B165" t="s">
        <v>5853</v>
      </c>
      <c r="C165" t="s">
        <v>5856</v>
      </c>
      <c r="D165" t="s">
        <v>123</v>
      </c>
      <c r="E165" t="s">
        <v>102</v>
      </c>
      <c r="F165" t="s">
        <v>556</v>
      </c>
      <c r="G165" s="77">
        <v>15489694.390000001</v>
      </c>
      <c r="H165" s="77">
        <v>-7.1517999999999997</v>
      </c>
      <c r="I165" s="77">
        <v>-1107.7919633840199</v>
      </c>
      <c r="J165" s="78">
        <v>7.6E-3</v>
      </c>
      <c r="K165" s="78">
        <v>0</v>
      </c>
    </row>
    <row r="166" spans="2:11">
      <c r="B166" t="s">
        <v>5853</v>
      </c>
      <c r="C166" t="s">
        <v>5857</v>
      </c>
      <c r="D166" t="s">
        <v>123</v>
      </c>
      <c r="E166" t="s">
        <v>102</v>
      </c>
      <c r="F166" t="s">
        <v>556</v>
      </c>
      <c r="G166" s="77">
        <v>15850066.859999999</v>
      </c>
      <c r="H166" s="77">
        <v>-7.0425000000000004</v>
      </c>
      <c r="I166" s="77">
        <v>-1116.2409586154999</v>
      </c>
      <c r="J166" s="78">
        <v>7.7000000000000002E-3</v>
      </c>
      <c r="K166" s="78">
        <v>0</v>
      </c>
    </row>
    <row r="167" spans="2:11">
      <c r="B167" t="s">
        <v>5853</v>
      </c>
      <c r="C167" t="s">
        <v>5858</v>
      </c>
      <c r="D167" t="s">
        <v>123</v>
      </c>
      <c r="E167" t="s">
        <v>102</v>
      </c>
      <c r="F167" t="s">
        <v>556</v>
      </c>
      <c r="G167" s="77">
        <v>6884308.6299999999</v>
      </c>
      <c r="H167" s="77">
        <v>-7.1517999999999997</v>
      </c>
      <c r="I167" s="77">
        <v>-492.35198460034002</v>
      </c>
      <c r="J167" s="78">
        <v>3.3999999999999998E-3</v>
      </c>
      <c r="K167" s="78">
        <v>0</v>
      </c>
    </row>
    <row r="168" spans="2:11">
      <c r="B168" t="s">
        <v>5853</v>
      </c>
      <c r="C168" t="s">
        <v>5859</v>
      </c>
      <c r="D168" t="s">
        <v>123</v>
      </c>
      <c r="E168" t="s">
        <v>102</v>
      </c>
      <c r="F168" t="s">
        <v>556</v>
      </c>
      <c r="G168" s="77">
        <v>12404761.43</v>
      </c>
      <c r="H168" s="77">
        <v>-7.0393999999999997</v>
      </c>
      <c r="I168" s="77">
        <v>-873.22077610342001</v>
      </c>
      <c r="J168" s="78">
        <v>6.0000000000000001E-3</v>
      </c>
      <c r="K168" s="78">
        <v>0</v>
      </c>
    </row>
    <row r="169" spans="2:11">
      <c r="B169" t="s">
        <v>5853</v>
      </c>
      <c r="C169" t="s">
        <v>5860</v>
      </c>
      <c r="D169" t="s">
        <v>123</v>
      </c>
      <c r="E169" t="s">
        <v>102</v>
      </c>
      <c r="F169" t="s">
        <v>429</v>
      </c>
      <c r="G169" s="77">
        <v>19163365.969999999</v>
      </c>
      <c r="H169" s="77">
        <v>-3.2389000000000001</v>
      </c>
      <c r="I169" s="77">
        <v>-620.68226040233003</v>
      </c>
      <c r="J169" s="78">
        <v>4.3E-3</v>
      </c>
      <c r="K169" s="78">
        <v>0</v>
      </c>
    </row>
    <row r="170" spans="2:11">
      <c r="B170" t="s">
        <v>5861</v>
      </c>
      <c r="C170" t="s">
        <v>5862</v>
      </c>
      <c r="D170" t="s">
        <v>123</v>
      </c>
      <c r="E170" t="s">
        <v>102</v>
      </c>
      <c r="F170" t="s">
        <v>480</v>
      </c>
      <c r="G170" s="77">
        <v>4644579.66</v>
      </c>
      <c r="H170" s="77">
        <v>-4.3322000000000003</v>
      </c>
      <c r="I170" s="77">
        <v>-201.21248003052</v>
      </c>
      <c r="J170" s="78">
        <v>1.4E-3</v>
      </c>
      <c r="K170" s="78">
        <v>0</v>
      </c>
    </row>
    <row r="171" spans="2:11">
      <c r="B171" t="s">
        <v>5861</v>
      </c>
      <c r="C171" t="s">
        <v>5863</v>
      </c>
      <c r="D171" t="s">
        <v>123</v>
      </c>
      <c r="E171" t="s">
        <v>102</v>
      </c>
      <c r="F171" t="s">
        <v>480</v>
      </c>
      <c r="G171" s="77">
        <v>14519267.77</v>
      </c>
      <c r="H171" s="77">
        <v>-1.4477</v>
      </c>
      <c r="I171" s="77">
        <v>-210.19543950629</v>
      </c>
      <c r="J171" s="78">
        <v>1.4E-3</v>
      </c>
      <c r="K171" s="78">
        <v>0</v>
      </c>
    </row>
    <row r="172" spans="2:11">
      <c r="B172" t="s">
        <v>5861</v>
      </c>
      <c r="C172" t="s">
        <v>5864</v>
      </c>
      <c r="D172" t="s">
        <v>123</v>
      </c>
      <c r="E172" t="s">
        <v>102</v>
      </c>
      <c r="F172" t="s">
        <v>480</v>
      </c>
      <c r="G172" s="77">
        <v>6005204.4699999997</v>
      </c>
      <c r="H172" s="77">
        <v>-4.2432999999999996</v>
      </c>
      <c r="I172" s="77">
        <v>-254.81884127551001</v>
      </c>
      <c r="J172" s="78">
        <v>1.8E-3</v>
      </c>
      <c r="K172" s="78">
        <v>0</v>
      </c>
    </row>
    <row r="173" spans="2:11">
      <c r="B173" t="s">
        <v>5861</v>
      </c>
      <c r="C173" t="s">
        <v>5865</v>
      </c>
      <c r="D173" t="s">
        <v>123</v>
      </c>
      <c r="E173" t="s">
        <v>102</v>
      </c>
      <c r="F173" t="s">
        <v>480</v>
      </c>
      <c r="G173" s="77">
        <v>17647312.969999999</v>
      </c>
      <c r="H173" s="77">
        <v>-4.3322000000000003</v>
      </c>
      <c r="I173" s="77">
        <v>-764.51689248634</v>
      </c>
      <c r="J173" s="78">
        <v>5.3E-3</v>
      </c>
      <c r="K173" s="78">
        <v>0</v>
      </c>
    </row>
    <row r="174" spans="2:11">
      <c r="B174" t="s">
        <v>5861</v>
      </c>
      <c r="C174" t="s">
        <v>5866</v>
      </c>
      <c r="D174" t="s">
        <v>123</v>
      </c>
      <c r="E174" t="s">
        <v>102</v>
      </c>
      <c r="F174" t="s">
        <v>480</v>
      </c>
      <c r="G174" s="77">
        <v>7072974.8099999996</v>
      </c>
      <c r="H174" s="77">
        <v>-4.125</v>
      </c>
      <c r="I174" s="77">
        <v>-291.76021091249999</v>
      </c>
      <c r="J174" s="78">
        <v>2E-3</v>
      </c>
      <c r="K174" s="78">
        <v>0</v>
      </c>
    </row>
    <row r="175" spans="2:11">
      <c r="B175" t="s">
        <v>5861</v>
      </c>
      <c r="C175" t="s">
        <v>5867</v>
      </c>
      <c r="D175" t="s">
        <v>123</v>
      </c>
      <c r="E175" t="s">
        <v>102</v>
      </c>
      <c r="F175" t="s">
        <v>480</v>
      </c>
      <c r="G175" s="77">
        <v>6084435.9699999997</v>
      </c>
      <c r="H175" s="77">
        <v>-1.4477</v>
      </c>
      <c r="I175" s="77">
        <v>-88.084379537689998</v>
      </c>
      <c r="J175" s="78">
        <v>5.9999999999999995E-4</v>
      </c>
      <c r="K175" s="78">
        <v>0</v>
      </c>
    </row>
    <row r="176" spans="2:11">
      <c r="B176" t="s">
        <v>5861</v>
      </c>
      <c r="C176" t="s">
        <v>5868</v>
      </c>
      <c r="D176" t="s">
        <v>123</v>
      </c>
      <c r="E176" t="s">
        <v>102</v>
      </c>
      <c r="F176" t="s">
        <v>480</v>
      </c>
      <c r="G176" s="77">
        <v>4150138.28</v>
      </c>
      <c r="H176" s="77">
        <v>-1.4473</v>
      </c>
      <c r="I176" s="77">
        <v>-60.064951326440003</v>
      </c>
      <c r="J176" s="78">
        <v>4.0000000000000002E-4</v>
      </c>
      <c r="K176" s="78">
        <v>0</v>
      </c>
    </row>
    <row r="177" spans="2:11">
      <c r="B177" t="s">
        <v>5869</v>
      </c>
      <c r="C177" t="s">
        <v>5870</v>
      </c>
      <c r="D177" t="s">
        <v>123</v>
      </c>
      <c r="E177" t="s">
        <v>102</v>
      </c>
      <c r="F177" t="s">
        <v>429</v>
      </c>
      <c r="G177" s="77">
        <v>19369627.050000001</v>
      </c>
      <c r="H177" s="77">
        <v>-0.64480000000000004</v>
      </c>
      <c r="I177" s="77">
        <v>-124.8953552184</v>
      </c>
      <c r="J177" s="78">
        <v>8.9999999999999998E-4</v>
      </c>
      <c r="K177" s="78">
        <v>0</v>
      </c>
    </row>
    <row r="178" spans="2:11">
      <c r="B178" t="s">
        <v>5869</v>
      </c>
      <c r="C178" t="s">
        <v>5871</v>
      </c>
      <c r="D178" t="s">
        <v>123</v>
      </c>
      <c r="E178" t="s">
        <v>102</v>
      </c>
      <c r="F178" t="s">
        <v>429</v>
      </c>
      <c r="G178" s="77">
        <v>54416188.539999999</v>
      </c>
      <c r="H178" s="77">
        <v>-0.61180000000000001</v>
      </c>
      <c r="I178" s="77">
        <v>-332.91824148772002</v>
      </c>
      <c r="J178" s="78">
        <v>2.3E-3</v>
      </c>
      <c r="K178" s="78">
        <v>0</v>
      </c>
    </row>
    <row r="179" spans="2:11">
      <c r="B179" t="s">
        <v>5869</v>
      </c>
      <c r="C179" t="s">
        <v>5872</v>
      </c>
      <c r="D179" t="s">
        <v>123</v>
      </c>
      <c r="E179" t="s">
        <v>102</v>
      </c>
      <c r="F179" t="s">
        <v>429</v>
      </c>
      <c r="G179" s="77">
        <v>12890516.67</v>
      </c>
      <c r="H179" s="77">
        <v>-0.55700000000000005</v>
      </c>
      <c r="I179" s="77">
        <v>-71.800177851900003</v>
      </c>
      <c r="J179" s="78">
        <v>5.0000000000000001E-4</v>
      </c>
      <c r="K179" s="78">
        <v>0</v>
      </c>
    </row>
    <row r="180" spans="2:11">
      <c r="B180" t="s">
        <v>5873</v>
      </c>
      <c r="C180" t="s">
        <v>5874</v>
      </c>
      <c r="D180" t="s">
        <v>123</v>
      </c>
      <c r="E180" t="s">
        <v>102</v>
      </c>
      <c r="F180" t="s">
        <v>429</v>
      </c>
      <c r="G180" s="77">
        <v>18921676.73</v>
      </c>
      <c r="H180" s="77">
        <v>-2.5996999999999999</v>
      </c>
      <c r="I180" s="77">
        <v>-491.90682994981</v>
      </c>
      <c r="J180" s="78">
        <v>3.3999999999999998E-3</v>
      </c>
      <c r="K180" s="78">
        <v>0</v>
      </c>
    </row>
    <row r="181" spans="2:11">
      <c r="B181" t="s">
        <v>5873</v>
      </c>
      <c r="C181" t="s">
        <v>5875</v>
      </c>
      <c r="D181" t="s">
        <v>123</v>
      </c>
      <c r="E181" t="s">
        <v>102</v>
      </c>
      <c r="F181" t="s">
        <v>556</v>
      </c>
      <c r="G181" s="77">
        <v>53384501.640000001</v>
      </c>
      <c r="H181" s="77">
        <v>-7.0839999999999996</v>
      </c>
      <c r="I181" s="77">
        <v>-3781.7580961775998</v>
      </c>
      <c r="J181" s="78">
        <v>2.5999999999999999E-2</v>
      </c>
      <c r="K181" s="78">
        <v>-1E-4</v>
      </c>
    </row>
    <row r="182" spans="2:11">
      <c r="B182" t="s">
        <v>5876</v>
      </c>
      <c r="C182" t="s">
        <v>5877</v>
      </c>
      <c r="D182" t="s">
        <v>123</v>
      </c>
      <c r="E182" t="s">
        <v>102</v>
      </c>
      <c r="F182" t="s">
        <v>429</v>
      </c>
      <c r="G182" s="77">
        <v>25226776.199999999</v>
      </c>
      <c r="H182" s="77">
        <v>-2.7641</v>
      </c>
      <c r="I182" s="77">
        <v>-697.29332094419999</v>
      </c>
      <c r="J182" s="78">
        <v>4.7999999999999996E-3</v>
      </c>
      <c r="K182" s="78">
        <v>0</v>
      </c>
    </row>
    <row r="183" spans="2:11">
      <c r="B183" t="s">
        <v>5876</v>
      </c>
      <c r="C183" t="s">
        <v>5878</v>
      </c>
      <c r="D183" t="s">
        <v>123</v>
      </c>
      <c r="E183" t="s">
        <v>102</v>
      </c>
      <c r="F183" t="s">
        <v>429</v>
      </c>
      <c r="G183" s="77">
        <v>14410885.08</v>
      </c>
      <c r="H183" s="77">
        <v>-2.7955999999999999</v>
      </c>
      <c r="I183" s="77">
        <v>-402.87070329647997</v>
      </c>
      <c r="J183" s="78">
        <v>2.8E-3</v>
      </c>
      <c r="K183" s="78">
        <v>0</v>
      </c>
    </row>
    <row r="184" spans="2:11">
      <c r="B184" t="s">
        <v>5876</v>
      </c>
      <c r="C184" t="s">
        <v>5879</v>
      </c>
      <c r="D184" t="s">
        <v>123</v>
      </c>
      <c r="E184" t="s">
        <v>102</v>
      </c>
      <c r="F184" t="s">
        <v>429</v>
      </c>
      <c r="G184" s="77">
        <v>4027245.06</v>
      </c>
      <c r="H184" s="77">
        <v>-2.7641</v>
      </c>
      <c r="I184" s="77">
        <v>-111.31708070345999</v>
      </c>
      <c r="J184" s="78">
        <v>8.0000000000000004E-4</v>
      </c>
      <c r="K184" s="78">
        <v>0</v>
      </c>
    </row>
    <row r="185" spans="2:11">
      <c r="B185" t="s">
        <v>5880</v>
      </c>
      <c r="C185" t="s">
        <v>5881</v>
      </c>
      <c r="D185" t="s">
        <v>123</v>
      </c>
      <c r="E185" t="s">
        <v>102</v>
      </c>
      <c r="F185" t="s">
        <v>293</v>
      </c>
      <c r="G185" s="77">
        <v>8957686.5800000001</v>
      </c>
      <c r="H185" s="77">
        <v>-8.3573000000000004</v>
      </c>
      <c r="I185" s="77">
        <v>-748.62074055033997</v>
      </c>
      <c r="J185" s="78">
        <v>5.1000000000000004E-3</v>
      </c>
      <c r="K185" s="78">
        <v>0</v>
      </c>
    </row>
    <row r="186" spans="2:11">
      <c r="B186" t="s">
        <v>5880</v>
      </c>
      <c r="C186" t="s">
        <v>5882</v>
      </c>
      <c r="D186" t="s">
        <v>123</v>
      </c>
      <c r="E186" t="s">
        <v>102</v>
      </c>
      <c r="F186" t="s">
        <v>293</v>
      </c>
      <c r="G186" s="77">
        <v>12599699.779999999</v>
      </c>
      <c r="H186" s="77">
        <v>-8.2997999999999994</v>
      </c>
      <c r="I186" s="77">
        <v>-1045.7498823404401</v>
      </c>
      <c r="J186" s="78">
        <v>7.1999999999999998E-3</v>
      </c>
      <c r="K186" s="78">
        <v>0</v>
      </c>
    </row>
    <row r="187" spans="2:11">
      <c r="B187" t="s">
        <v>5880</v>
      </c>
      <c r="C187" t="s">
        <v>5883</v>
      </c>
      <c r="D187" t="s">
        <v>123</v>
      </c>
      <c r="E187" t="s">
        <v>102</v>
      </c>
      <c r="F187" t="s">
        <v>293</v>
      </c>
      <c r="G187" s="77">
        <v>24505328.739999998</v>
      </c>
      <c r="H187" s="77">
        <v>-8.3573000000000004</v>
      </c>
      <c r="I187" s="77">
        <v>-2047.98383878802</v>
      </c>
      <c r="J187" s="78">
        <v>1.41E-2</v>
      </c>
      <c r="K187" s="78">
        <v>-1E-4</v>
      </c>
    </row>
    <row r="188" spans="2:11">
      <c r="B188" t="s">
        <v>5880</v>
      </c>
      <c r="C188" t="s">
        <v>5884</v>
      </c>
      <c r="D188" t="s">
        <v>123</v>
      </c>
      <c r="E188" t="s">
        <v>102</v>
      </c>
      <c r="F188" t="s">
        <v>293</v>
      </c>
      <c r="G188" s="77">
        <v>15322604.390000001</v>
      </c>
      <c r="H188" s="77">
        <v>-8.3094000000000001</v>
      </c>
      <c r="I188" s="77">
        <v>-1273.2164891826601</v>
      </c>
      <c r="J188" s="78">
        <v>8.6999999999999994E-3</v>
      </c>
      <c r="K188" s="78">
        <v>0</v>
      </c>
    </row>
    <row r="189" spans="2:11">
      <c r="B189" t="s">
        <v>5880</v>
      </c>
      <c r="C189" t="s">
        <v>5885</v>
      </c>
      <c r="D189" t="s">
        <v>123</v>
      </c>
      <c r="E189" t="s">
        <v>102</v>
      </c>
      <c r="F189" t="s">
        <v>293</v>
      </c>
      <c r="G189" s="77">
        <v>19027109.600000001</v>
      </c>
      <c r="H189" s="77">
        <v>-8.2997999999999994</v>
      </c>
      <c r="I189" s="77">
        <v>-1579.2120425808</v>
      </c>
      <c r="J189" s="78">
        <v>1.09E-2</v>
      </c>
      <c r="K189" s="78">
        <v>-1E-4</v>
      </c>
    </row>
    <row r="190" spans="2:11">
      <c r="B190" t="s">
        <v>5880</v>
      </c>
      <c r="C190" t="s">
        <v>5886</v>
      </c>
      <c r="D190" t="s">
        <v>123</v>
      </c>
      <c r="E190" t="s">
        <v>102</v>
      </c>
      <c r="F190" t="s">
        <v>293</v>
      </c>
      <c r="G190" s="77">
        <v>15981359.029999999</v>
      </c>
      <c r="H190" s="77">
        <v>-8.3094000000000001</v>
      </c>
      <c r="I190" s="77">
        <v>-1327.95504723882</v>
      </c>
      <c r="J190" s="78">
        <v>9.1000000000000004E-3</v>
      </c>
      <c r="K190" s="78">
        <v>-1E-4</v>
      </c>
    </row>
    <row r="191" spans="2:11">
      <c r="B191" t="s">
        <v>5887</v>
      </c>
      <c r="C191" t="s">
        <v>5888</v>
      </c>
      <c r="D191" t="s">
        <v>123</v>
      </c>
      <c r="E191" t="s">
        <v>102</v>
      </c>
      <c r="F191" t="s">
        <v>429</v>
      </c>
      <c r="G191" s="77">
        <v>6360049.9100000001</v>
      </c>
      <c r="H191" s="77">
        <v>-2.1671999999999998</v>
      </c>
      <c r="I191" s="77">
        <v>-137.83500164952</v>
      </c>
      <c r="J191" s="78">
        <v>8.9999999999999998E-4</v>
      </c>
      <c r="K191" s="78">
        <v>0</v>
      </c>
    </row>
    <row r="192" spans="2:11">
      <c r="B192" t="s">
        <v>5887</v>
      </c>
      <c r="C192" t="s">
        <v>5889</v>
      </c>
      <c r="D192" t="s">
        <v>123</v>
      </c>
      <c r="E192" t="s">
        <v>102</v>
      </c>
      <c r="F192" t="s">
        <v>429</v>
      </c>
      <c r="G192" s="77">
        <v>3623795.68</v>
      </c>
      <c r="H192" s="77">
        <v>-2.1955</v>
      </c>
      <c r="I192" s="77">
        <v>-79.560434154399999</v>
      </c>
      <c r="J192" s="78">
        <v>5.0000000000000001E-4</v>
      </c>
      <c r="K192" s="78">
        <v>0</v>
      </c>
    </row>
    <row r="193" spans="2:11">
      <c r="B193" t="s">
        <v>5887</v>
      </c>
      <c r="C193" t="s">
        <v>5890</v>
      </c>
      <c r="D193" t="s">
        <v>123</v>
      </c>
      <c r="E193" t="s">
        <v>102</v>
      </c>
      <c r="F193" t="s">
        <v>429</v>
      </c>
      <c r="G193" s="77">
        <v>19936395.789999999</v>
      </c>
      <c r="H193" s="77">
        <v>-2.1671999999999998</v>
      </c>
      <c r="I193" s="77">
        <v>-432.06156956088</v>
      </c>
      <c r="J193" s="78">
        <v>3.0000000000000001E-3</v>
      </c>
      <c r="K193" s="78">
        <v>0</v>
      </c>
    </row>
    <row r="194" spans="2:11">
      <c r="B194" t="s">
        <v>5887</v>
      </c>
      <c r="C194" t="s">
        <v>5891</v>
      </c>
      <c r="D194" t="s">
        <v>123</v>
      </c>
      <c r="E194" t="s">
        <v>102</v>
      </c>
      <c r="F194" t="s">
        <v>429</v>
      </c>
      <c r="G194" s="77">
        <v>38081466.329999998</v>
      </c>
      <c r="H194" s="77">
        <v>-2.1107</v>
      </c>
      <c r="I194" s="77">
        <v>-803.78550982730997</v>
      </c>
      <c r="J194" s="78">
        <v>5.4999999999999997E-3</v>
      </c>
      <c r="K194" s="78">
        <v>0</v>
      </c>
    </row>
    <row r="195" spans="2:11">
      <c r="B195" t="s">
        <v>5887</v>
      </c>
      <c r="C195" t="s">
        <v>5892</v>
      </c>
      <c r="D195" t="s">
        <v>123</v>
      </c>
      <c r="E195" t="s">
        <v>102</v>
      </c>
      <c r="F195" t="s">
        <v>429</v>
      </c>
      <c r="G195" s="77">
        <v>26301470.960000001</v>
      </c>
      <c r="H195" s="77">
        <v>-2.2238000000000002</v>
      </c>
      <c r="I195" s="77">
        <v>-584.89211120847995</v>
      </c>
      <c r="J195" s="78">
        <v>4.0000000000000001E-3</v>
      </c>
      <c r="K195" s="78">
        <v>0</v>
      </c>
    </row>
    <row r="196" spans="2:11">
      <c r="B196" t="s">
        <v>5887</v>
      </c>
      <c r="C196" t="s">
        <v>5893</v>
      </c>
      <c r="D196" t="s">
        <v>123</v>
      </c>
      <c r="E196" t="s">
        <v>102</v>
      </c>
      <c r="F196" t="s">
        <v>429</v>
      </c>
      <c r="G196" s="77">
        <v>18644642.5</v>
      </c>
      <c r="H196" s="77">
        <v>-2.1956000000000002</v>
      </c>
      <c r="I196" s="77">
        <v>-409.36177072999999</v>
      </c>
      <c r="J196" s="78">
        <v>2.8E-3</v>
      </c>
      <c r="K196" s="78">
        <v>0</v>
      </c>
    </row>
    <row r="197" spans="2:11">
      <c r="B197" t="s">
        <v>5894</v>
      </c>
      <c r="C197" t="s">
        <v>5895</v>
      </c>
      <c r="D197" t="s">
        <v>123</v>
      </c>
      <c r="E197" t="s">
        <v>102</v>
      </c>
      <c r="F197" t="s">
        <v>293</v>
      </c>
      <c r="G197" s="77">
        <v>11891462.09</v>
      </c>
      <c r="H197" s="77">
        <v>-8.8268000000000004</v>
      </c>
      <c r="I197" s="77">
        <v>-1049.63557576012</v>
      </c>
      <c r="J197" s="78">
        <v>7.1999999999999998E-3</v>
      </c>
      <c r="K197" s="78">
        <v>0</v>
      </c>
    </row>
    <row r="198" spans="2:11">
      <c r="B198" t="s">
        <v>5894</v>
      </c>
      <c r="C198" t="s">
        <v>5896</v>
      </c>
      <c r="D198" t="s">
        <v>123</v>
      </c>
      <c r="E198" t="s">
        <v>102</v>
      </c>
      <c r="F198" t="s">
        <v>293</v>
      </c>
      <c r="G198" s="77">
        <v>16943327.190000001</v>
      </c>
      <c r="H198" s="77">
        <v>-8.8268000000000004</v>
      </c>
      <c r="I198" s="77">
        <v>-1495.5536044069199</v>
      </c>
      <c r="J198" s="78">
        <v>1.03E-2</v>
      </c>
      <c r="K198" s="78">
        <v>-1E-4</v>
      </c>
    </row>
    <row r="199" spans="2:11">
      <c r="B199" t="s">
        <v>5894</v>
      </c>
      <c r="C199" t="s">
        <v>5897</v>
      </c>
      <c r="D199" t="s">
        <v>123</v>
      </c>
      <c r="E199" t="s">
        <v>102</v>
      </c>
      <c r="F199" t="s">
        <v>293</v>
      </c>
      <c r="G199" s="77">
        <v>20990437.609999999</v>
      </c>
      <c r="H199" s="77">
        <v>-8.9268000000000001</v>
      </c>
      <c r="I199" s="77">
        <v>-1873.7743845694799</v>
      </c>
      <c r="J199" s="78">
        <v>1.29E-2</v>
      </c>
      <c r="K199" s="78">
        <v>-1E-4</v>
      </c>
    </row>
    <row r="200" spans="2:11">
      <c r="B200" t="s">
        <v>5894</v>
      </c>
      <c r="C200" t="s">
        <v>5898</v>
      </c>
      <c r="D200" t="s">
        <v>123</v>
      </c>
      <c r="E200" t="s">
        <v>102</v>
      </c>
      <c r="F200" t="s">
        <v>293</v>
      </c>
      <c r="G200" s="77">
        <v>3783777.9</v>
      </c>
      <c r="H200" s="77">
        <v>-8.9138999999999999</v>
      </c>
      <c r="I200" s="77">
        <v>-337.28217822810001</v>
      </c>
      <c r="J200" s="78">
        <v>2.3E-3</v>
      </c>
      <c r="K200" s="78">
        <v>0</v>
      </c>
    </row>
    <row r="201" spans="2:11">
      <c r="B201" t="s">
        <v>5894</v>
      </c>
      <c r="C201" t="s">
        <v>5899</v>
      </c>
      <c r="D201" t="s">
        <v>123</v>
      </c>
      <c r="E201" t="s">
        <v>102</v>
      </c>
      <c r="F201" t="s">
        <v>293</v>
      </c>
      <c r="G201" s="77">
        <v>38077769.659999996</v>
      </c>
      <c r="H201" s="77">
        <v>-8.2273999999999994</v>
      </c>
      <c r="I201" s="77">
        <v>-3132.81042100684</v>
      </c>
      <c r="J201" s="78">
        <v>2.1499999999999998E-2</v>
      </c>
      <c r="K201" s="78">
        <v>-1E-4</v>
      </c>
    </row>
    <row r="202" spans="2:11">
      <c r="B202" t="s">
        <v>5900</v>
      </c>
      <c r="C202" t="s">
        <v>5901</v>
      </c>
      <c r="D202" t="s">
        <v>123</v>
      </c>
      <c r="E202" t="s">
        <v>102</v>
      </c>
      <c r="F202" t="s">
        <v>429</v>
      </c>
      <c r="G202" s="77">
        <v>23085000.260000002</v>
      </c>
      <c r="H202" s="77">
        <v>-2.7366999999999999</v>
      </c>
      <c r="I202" s="77">
        <v>-631.76720211541999</v>
      </c>
      <c r="J202" s="78">
        <v>4.3E-3</v>
      </c>
      <c r="K202" s="78">
        <v>0</v>
      </c>
    </row>
    <row r="203" spans="2:11">
      <c r="B203" t="s">
        <v>5902</v>
      </c>
      <c r="C203" t="s">
        <v>5903</v>
      </c>
      <c r="D203" t="s">
        <v>123</v>
      </c>
      <c r="E203" t="s">
        <v>102</v>
      </c>
      <c r="F203" t="s">
        <v>480</v>
      </c>
      <c r="G203" s="77">
        <v>24779998.609999999</v>
      </c>
      <c r="H203" s="77">
        <v>-3.9994000000000001</v>
      </c>
      <c r="I203" s="77">
        <v>-991.05126440833999</v>
      </c>
      <c r="J203" s="78">
        <v>6.7999999999999996E-3</v>
      </c>
      <c r="K203" s="78">
        <v>0</v>
      </c>
    </row>
    <row r="204" spans="2:11">
      <c r="B204" t="s">
        <v>5902</v>
      </c>
      <c r="C204" t="s">
        <v>5904</v>
      </c>
      <c r="D204" t="s">
        <v>123</v>
      </c>
      <c r="E204" t="s">
        <v>102</v>
      </c>
      <c r="F204" t="s">
        <v>480</v>
      </c>
      <c r="G204" s="77">
        <v>10627525.99</v>
      </c>
      <c r="H204" s="77">
        <v>-3.9258000000000002</v>
      </c>
      <c r="I204" s="77">
        <v>-417.21541531541999</v>
      </c>
      <c r="J204" s="78">
        <v>2.8999999999999998E-3</v>
      </c>
      <c r="K204" s="78">
        <v>0</v>
      </c>
    </row>
    <row r="205" spans="2:11">
      <c r="B205" t="s">
        <v>5905</v>
      </c>
      <c r="C205" t="s">
        <v>5906</v>
      </c>
      <c r="D205" t="s">
        <v>123</v>
      </c>
      <c r="E205" t="s">
        <v>102</v>
      </c>
      <c r="F205" t="s">
        <v>480</v>
      </c>
      <c r="G205" s="77">
        <v>7760775.1900000004</v>
      </c>
      <c r="H205" s="77">
        <v>-4.0381</v>
      </c>
      <c r="I205" s="77">
        <v>-313.38786294738998</v>
      </c>
      <c r="J205" s="78">
        <v>2.2000000000000001E-3</v>
      </c>
      <c r="K205" s="78">
        <v>0</v>
      </c>
    </row>
    <row r="206" spans="2:11">
      <c r="B206" t="s">
        <v>5905</v>
      </c>
      <c r="C206" t="s">
        <v>5907</v>
      </c>
      <c r="D206" t="s">
        <v>123</v>
      </c>
      <c r="E206" t="s">
        <v>102</v>
      </c>
      <c r="F206" t="s">
        <v>480</v>
      </c>
      <c r="G206" s="77">
        <v>6015440.6399999997</v>
      </c>
      <c r="H206" s="77">
        <v>-4.0381999999999998</v>
      </c>
      <c r="I206" s="77">
        <v>-242.91552392448</v>
      </c>
      <c r="J206" s="78">
        <v>1.6999999999999999E-3</v>
      </c>
      <c r="K206" s="78">
        <v>0</v>
      </c>
    </row>
    <row r="207" spans="2:11">
      <c r="B207" t="s">
        <v>5905</v>
      </c>
      <c r="C207" t="s">
        <v>5908</v>
      </c>
      <c r="D207" t="s">
        <v>123</v>
      </c>
      <c r="E207" t="s">
        <v>102</v>
      </c>
      <c r="F207" t="s">
        <v>480</v>
      </c>
      <c r="G207" s="77">
        <v>30094263.390000001</v>
      </c>
      <c r="H207" s="77">
        <v>-3.9792000000000001</v>
      </c>
      <c r="I207" s="77">
        <v>-1197.5109288148799</v>
      </c>
      <c r="J207" s="78">
        <v>8.2000000000000007E-3</v>
      </c>
      <c r="K207" s="78">
        <v>0</v>
      </c>
    </row>
    <row r="208" spans="2:11">
      <c r="B208" t="s">
        <v>5909</v>
      </c>
      <c r="C208" t="s">
        <v>5910</v>
      </c>
      <c r="D208" t="s">
        <v>123</v>
      </c>
      <c r="E208" t="s">
        <v>102</v>
      </c>
      <c r="F208" t="s">
        <v>654</v>
      </c>
      <c r="G208" s="77">
        <v>4697139.83</v>
      </c>
      <c r="H208" s="77">
        <v>-3.1316999999999999</v>
      </c>
      <c r="I208" s="77">
        <v>-147.10032805610999</v>
      </c>
      <c r="J208" s="78">
        <v>1E-3</v>
      </c>
      <c r="K208" s="78">
        <v>0</v>
      </c>
    </row>
    <row r="209" spans="2:11">
      <c r="B209" t="s">
        <v>5909</v>
      </c>
      <c r="C209" t="s">
        <v>5911</v>
      </c>
      <c r="D209" t="s">
        <v>123</v>
      </c>
      <c r="E209" t="s">
        <v>102</v>
      </c>
      <c r="F209" t="s">
        <v>654</v>
      </c>
      <c r="G209" s="77">
        <v>10954446.43</v>
      </c>
      <c r="H209" s="77">
        <v>-3.1839</v>
      </c>
      <c r="I209" s="77">
        <v>-348.77861988477002</v>
      </c>
      <c r="J209" s="78">
        <v>2.3999999999999998E-3</v>
      </c>
      <c r="K209" s="78">
        <v>0</v>
      </c>
    </row>
    <row r="210" spans="2:11">
      <c r="B210" t="s">
        <v>5909</v>
      </c>
      <c r="C210" t="s">
        <v>5912</v>
      </c>
      <c r="D210" t="s">
        <v>123</v>
      </c>
      <c r="E210" t="s">
        <v>102</v>
      </c>
      <c r="F210" t="s">
        <v>654</v>
      </c>
      <c r="G210" s="77">
        <v>7138807.2300000004</v>
      </c>
      <c r="H210" s="77">
        <v>-3.1316999999999999</v>
      </c>
      <c r="I210" s="77">
        <v>-223.56602602191001</v>
      </c>
      <c r="J210" s="78">
        <v>1.5E-3</v>
      </c>
      <c r="K210" s="78">
        <v>0</v>
      </c>
    </row>
    <row r="211" spans="2:11">
      <c r="B211" t="s">
        <v>5909</v>
      </c>
      <c r="C211" t="s">
        <v>5913</v>
      </c>
      <c r="D211" t="s">
        <v>123</v>
      </c>
      <c r="E211" t="s">
        <v>102</v>
      </c>
      <c r="F211" t="s">
        <v>654</v>
      </c>
      <c r="G211" s="77">
        <v>3570607.9</v>
      </c>
      <c r="H211" s="77">
        <v>-3.0969000000000002</v>
      </c>
      <c r="I211" s="77">
        <v>-110.5781560551</v>
      </c>
      <c r="J211" s="78">
        <v>8.0000000000000004E-4</v>
      </c>
      <c r="K211" s="78">
        <v>0</v>
      </c>
    </row>
    <row r="212" spans="2:11">
      <c r="B212" t="s">
        <v>5909</v>
      </c>
      <c r="C212" t="s">
        <v>5914</v>
      </c>
      <c r="D212" t="s">
        <v>123</v>
      </c>
      <c r="E212" t="s">
        <v>102</v>
      </c>
      <c r="F212" t="s">
        <v>654</v>
      </c>
      <c r="G212" s="77">
        <v>30324576.620000001</v>
      </c>
      <c r="H212" s="77">
        <v>-3.1839</v>
      </c>
      <c r="I212" s="77">
        <v>-965.50419500418002</v>
      </c>
      <c r="J212" s="78">
        <v>6.6E-3</v>
      </c>
      <c r="K212" s="78">
        <v>0</v>
      </c>
    </row>
    <row r="213" spans="2:11">
      <c r="B213" t="s">
        <v>5909</v>
      </c>
      <c r="C213" t="s">
        <v>5915</v>
      </c>
      <c r="D213" t="s">
        <v>123</v>
      </c>
      <c r="E213" t="s">
        <v>102</v>
      </c>
      <c r="F213" t="s">
        <v>654</v>
      </c>
      <c r="G213" s="77">
        <v>16370087.83</v>
      </c>
      <c r="H213" s="77">
        <v>-3.0303</v>
      </c>
      <c r="I213" s="77">
        <v>-496.06277151248997</v>
      </c>
      <c r="J213" s="78">
        <v>3.3999999999999998E-3</v>
      </c>
      <c r="K213" s="78">
        <v>0</v>
      </c>
    </row>
    <row r="214" spans="2:11">
      <c r="B214" t="s">
        <v>5909</v>
      </c>
      <c r="C214" t="s">
        <v>5916</v>
      </c>
      <c r="D214" t="s">
        <v>123</v>
      </c>
      <c r="E214" t="s">
        <v>102</v>
      </c>
      <c r="F214" t="s">
        <v>654</v>
      </c>
      <c r="G214" s="77">
        <v>10202662.32</v>
      </c>
      <c r="H214" s="77">
        <v>-3.1316999999999999</v>
      </c>
      <c r="I214" s="77">
        <v>-319.51677587543998</v>
      </c>
      <c r="J214" s="78">
        <v>2.2000000000000001E-3</v>
      </c>
      <c r="K214" s="78">
        <v>0</v>
      </c>
    </row>
    <row r="215" spans="2:11">
      <c r="B215" t="s">
        <v>5917</v>
      </c>
      <c r="C215" t="s">
        <v>5918</v>
      </c>
      <c r="D215" t="s">
        <v>123</v>
      </c>
      <c r="E215" t="s">
        <v>102</v>
      </c>
      <c r="F215" t="s">
        <v>293</v>
      </c>
      <c r="G215" s="77">
        <v>13636149.49</v>
      </c>
      <c r="H215" s="77">
        <v>-8.1547999999999998</v>
      </c>
      <c r="I215" s="77">
        <v>-1112.0007186105199</v>
      </c>
      <c r="J215" s="78">
        <v>7.6E-3</v>
      </c>
      <c r="K215" s="78">
        <v>0</v>
      </c>
    </row>
    <row r="216" spans="2:11">
      <c r="B216" t="s">
        <v>5917</v>
      </c>
      <c r="C216" t="s">
        <v>5919</v>
      </c>
      <c r="D216" t="s">
        <v>123</v>
      </c>
      <c r="E216" t="s">
        <v>102</v>
      </c>
      <c r="F216" t="s">
        <v>293</v>
      </c>
      <c r="G216" s="77">
        <v>21154697.600000001</v>
      </c>
      <c r="H216" s="77">
        <v>-8.0594000000000001</v>
      </c>
      <c r="I216" s="77">
        <v>-1704.9416983743999</v>
      </c>
      <c r="J216" s="78">
        <v>1.17E-2</v>
      </c>
      <c r="K216" s="78">
        <v>-1E-4</v>
      </c>
    </row>
    <row r="217" spans="2:11">
      <c r="B217" t="s">
        <v>5917</v>
      </c>
      <c r="C217" t="s">
        <v>5920</v>
      </c>
      <c r="D217" t="s">
        <v>123</v>
      </c>
      <c r="E217" t="s">
        <v>102</v>
      </c>
      <c r="F217" t="s">
        <v>293</v>
      </c>
      <c r="G217" s="77">
        <v>15329378.289999999</v>
      </c>
      <c r="H217" s="77">
        <v>-8.2344000000000008</v>
      </c>
      <c r="I217" s="77">
        <v>-1262.2823259117599</v>
      </c>
      <c r="J217" s="78">
        <v>8.6999999999999994E-3</v>
      </c>
      <c r="K217" s="78">
        <v>0</v>
      </c>
    </row>
    <row r="218" spans="2:11">
      <c r="B218" t="s">
        <v>5921</v>
      </c>
      <c r="C218" t="s">
        <v>5922</v>
      </c>
      <c r="D218" t="s">
        <v>123</v>
      </c>
      <c r="E218" t="s">
        <v>102</v>
      </c>
      <c r="F218" t="s">
        <v>293</v>
      </c>
      <c r="G218" s="77">
        <v>12043676.439999999</v>
      </c>
      <c r="H218" s="77">
        <v>-7.1432000000000002</v>
      </c>
      <c r="I218" s="77">
        <v>-860.30389546208005</v>
      </c>
      <c r="J218" s="78">
        <v>5.8999999999999999E-3</v>
      </c>
      <c r="K218" s="78">
        <v>0</v>
      </c>
    </row>
    <row r="219" spans="2:11">
      <c r="B219" t="s">
        <v>5921</v>
      </c>
      <c r="C219" t="s">
        <v>5923</v>
      </c>
      <c r="D219" t="s">
        <v>123</v>
      </c>
      <c r="E219" t="s">
        <v>102</v>
      </c>
      <c r="F219" t="s">
        <v>429</v>
      </c>
      <c r="G219" s="77">
        <v>10826227.6</v>
      </c>
      <c r="H219" s="77">
        <v>-2.1644999999999999</v>
      </c>
      <c r="I219" s="77">
        <v>-234.33369640199999</v>
      </c>
      <c r="J219" s="78">
        <v>1.6000000000000001E-3</v>
      </c>
      <c r="K219" s="78">
        <v>0</v>
      </c>
    </row>
    <row r="220" spans="2:11">
      <c r="B220" t="s">
        <v>5921</v>
      </c>
      <c r="C220" t="s">
        <v>5924</v>
      </c>
      <c r="D220" t="s">
        <v>123</v>
      </c>
      <c r="E220" t="s">
        <v>102</v>
      </c>
      <c r="F220" t="s">
        <v>293</v>
      </c>
      <c r="G220" s="77">
        <v>32911893.57</v>
      </c>
      <c r="H220" s="77">
        <v>-7.0465</v>
      </c>
      <c r="I220" s="77">
        <v>-2319.1365804100501</v>
      </c>
      <c r="J220" s="78">
        <v>1.5900000000000001E-2</v>
      </c>
      <c r="K220" s="78">
        <v>-1E-4</v>
      </c>
    </row>
    <row r="221" spans="2:11">
      <c r="B221" t="s">
        <v>5921</v>
      </c>
      <c r="C221" t="s">
        <v>5925</v>
      </c>
      <c r="D221" t="s">
        <v>123</v>
      </c>
      <c r="E221" t="s">
        <v>102</v>
      </c>
      <c r="F221" t="s">
        <v>293</v>
      </c>
      <c r="G221" s="77">
        <v>19689348.289999999</v>
      </c>
      <c r="H221" s="77">
        <v>-7.0465</v>
      </c>
      <c r="I221" s="77">
        <v>-1387.4099272548499</v>
      </c>
      <c r="J221" s="78">
        <v>9.4999999999999998E-3</v>
      </c>
      <c r="K221" s="78">
        <v>-1E-4</v>
      </c>
    </row>
    <row r="222" spans="2:11">
      <c r="B222" t="s">
        <v>5926</v>
      </c>
      <c r="C222" t="s">
        <v>5927</v>
      </c>
      <c r="D222" t="s">
        <v>123</v>
      </c>
      <c r="E222" t="s">
        <v>102</v>
      </c>
      <c r="F222" t="s">
        <v>304</v>
      </c>
      <c r="G222" s="77">
        <v>13391766.550000001</v>
      </c>
      <c r="H222" s="77">
        <v>0.4703</v>
      </c>
      <c r="I222" s="77">
        <v>62.98147808465</v>
      </c>
      <c r="J222" s="78">
        <v>-4.0000000000000002E-4</v>
      </c>
      <c r="K222" s="78">
        <v>0</v>
      </c>
    </row>
    <row r="223" spans="2:11">
      <c r="B223" t="s">
        <v>5926</v>
      </c>
      <c r="C223" t="s">
        <v>5928</v>
      </c>
      <c r="D223" t="s">
        <v>123</v>
      </c>
      <c r="E223" t="s">
        <v>102</v>
      </c>
      <c r="F223" t="s">
        <v>429</v>
      </c>
      <c r="G223" s="77">
        <v>13117900.93</v>
      </c>
      <c r="H223" s="77">
        <v>-1.7575000000000001</v>
      </c>
      <c r="I223" s="77">
        <v>-230.54710884475</v>
      </c>
      <c r="J223" s="78">
        <v>1.6000000000000001E-3</v>
      </c>
      <c r="K223" s="78">
        <v>0</v>
      </c>
    </row>
    <row r="224" spans="2:11">
      <c r="B224" t="s">
        <v>5926</v>
      </c>
      <c r="C224" t="s">
        <v>5929</v>
      </c>
      <c r="D224" t="s">
        <v>123</v>
      </c>
      <c r="E224" t="s">
        <v>102</v>
      </c>
      <c r="F224" t="s">
        <v>304</v>
      </c>
      <c r="G224" s="77">
        <v>16627988.060000001</v>
      </c>
      <c r="H224" s="77">
        <v>0.4703</v>
      </c>
      <c r="I224" s="77">
        <v>78.201427846179996</v>
      </c>
      <c r="J224" s="78">
        <v>-5.0000000000000001E-4</v>
      </c>
      <c r="K224" s="78">
        <v>0</v>
      </c>
    </row>
    <row r="225" spans="2:11">
      <c r="B225" t="s">
        <v>5926</v>
      </c>
      <c r="C225" t="s">
        <v>5930</v>
      </c>
      <c r="D225" t="s">
        <v>123</v>
      </c>
      <c r="E225" t="s">
        <v>102</v>
      </c>
      <c r="F225" t="s">
        <v>304</v>
      </c>
      <c r="G225" s="77">
        <v>22008309.390000001</v>
      </c>
      <c r="H225" s="77">
        <v>0.36280000000000001</v>
      </c>
      <c r="I225" s="77">
        <v>79.846146466920004</v>
      </c>
      <c r="J225" s="78">
        <v>-5.0000000000000001E-4</v>
      </c>
      <c r="K225" s="78">
        <v>0</v>
      </c>
    </row>
    <row r="226" spans="2:11">
      <c r="B226" t="s">
        <v>5931</v>
      </c>
      <c r="C226" t="s">
        <v>5932</v>
      </c>
      <c r="D226" t="s">
        <v>123</v>
      </c>
      <c r="E226" t="s">
        <v>102</v>
      </c>
      <c r="F226" t="s">
        <v>293</v>
      </c>
      <c r="G226" s="77">
        <v>6031306.4699999997</v>
      </c>
      <c r="H226" s="77">
        <v>-7.2504999999999997</v>
      </c>
      <c r="I226" s="77">
        <v>-437.29987560734997</v>
      </c>
      <c r="J226" s="78">
        <v>3.0000000000000001E-3</v>
      </c>
      <c r="K226" s="78">
        <v>0</v>
      </c>
    </row>
    <row r="227" spans="2:11">
      <c r="B227" t="s">
        <v>5931</v>
      </c>
      <c r="C227" t="s">
        <v>5933</v>
      </c>
      <c r="D227" t="s">
        <v>123</v>
      </c>
      <c r="E227" t="s">
        <v>102</v>
      </c>
      <c r="F227" t="s">
        <v>293</v>
      </c>
      <c r="G227" s="77">
        <v>6874875.3099999996</v>
      </c>
      <c r="H227" s="77">
        <v>-7.2504999999999997</v>
      </c>
      <c r="I227" s="77">
        <v>-498.46283435154999</v>
      </c>
      <c r="J227" s="78">
        <v>3.3999999999999998E-3</v>
      </c>
      <c r="K227" s="78">
        <v>0</v>
      </c>
    </row>
    <row r="228" spans="2:11">
      <c r="B228" t="s">
        <v>5931</v>
      </c>
      <c r="C228" t="s">
        <v>5934</v>
      </c>
      <c r="D228" t="s">
        <v>123</v>
      </c>
      <c r="E228" t="s">
        <v>102</v>
      </c>
      <c r="F228" t="s">
        <v>293</v>
      </c>
      <c r="G228" s="77">
        <v>7680149.5300000003</v>
      </c>
      <c r="H228" s="77">
        <v>-7.2849000000000004</v>
      </c>
      <c r="I228" s="77">
        <v>-559.49121311096997</v>
      </c>
      <c r="J228" s="78">
        <v>3.8E-3</v>
      </c>
      <c r="K228" s="78">
        <v>0</v>
      </c>
    </row>
    <row r="229" spans="2:11">
      <c r="B229" t="s">
        <v>5931</v>
      </c>
      <c r="C229" t="s">
        <v>5935</v>
      </c>
      <c r="D229" t="s">
        <v>123</v>
      </c>
      <c r="E229" t="s">
        <v>102</v>
      </c>
      <c r="F229" t="s">
        <v>293</v>
      </c>
      <c r="G229" s="77">
        <v>7682616.75</v>
      </c>
      <c r="H229" s="77">
        <v>-7.2504999999999997</v>
      </c>
      <c r="I229" s="77">
        <v>-557.02812745874996</v>
      </c>
      <c r="J229" s="78">
        <v>3.8E-3</v>
      </c>
      <c r="K229" s="78">
        <v>0</v>
      </c>
    </row>
    <row r="230" spans="2:11">
      <c r="B230" t="s">
        <v>5931</v>
      </c>
      <c r="C230" t="s">
        <v>5936</v>
      </c>
      <c r="D230" t="s">
        <v>123</v>
      </c>
      <c r="E230" t="s">
        <v>102</v>
      </c>
      <c r="F230" t="s">
        <v>293</v>
      </c>
      <c r="G230" s="77">
        <v>23053906.050000001</v>
      </c>
      <c r="H230" s="77">
        <v>-7.2222999999999997</v>
      </c>
      <c r="I230" s="77">
        <v>-1665.02225664915</v>
      </c>
      <c r="J230" s="78">
        <v>1.14E-2</v>
      </c>
      <c r="K230" s="78">
        <v>-1E-4</v>
      </c>
    </row>
    <row r="231" spans="2:11">
      <c r="B231" t="s">
        <v>5931</v>
      </c>
      <c r="C231" t="s">
        <v>5937</v>
      </c>
      <c r="D231" t="s">
        <v>123</v>
      </c>
      <c r="E231" t="s">
        <v>102</v>
      </c>
      <c r="F231" t="s">
        <v>293</v>
      </c>
      <c r="G231" s="77">
        <v>16479745.689999999</v>
      </c>
      <c r="H231" s="77">
        <v>-7.2881</v>
      </c>
      <c r="I231" s="77">
        <v>-1201.0603456328899</v>
      </c>
      <c r="J231" s="78">
        <v>8.3000000000000001E-3</v>
      </c>
      <c r="K231" s="78">
        <v>0</v>
      </c>
    </row>
    <row r="232" spans="2:11">
      <c r="B232" t="s">
        <v>5931</v>
      </c>
      <c r="C232" t="s">
        <v>5938</v>
      </c>
      <c r="D232" t="s">
        <v>123</v>
      </c>
      <c r="E232" t="s">
        <v>102</v>
      </c>
      <c r="F232" t="s">
        <v>293</v>
      </c>
      <c r="G232" s="77">
        <v>17287247.800000001</v>
      </c>
      <c r="H232" s="77">
        <v>-7.2849000000000004</v>
      </c>
      <c r="I232" s="77">
        <v>-1259.3587149821999</v>
      </c>
      <c r="J232" s="78">
        <v>8.6999999999999994E-3</v>
      </c>
      <c r="K232" s="78">
        <v>0</v>
      </c>
    </row>
    <row r="233" spans="2:11">
      <c r="B233" t="s">
        <v>5939</v>
      </c>
      <c r="C233" t="s">
        <v>5940</v>
      </c>
      <c r="D233" t="s">
        <v>123</v>
      </c>
      <c r="E233" t="s">
        <v>102</v>
      </c>
      <c r="F233" t="s">
        <v>304</v>
      </c>
      <c r="G233" s="77">
        <v>9793631.6699999999</v>
      </c>
      <c r="H233" s="77">
        <v>0.50700000000000001</v>
      </c>
      <c r="I233" s="77">
        <v>49.653712566899998</v>
      </c>
      <c r="J233" s="78">
        <v>-2.9999999999999997E-4</v>
      </c>
      <c r="K233" s="78">
        <v>0</v>
      </c>
    </row>
    <row r="234" spans="2:11">
      <c r="B234" t="s">
        <v>5939</v>
      </c>
      <c r="C234" t="s">
        <v>5941</v>
      </c>
      <c r="D234" t="s">
        <v>123</v>
      </c>
      <c r="E234" t="s">
        <v>102</v>
      </c>
      <c r="F234" t="s">
        <v>304</v>
      </c>
      <c r="G234" s="77">
        <v>10117356.82</v>
      </c>
      <c r="H234" s="77">
        <v>0.48020000000000002</v>
      </c>
      <c r="I234" s="77">
        <v>48.583547449640001</v>
      </c>
      <c r="J234" s="78">
        <v>-2.9999999999999997E-4</v>
      </c>
      <c r="K234" s="78">
        <v>0</v>
      </c>
    </row>
    <row r="235" spans="2:11">
      <c r="B235" t="s">
        <v>5939</v>
      </c>
      <c r="C235" t="s">
        <v>5942</v>
      </c>
      <c r="D235" t="s">
        <v>123</v>
      </c>
      <c r="E235" t="s">
        <v>102</v>
      </c>
      <c r="F235" t="s">
        <v>304</v>
      </c>
      <c r="G235" s="77">
        <v>27127345.710000001</v>
      </c>
      <c r="H235" s="77">
        <v>0.58750000000000002</v>
      </c>
      <c r="I235" s="77">
        <v>159.37315604624999</v>
      </c>
      <c r="J235" s="78">
        <v>-1.1000000000000001E-3</v>
      </c>
      <c r="K235" s="78">
        <v>0</v>
      </c>
    </row>
    <row r="236" spans="2:11">
      <c r="B236" t="s">
        <v>5943</v>
      </c>
      <c r="C236" t="s">
        <v>5944</v>
      </c>
      <c r="D236" t="s">
        <v>123</v>
      </c>
      <c r="E236" t="s">
        <v>102</v>
      </c>
      <c r="F236" t="s">
        <v>293</v>
      </c>
      <c r="G236" s="77">
        <v>12293983.52</v>
      </c>
      <c r="H236" s="77">
        <v>-5.2267999999999999</v>
      </c>
      <c r="I236" s="77">
        <v>-642.58193062335999</v>
      </c>
      <c r="J236" s="78">
        <v>4.4000000000000003E-3</v>
      </c>
      <c r="K236" s="78">
        <v>0</v>
      </c>
    </row>
    <row r="237" spans="2:11">
      <c r="B237" t="s">
        <v>5943</v>
      </c>
      <c r="C237" t="s">
        <v>5945</v>
      </c>
      <c r="D237" t="s">
        <v>123</v>
      </c>
      <c r="E237" t="s">
        <v>102</v>
      </c>
      <c r="F237" t="s">
        <v>480</v>
      </c>
      <c r="G237" s="77">
        <v>11077703.210000001</v>
      </c>
      <c r="H237" s="77">
        <v>-2.1827000000000001</v>
      </c>
      <c r="I237" s="77">
        <v>-241.79302796466999</v>
      </c>
      <c r="J237" s="78">
        <v>1.6999999999999999E-3</v>
      </c>
      <c r="K237" s="78">
        <v>0</v>
      </c>
    </row>
    <row r="238" spans="2:11">
      <c r="B238" t="s">
        <v>5943</v>
      </c>
      <c r="C238" t="s">
        <v>5946</v>
      </c>
      <c r="D238" t="s">
        <v>123</v>
      </c>
      <c r="E238" t="s">
        <v>102</v>
      </c>
      <c r="F238" t="s">
        <v>293</v>
      </c>
      <c r="G238" s="77">
        <v>3503972.59</v>
      </c>
      <c r="H238" s="77">
        <v>-5.2087000000000003</v>
      </c>
      <c r="I238" s="77">
        <v>-182.51142029533</v>
      </c>
      <c r="J238" s="78">
        <v>1.2999999999999999E-3</v>
      </c>
      <c r="K238" s="78">
        <v>0</v>
      </c>
    </row>
    <row r="239" spans="2:11">
      <c r="B239" t="s">
        <v>5943</v>
      </c>
      <c r="C239" t="s">
        <v>5947</v>
      </c>
      <c r="D239" t="s">
        <v>123</v>
      </c>
      <c r="E239" t="s">
        <v>102</v>
      </c>
      <c r="F239" t="s">
        <v>293</v>
      </c>
      <c r="G239" s="77">
        <v>17516852.34</v>
      </c>
      <c r="H239" s="77">
        <v>-5.2267999999999999</v>
      </c>
      <c r="I239" s="77">
        <v>-915.57083810712004</v>
      </c>
      <c r="J239" s="78">
        <v>6.3E-3</v>
      </c>
      <c r="K239" s="78">
        <v>0</v>
      </c>
    </row>
    <row r="240" spans="2:11">
      <c r="B240" t="s">
        <v>5943</v>
      </c>
      <c r="C240" t="s">
        <v>5948</v>
      </c>
      <c r="D240" t="s">
        <v>123</v>
      </c>
      <c r="E240" t="s">
        <v>102</v>
      </c>
      <c r="F240" t="s">
        <v>293</v>
      </c>
      <c r="G240" s="77">
        <v>7827732.5899999999</v>
      </c>
      <c r="H240" s="77">
        <v>-5.2568999999999999</v>
      </c>
      <c r="I240" s="77">
        <v>-411.49607452370998</v>
      </c>
      <c r="J240" s="78">
        <v>2.8E-3</v>
      </c>
      <c r="K240" s="78">
        <v>0</v>
      </c>
    </row>
    <row r="241" spans="2:11">
      <c r="B241" t="s">
        <v>5943</v>
      </c>
      <c r="C241" t="s">
        <v>5949</v>
      </c>
      <c r="D241" t="s">
        <v>123</v>
      </c>
      <c r="E241" t="s">
        <v>102</v>
      </c>
      <c r="F241" t="s">
        <v>293</v>
      </c>
      <c r="G241" s="77">
        <v>13690681.890000001</v>
      </c>
      <c r="H241" s="77">
        <v>-5.3173000000000004</v>
      </c>
      <c r="I241" s="77">
        <v>-727.97462813696995</v>
      </c>
      <c r="J241" s="78">
        <v>5.0000000000000001E-3</v>
      </c>
      <c r="K241" s="78">
        <v>0</v>
      </c>
    </row>
    <row r="242" spans="2:11">
      <c r="B242" t="s">
        <v>5943</v>
      </c>
      <c r="C242" t="s">
        <v>5950</v>
      </c>
      <c r="D242" t="s">
        <v>123</v>
      </c>
      <c r="E242" t="s">
        <v>102</v>
      </c>
      <c r="F242" t="s">
        <v>480</v>
      </c>
      <c r="G242" s="77">
        <v>2015809.36</v>
      </c>
      <c r="H242" s="77">
        <v>-2.1827000000000001</v>
      </c>
      <c r="I242" s="77">
        <v>-43.99907090072</v>
      </c>
      <c r="J242" s="78">
        <v>2.9999999999999997E-4</v>
      </c>
      <c r="K242" s="78">
        <v>0</v>
      </c>
    </row>
    <row r="243" spans="2:11">
      <c r="B243" t="s">
        <v>5943</v>
      </c>
      <c r="C243" t="s">
        <v>5951</v>
      </c>
      <c r="D243" t="s">
        <v>123</v>
      </c>
      <c r="E243" t="s">
        <v>102</v>
      </c>
      <c r="F243" t="s">
        <v>480</v>
      </c>
      <c r="G243" s="77">
        <v>12098220.52</v>
      </c>
      <c r="H243" s="77">
        <v>-2.1543000000000001</v>
      </c>
      <c r="I243" s="77">
        <v>-260.63196466236002</v>
      </c>
      <c r="J243" s="78">
        <v>1.8E-3</v>
      </c>
      <c r="K243" s="78">
        <v>0</v>
      </c>
    </row>
    <row r="244" spans="2:11">
      <c r="B244" t="s">
        <v>5952</v>
      </c>
      <c r="C244" t="s">
        <v>5953</v>
      </c>
      <c r="D244" t="s">
        <v>123</v>
      </c>
      <c r="E244" t="s">
        <v>102</v>
      </c>
      <c r="F244" t="s">
        <v>654</v>
      </c>
      <c r="G244" s="77">
        <v>19061661.219999999</v>
      </c>
      <c r="H244" s="77">
        <v>-1.6256999999999999</v>
      </c>
      <c r="I244" s="77">
        <v>-309.88542645353999</v>
      </c>
      <c r="J244" s="78">
        <v>2.0999999999999999E-3</v>
      </c>
      <c r="K244" s="78">
        <v>0</v>
      </c>
    </row>
    <row r="245" spans="2:11">
      <c r="B245" t="s">
        <v>5952</v>
      </c>
      <c r="C245" t="s">
        <v>5954</v>
      </c>
      <c r="D245" t="s">
        <v>123</v>
      </c>
      <c r="E245" t="s">
        <v>102</v>
      </c>
      <c r="F245" t="s">
        <v>654</v>
      </c>
      <c r="G245" s="77">
        <v>14065301.630000001</v>
      </c>
      <c r="H245" s="77">
        <v>-1.6396999999999999</v>
      </c>
      <c r="I245" s="77">
        <v>-230.62875082711</v>
      </c>
      <c r="J245" s="78">
        <v>1.6000000000000001E-3</v>
      </c>
      <c r="K245" s="78">
        <v>0</v>
      </c>
    </row>
    <row r="246" spans="2:11">
      <c r="B246" t="s">
        <v>5952</v>
      </c>
      <c r="C246" t="s">
        <v>5955</v>
      </c>
      <c r="D246" t="s">
        <v>123</v>
      </c>
      <c r="E246" t="s">
        <v>102</v>
      </c>
      <c r="F246" t="s">
        <v>654</v>
      </c>
      <c r="G246" s="77">
        <v>18106434.16</v>
      </c>
      <c r="H246" s="77">
        <v>-1.6256999999999999</v>
      </c>
      <c r="I246" s="77">
        <v>-294.35630013911998</v>
      </c>
      <c r="J246" s="78">
        <v>2E-3</v>
      </c>
      <c r="K246" s="78">
        <v>0</v>
      </c>
    </row>
    <row r="247" spans="2:11">
      <c r="B247" t="s">
        <v>5952</v>
      </c>
      <c r="C247" t="s">
        <v>5956</v>
      </c>
      <c r="D247" t="s">
        <v>123</v>
      </c>
      <c r="E247" t="s">
        <v>102</v>
      </c>
      <c r="F247" t="s">
        <v>654</v>
      </c>
      <c r="G247" s="77">
        <v>16295790.74</v>
      </c>
      <c r="H247" s="77">
        <v>-1.6256999999999999</v>
      </c>
      <c r="I247" s="77">
        <v>-264.92067006017999</v>
      </c>
      <c r="J247" s="78">
        <v>1.8E-3</v>
      </c>
      <c r="K247" s="78">
        <v>0</v>
      </c>
    </row>
    <row r="248" spans="2:11">
      <c r="B248" t="s">
        <v>5952</v>
      </c>
      <c r="C248" t="s">
        <v>5957</v>
      </c>
      <c r="D248" t="s">
        <v>123</v>
      </c>
      <c r="E248" t="s">
        <v>102</v>
      </c>
      <c r="F248" t="s">
        <v>654</v>
      </c>
      <c r="G248" s="77">
        <v>14473104.77</v>
      </c>
      <c r="H248" s="77">
        <v>-1.7101999999999999</v>
      </c>
      <c r="I248" s="77">
        <v>-247.51903777653999</v>
      </c>
      <c r="J248" s="78">
        <v>1.6999999999999999E-3</v>
      </c>
      <c r="K248" s="78">
        <v>0</v>
      </c>
    </row>
    <row r="249" spans="2:11">
      <c r="B249" t="s">
        <v>5958</v>
      </c>
      <c r="C249" t="s">
        <v>5959</v>
      </c>
      <c r="D249" t="s">
        <v>123</v>
      </c>
      <c r="E249" t="s">
        <v>102</v>
      </c>
      <c r="F249" t="s">
        <v>654</v>
      </c>
      <c r="G249" s="77">
        <v>48249871.159999996</v>
      </c>
      <c r="H249" s="77">
        <v>-1.4361999999999999</v>
      </c>
      <c r="I249" s="77">
        <v>-692.96464959991999</v>
      </c>
      <c r="J249" s="78">
        <v>4.7999999999999996E-3</v>
      </c>
      <c r="K249" s="78">
        <v>0</v>
      </c>
    </row>
    <row r="250" spans="2:11">
      <c r="B250" t="s">
        <v>5958</v>
      </c>
      <c r="C250" t="s">
        <v>5960</v>
      </c>
      <c r="D250" t="s">
        <v>123</v>
      </c>
      <c r="E250" t="s">
        <v>102</v>
      </c>
      <c r="F250" t="s">
        <v>654</v>
      </c>
      <c r="G250" s="77">
        <v>17437227.600000001</v>
      </c>
      <c r="H250" s="77">
        <v>-1.4081999999999999</v>
      </c>
      <c r="I250" s="77">
        <v>-245.55103906319999</v>
      </c>
      <c r="J250" s="78">
        <v>1.6999999999999999E-3</v>
      </c>
      <c r="K250" s="78">
        <v>0</v>
      </c>
    </row>
    <row r="251" spans="2:11">
      <c r="B251" t="s">
        <v>5958</v>
      </c>
      <c r="C251" t="s">
        <v>5961</v>
      </c>
      <c r="D251" t="s">
        <v>123</v>
      </c>
      <c r="E251" t="s">
        <v>102</v>
      </c>
      <c r="F251" t="s">
        <v>654</v>
      </c>
      <c r="G251" s="77">
        <v>2900555.89</v>
      </c>
      <c r="H251" s="77">
        <v>-1.4081999999999999</v>
      </c>
      <c r="I251" s="77">
        <v>-40.845628042980003</v>
      </c>
      <c r="J251" s="78">
        <v>2.9999999999999997E-4</v>
      </c>
      <c r="K251" s="78">
        <v>0</v>
      </c>
    </row>
    <row r="252" spans="2:11">
      <c r="B252" t="s">
        <v>5958</v>
      </c>
      <c r="C252" t="s">
        <v>5962</v>
      </c>
      <c r="D252" t="s">
        <v>123</v>
      </c>
      <c r="E252" t="s">
        <v>102</v>
      </c>
      <c r="F252" t="s">
        <v>654</v>
      </c>
      <c r="G252" s="77">
        <v>8297981.75</v>
      </c>
      <c r="H252" s="77">
        <v>-1.4077</v>
      </c>
      <c r="I252" s="77">
        <v>-116.81068909475</v>
      </c>
      <c r="J252" s="78">
        <v>8.0000000000000004E-4</v>
      </c>
      <c r="K252" s="78">
        <v>0</v>
      </c>
    </row>
    <row r="253" spans="2:11">
      <c r="B253" t="s">
        <v>5963</v>
      </c>
      <c r="C253" t="s">
        <v>5964</v>
      </c>
      <c r="D253" t="s">
        <v>123</v>
      </c>
      <c r="E253" t="s">
        <v>102</v>
      </c>
      <c r="F253" t="s">
        <v>654</v>
      </c>
      <c r="G253" s="77">
        <v>14531310.32</v>
      </c>
      <c r="H253" s="77">
        <v>-1.2894000000000001</v>
      </c>
      <c r="I253" s="77">
        <v>-187.36671526608001</v>
      </c>
      <c r="J253" s="78">
        <v>1.2999999999999999E-3</v>
      </c>
      <c r="K253" s="78">
        <v>0</v>
      </c>
    </row>
    <row r="254" spans="2:11">
      <c r="B254" t="s">
        <v>5963</v>
      </c>
      <c r="C254" t="s">
        <v>5965</v>
      </c>
      <c r="D254" t="s">
        <v>123</v>
      </c>
      <c r="E254" t="s">
        <v>102</v>
      </c>
      <c r="F254" t="s">
        <v>654</v>
      </c>
      <c r="G254" s="77">
        <v>18164137.920000002</v>
      </c>
      <c r="H254" s="77">
        <v>-1.2894000000000001</v>
      </c>
      <c r="I254" s="77">
        <v>-234.20839434048</v>
      </c>
      <c r="J254" s="78">
        <v>1.6000000000000001E-3</v>
      </c>
      <c r="K254" s="78">
        <v>0</v>
      </c>
    </row>
    <row r="255" spans="2:11">
      <c r="B255" t="s">
        <v>5963</v>
      </c>
      <c r="C255" t="s">
        <v>5966</v>
      </c>
      <c r="D255" t="s">
        <v>123</v>
      </c>
      <c r="E255" t="s">
        <v>102</v>
      </c>
      <c r="F255" t="s">
        <v>654</v>
      </c>
      <c r="G255" s="77">
        <v>29038535.600000001</v>
      </c>
      <c r="H255" s="77">
        <v>-1.3734</v>
      </c>
      <c r="I255" s="77">
        <v>-398.81524793040001</v>
      </c>
      <c r="J255" s="78">
        <v>2.7000000000000001E-3</v>
      </c>
      <c r="K255" s="78">
        <v>0</v>
      </c>
    </row>
    <row r="256" spans="2:11">
      <c r="B256" t="s">
        <v>5963</v>
      </c>
      <c r="C256" t="s">
        <v>5967</v>
      </c>
      <c r="D256" t="s">
        <v>123</v>
      </c>
      <c r="E256" t="s">
        <v>102</v>
      </c>
      <c r="F256" t="s">
        <v>654</v>
      </c>
      <c r="G256" s="77">
        <v>14531310.32</v>
      </c>
      <c r="H256" s="77">
        <v>-1.2894000000000001</v>
      </c>
      <c r="I256" s="77">
        <v>-187.36671526608001</v>
      </c>
      <c r="J256" s="78">
        <v>1.2999999999999999E-3</v>
      </c>
      <c r="K256" s="78">
        <v>0</v>
      </c>
    </row>
    <row r="257" spans="2:11">
      <c r="B257" t="s">
        <v>5963</v>
      </c>
      <c r="C257" t="s">
        <v>5968</v>
      </c>
      <c r="D257" t="s">
        <v>123</v>
      </c>
      <c r="E257" t="s">
        <v>102</v>
      </c>
      <c r="F257" t="s">
        <v>654</v>
      </c>
      <c r="G257" s="77">
        <v>8119310.04</v>
      </c>
      <c r="H257" s="77">
        <v>-1.2894000000000001</v>
      </c>
      <c r="I257" s="77">
        <v>-104.69038365576</v>
      </c>
      <c r="J257" s="78">
        <v>6.9999999999999999E-4</v>
      </c>
      <c r="K257" s="78">
        <v>0</v>
      </c>
    </row>
    <row r="258" spans="2:11">
      <c r="B258" t="s">
        <v>5963</v>
      </c>
      <c r="C258" t="s">
        <v>5969</v>
      </c>
      <c r="D258" t="s">
        <v>123</v>
      </c>
      <c r="E258" t="s">
        <v>102</v>
      </c>
      <c r="F258" t="s">
        <v>654</v>
      </c>
      <c r="G258" s="77">
        <v>10149137.52</v>
      </c>
      <c r="H258" s="77">
        <v>-1.2894000000000001</v>
      </c>
      <c r="I258" s="77">
        <v>-130.86297918288</v>
      </c>
      <c r="J258" s="78">
        <v>8.9999999999999998E-4</v>
      </c>
      <c r="K258" s="78">
        <v>0</v>
      </c>
    </row>
    <row r="259" spans="2:11">
      <c r="B259" t="s">
        <v>5970</v>
      </c>
      <c r="C259" t="s">
        <v>5971</v>
      </c>
      <c r="D259" t="s">
        <v>123</v>
      </c>
      <c r="E259" t="s">
        <v>102</v>
      </c>
      <c r="F259" t="s">
        <v>429</v>
      </c>
      <c r="G259" s="77">
        <v>6245597.1799999997</v>
      </c>
      <c r="H259" s="77">
        <v>-3.3672</v>
      </c>
      <c r="I259" s="77">
        <v>-210.30174824496001</v>
      </c>
      <c r="J259" s="78">
        <v>1.4E-3</v>
      </c>
      <c r="K259" s="78">
        <v>0</v>
      </c>
    </row>
    <row r="260" spans="2:11">
      <c r="B260" t="s">
        <v>5970</v>
      </c>
      <c r="C260" t="s">
        <v>5972</v>
      </c>
      <c r="D260" t="s">
        <v>123</v>
      </c>
      <c r="E260" t="s">
        <v>102</v>
      </c>
      <c r="F260" t="s">
        <v>304</v>
      </c>
      <c r="G260" s="77">
        <v>29156552.289999999</v>
      </c>
      <c r="H260" s="77">
        <v>-0.95640000000000003</v>
      </c>
      <c r="I260" s="77">
        <v>-278.85326610156</v>
      </c>
      <c r="J260" s="78">
        <v>1.9E-3</v>
      </c>
      <c r="K260" s="78">
        <v>0</v>
      </c>
    </row>
    <row r="261" spans="2:11">
      <c r="B261" t="s">
        <v>5970</v>
      </c>
      <c r="C261" t="s">
        <v>5973</v>
      </c>
      <c r="D261" t="s">
        <v>123</v>
      </c>
      <c r="E261" t="s">
        <v>102</v>
      </c>
      <c r="F261" t="s">
        <v>304</v>
      </c>
      <c r="G261" s="77">
        <v>14571452.050000001</v>
      </c>
      <c r="H261" s="77">
        <v>-1.0037</v>
      </c>
      <c r="I261" s="77">
        <v>-146.25366422585</v>
      </c>
      <c r="J261" s="78">
        <v>1E-3</v>
      </c>
      <c r="K261" s="78">
        <v>0</v>
      </c>
    </row>
    <row r="262" spans="2:11">
      <c r="B262" t="s">
        <v>5970</v>
      </c>
      <c r="C262" t="s">
        <v>5974</v>
      </c>
      <c r="D262" t="s">
        <v>123</v>
      </c>
      <c r="E262" t="s">
        <v>102</v>
      </c>
      <c r="F262" t="s">
        <v>304</v>
      </c>
      <c r="G262" s="77">
        <v>21857178.059999999</v>
      </c>
      <c r="H262" s="77">
        <v>-1.0037</v>
      </c>
      <c r="I262" s="77">
        <v>-219.38049618822001</v>
      </c>
      <c r="J262" s="78">
        <v>1.5E-3</v>
      </c>
      <c r="K262" s="78">
        <v>0</v>
      </c>
    </row>
    <row r="263" spans="2:11">
      <c r="B263" t="s">
        <v>5970</v>
      </c>
      <c r="C263" t="s">
        <v>5975</v>
      </c>
      <c r="D263" t="s">
        <v>123</v>
      </c>
      <c r="E263" t="s">
        <v>102</v>
      </c>
      <c r="F263" t="s">
        <v>429</v>
      </c>
      <c r="G263" s="77">
        <v>30171034.48</v>
      </c>
      <c r="H263" s="77">
        <v>-3.6594000000000002</v>
      </c>
      <c r="I263" s="77">
        <v>-1104.07883576112</v>
      </c>
      <c r="J263" s="78">
        <v>7.6E-3</v>
      </c>
      <c r="K263" s="78">
        <v>0</v>
      </c>
    </row>
    <row r="264" spans="2:11">
      <c r="B264" t="s">
        <v>5970</v>
      </c>
      <c r="C264" t="s">
        <v>5976</v>
      </c>
      <c r="D264" t="s">
        <v>123</v>
      </c>
      <c r="E264" t="s">
        <v>102</v>
      </c>
      <c r="F264" t="s">
        <v>429</v>
      </c>
      <c r="G264" s="77">
        <v>12440929.17</v>
      </c>
      <c r="H264" s="77">
        <v>-3.5131000000000001</v>
      </c>
      <c r="I264" s="77">
        <v>-437.06228267127</v>
      </c>
      <c r="J264" s="78">
        <v>3.0000000000000001E-3</v>
      </c>
      <c r="K264" s="78">
        <v>0</v>
      </c>
    </row>
    <row r="265" spans="2:11">
      <c r="B265" t="s">
        <v>5970</v>
      </c>
      <c r="C265" t="s">
        <v>5977</v>
      </c>
      <c r="D265" t="s">
        <v>123</v>
      </c>
      <c r="E265" t="s">
        <v>102</v>
      </c>
      <c r="F265" t="s">
        <v>304</v>
      </c>
      <c r="G265" s="77">
        <v>20354347.640000001</v>
      </c>
      <c r="H265" s="77">
        <v>-1.0037</v>
      </c>
      <c r="I265" s="77">
        <v>-204.29658726267999</v>
      </c>
      <c r="J265" s="78">
        <v>1.4E-3</v>
      </c>
      <c r="K265" s="78">
        <v>0</v>
      </c>
    </row>
    <row r="266" spans="2:11">
      <c r="B266" t="s">
        <v>5970</v>
      </c>
      <c r="C266" t="s">
        <v>5978</v>
      </c>
      <c r="D266" t="s">
        <v>123</v>
      </c>
      <c r="E266" t="s">
        <v>102</v>
      </c>
      <c r="F266" t="s">
        <v>304</v>
      </c>
      <c r="G266" s="77">
        <v>18268447.559999999</v>
      </c>
      <c r="H266" s="77">
        <v>-1.2827</v>
      </c>
      <c r="I266" s="77">
        <v>-234.32937685211999</v>
      </c>
      <c r="J266" s="78">
        <v>1.6000000000000001E-3</v>
      </c>
      <c r="K266" s="78">
        <v>0</v>
      </c>
    </row>
    <row r="267" spans="2:11">
      <c r="B267" t="s">
        <v>5970</v>
      </c>
      <c r="C267" t="s">
        <v>5979</v>
      </c>
      <c r="D267" t="s">
        <v>123</v>
      </c>
      <c r="E267" t="s">
        <v>102</v>
      </c>
      <c r="F267" t="s">
        <v>429</v>
      </c>
      <c r="G267" s="77">
        <v>10988515.130000001</v>
      </c>
      <c r="H267" s="77">
        <v>-3.3673999999999999</v>
      </c>
      <c r="I267" s="77">
        <v>-370.02725848761997</v>
      </c>
      <c r="J267" s="78">
        <v>2.5000000000000001E-3</v>
      </c>
      <c r="K267" s="78">
        <v>0</v>
      </c>
    </row>
    <row r="268" spans="2:11">
      <c r="B268" t="s">
        <v>5980</v>
      </c>
      <c r="C268" t="s">
        <v>5981</v>
      </c>
      <c r="D268" t="s">
        <v>123</v>
      </c>
      <c r="E268" t="s">
        <v>106</v>
      </c>
      <c r="F268" t="s">
        <v>304</v>
      </c>
      <c r="G268" s="77">
        <v>70000</v>
      </c>
      <c r="H268" s="77">
        <v>-1.1792857142857101</v>
      </c>
      <c r="I268" s="77">
        <v>-0.82549999999999701</v>
      </c>
      <c r="J268" s="78">
        <v>0</v>
      </c>
      <c r="K268" s="78">
        <v>0</v>
      </c>
    </row>
    <row r="269" spans="2:11">
      <c r="B269" t="s">
        <v>5982</v>
      </c>
      <c r="C269" t="s">
        <v>5983</v>
      </c>
      <c r="D269" t="s">
        <v>123</v>
      </c>
      <c r="E269" t="s">
        <v>106</v>
      </c>
      <c r="F269" t="s">
        <v>5984</v>
      </c>
      <c r="G269" s="77">
        <v>-8000000</v>
      </c>
      <c r="H269" s="77">
        <v>4.0929778129983747</v>
      </c>
      <c r="I269" s="77">
        <v>-327.43822503987002</v>
      </c>
      <c r="J269" s="78">
        <v>2.2000000000000001E-3</v>
      </c>
      <c r="K269" s="78">
        <v>0</v>
      </c>
    </row>
    <row r="270" spans="2:11">
      <c r="B270" t="s">
        <v>5985</v>
      </c>
      <c r="C270" t="s">
        <v>5986</v>
      </c>
      <c r="D270" t="s">
        <v>123</v>
      </c>
      <c r="E270" t="s">
        <v>106</v>
      </c>
      <c r="F270" t="s">
        <v>5987</v>
      </c>
      <c r="G270" s="77">
        <v>-22000000</v>
      </c>
      <c r="H270" s="77">
        <v>5.7860540158227272</v>
      </c>
      <c r="I270" s="77">
        <v>-1272.9318834810001</v>
      </c>
      <c r="J270" s="78">
        <v>8.6999999999999994E-3</v>
      </c>
      <c r="K270" s="78">
        <v>0</v>
      </c>
    </row>
    <row r="271" spans="2:11">
      <c r="B271" t="s">
        <v>5988</v>
      </c>
      <c r="C271" t="s">
        <v>5989</v>
      </c>
      <c r="D271" t="s">
        <v>123</v>
      </c>
      <c r="E271" t="s">
        <v>106</v>
      </c>
      <c r="F271" t="s">
        <v>307</v>
      </c>
      <c r="G271" s="77">
        <v>-7000000</v>
      </c>
      <c r="H271" s="77">
        <v>2.8362201804239855</v>
      </c>
      <c r="I271" s="77">
        <v>-198.535412629679</v>
      </c>
      <c r="J271" s="78">
        <v>1.4E-3</v>
      </c>
      <c r="K271" s="78">
        <v>0</v>
      </c>
    </row>
    <row r="272" spans="2:11">
      <c r="B272" t="s">
        <v>5990</v>
      </c>
      <c r="C272" t="s">
        <v>5991</v>
      </c>
      <c r="D272" t="s">
        <v>123</v>
      </c>
      <c r="E272" t="s">
        <v>106</v>
      </c>
      <c r="F272" t="s">
        <v>5992</v>
      </c>
      <c r="G272" s="77">
        <v>-3000000</v>
      </c>
      <c r="H272" s="77">
        <v>-0.56228290139452997</v>
      </c>
      <c r="I272" s="77">
        <v>16.868487041835898</v>
      </c>
      <c r="J272" s="78">
        <v>-1E-4</v>
      </c>
      <c r="K272" s="78">
        <v>0</v>
      </c>
    </row>
    <row r="273" spans="2:11">
      <c r="B273" t="s">
        <v>5993</v>
      </c>
      <c r="C273" t="s">
        <v>5994</v>
      </c>
      <c r="D273" t="s">
        <v>123</v>
      </c>
      <c r="E273" t="s">
        <v>106</v>
      </c>
      <c r="F273" t="s">
        <v>5995</v>
      </c>
      <c r="G273" s="77">
        <v>-11500000</v>
      </c>
      <c r="H273" s="77">
        <v>34.699849704653566</v>
      </c>
      <c r="I273" s="77">
        <v>-3990.4827160351601</v>
      </c>
      <c r="J273" s="78">
        <v>2.7400000000000001E-2</v>
      </c>
      <c r="K273" s="78">
        <v>-2.0000000000000001E-4</v>
      </c>
    </row>
    <row r="274" spans="2:11">
      <c r="B274" t="s">
        <v>5996</v>
      </c>
      <c r="C274" t="s">
        <v>5997</v>
      </c>
      <c r="D274" t="s">
        <v>123</v>
      </c>
      <c r="E274" t="s">
        <v>106</v>
      </c>
      <c r="F274" t="s">
        <v>5998</v>
      </c>
      <c r="G274" s="77">
        <v>-6400000</v>
      </c>
      <c r="H274" s="77">
        <v>36.859020135717969</v>
      </c>
      <c r="I274" s="77">
        <v>-2358.97728868595</v>
      </c>
      <c r="J274" s="78">
        <v>1.6199999999999999E-2</v>
      </c>
      <c r="K274" s="78">
        <v>-1E-4</v>
      </c>
    </row>
    <row r="275" spans="2:11">
      <c r="B275" t="s">
        <v>5999</v>
      </c>
      <c r="C275" t="s">
        <v>6000</v>
      </c>
      <c r="D275" t="s">
        <v>123</v>
      </c>
      <c r="E275" t="s">
        <v>106</v>
      </c>
      <c r="F275" t="s">
        <v>6001</v>
      </c>
      <c r="G275" s="77">
        <v>-8600000</v>
      </c>
      <c r="H275" s="77">
        <v>-3.3611754732367207</v>
      </c>
      <c r="I275" s="77">
        <v>289.06109069835799</v>
      </c>
      <c r="J275" s="78">
        <v>-2E-3</v>
      </c>
      <c r="K275" s="78">
        <v>0</v>
      </c>
    </row>
    <row r="276" spans="2:11">
      <c r="B276" t="s">
        <v>6002</v>
      </c>
      <c r="C276" t="s">
        <v>6003</v>
      </c>
      <c r="D276" t="s">
        <v>123</v>
      </c>
      <c r="E276" t="s">
        <v>106</v>
      </c>
      <c r="F276" t="s">
        <v>296</v>
      </c>
      <c r="G276" s="77">
        <v>-22000000</v>
      </c>
      <c r="H276" s="77">
        <v>10.418515384020864</v>
      </c>
      <c r="I276" s="77">
        <v>-2292.07338448459</v>
      </c>
      <c r="J276" s="78">
        <v>1.5699999999999999E-2</v>
      </c>
      <c r="K276" s="78">
        <v>-1E-4</v>
      </c>
    </row>
    <row r="277" spans="2:11">
      <c r="B277" t="s">
        <v>6004</v>
      </c>
      <c r="C277" t="s">
        <v>6005</v>
      </c>
      <c r="D277" t="s">
        <v>123</v>
      </c>
      <c r="E277" t="s">
        <v>106</v>
      </c>
      <c r="F277" t="s">
        <v>6006</v>
      </c>
      <c r="G277" s="77">
        <v>-5500000</v>
      </c>
      <c r="H277" s="77">
        <v>12.638059317468327</v>
      </c>
      <c r="I277" s="77">
        <v>-695.09326246075796</v>
      </c>
      <c r="J277" s="78">
        <v>4.7999999999999996E-3</v>
      </c>
      <c r="K277" s="78">
        <v>0</v>
      </c>
    </row>
    <row r="278" spans="2:11">
      <c r="B278" t="s">
        <v>6007</v>
      </c>
      <c r="C278" t="s">
        <v>6008</v>
      </c>
      <c r="D278" t="s">
        <v>123</v>
      </c>
      <c r="E278" t="s">
        <v>106</v>
      </c>
      <c r="F278" t="s">
        <v>6009</v>
      </c>
      <c r="G278" s="77">
        <v>-13200000</v>
      </c>
      <c r="H278" s="77">
        <v>12.331706905965076</v>
      </c>
      <c r="I278" s="77">
        <v>-1627.78531158739</v>
      </c>
      <c r="J278" s="78">
        <v>1.12E-2</v>
      </c>
      <c r="K278" s="78">
        <v>-1E-4</v>
      </c>
    </row>
    <row r="279" spans="2:11">
      <c r="B279" t="s">
        <v>6010</v>
      </c>
      <c r="C279" t="s">
        <v>6011</v>
      </c>
      <c r="D279" t="s">
        <v>123</v>
      </c>
      <c r="E279" t="s">
        <v>106</v>
      </c>
      <c r="F279" t="s">
        <v>6012</v>
      </c>
      <c r="G279" s="77">
        <v>-28000000</v>
      </c>
      <c r="H279" s="77">
        <v>15.674328269194</v>
      </c>
      <c r="I279" s="77">
        <v>-4388.8119153743201</v>
      </c>
      <c r="J279" s="78">
        <v>3.0200000000000001E-2</v>
      </c>
      <c r="K279" s="78">
        <v>-2.0000000000000001E-4</v>
      </c>
    </row>
    <row r="280" spans="2:11">
      <c r="B280" t="s">
        <v>6013</v>
      </c>
      <c r="C280" t="s">
        <v>6014</v>
      </c>
      <c r="D280" t="s">
        <v>123</v>
      </c>
      <c r="E280" t="s">
        <v>106</v>
      </c>
      <c r="F280" t="s">
        <v>6015</v>
      </c>
      <c r="G280" s="77">
        <v>-9000000</v>
      </c>
      <c r="H280" s="77">
        <v>7.8301334927727781</v>
      </c>
      <c r="I280" s="77">
        <v>-704.71201434955003</v>
      </c>
      <c r="J280" s="78">
        <v>4.7999999999999996E-3</v>
      </c>
      <c r="K280" s="78">
        <v>0</v>
      </c>
    </row>
    <row r="281" spans="2:11">
      <c r="B281" t="s">
        <v>6016</v>
      </c>
      <c r="C281" t="s">
        <v>6017</v>
      </c>
      <c r="D281" t="s">
        <v>123</v>
      </c>
      <c r="E281" t="s">
        <v>106</v>
      </c>
      <c r="F281" t="s">
        <v>6018</v>
      </c>
      <c r="G281" s="77">
        <v>-21000000</v>
      </c>
      <c r="H281" s="77">
        <v>12.277591066307618</v>
      </c>
      <c r="I281" s="77">
        <v>-2578.2941239246002</v>
      </c>
      <c r="J281" s="78">
        <v>1.77E-2</v>
      </c>
      <c r="K281" s="78">
        <v>-1E-4</v>
      </c>
    </row>
    <row r="282" spans="2:11">
      <c r="B282" t="s">
        <v>6019</v>
      </c>
      <c r="C282" t="s">
        <v>6020</v>
      </c>
      <c r="D282" t="s">
        <v>123</v>
      </c>
      <c r="E282" t="s">
        <v>106</v>
      </c>
      <c r="F282" t="s">
        <v>6021</v>
      </c>
      <c r="G282" s="77">
        <v>-39500000</v>
      </c>
      <c r="H282" s="77">
        <v>24.977631484838454</v>
      </c>
      <c r="I282" s="77">
        <v>-9866.1644365111897</v>
      </c>
      <c r="J282" s="78">
        <v>6.7799999999999999E-2</v>
      </c>
      <c r="K282" s="78">
        <v>-4.0000000000000002E-4</v>
      </c>
    </row>
    <row r="283" spans="2:11">
      <c r="B283" t="s">
        <v>6022</v>
      </c>
      <c r="C283" t="s">
        <v>6023</v>
      </c>
      <c r="D283" t="s">
        <v>123</v>
      </c>
      <c r="E283" t="s">
        <v>106</v>
      </c>
      <c r="F283" t="s">
        <v>6024</v>
      </c>
      <c r="G283" s="77">
        <v>-2000000</v>
      </c>
      <c r="H283" s="77">
        <v>8.5916353513599493</v>
      </c>
      <c r="I283" s="77">
        <v>-171.83270702719901</v>
      </c>
      <c r="J283" s="78">
        <v>1.1999999999999999E-3</v>
      </c>
      <c r="K283" s="78">
        <v>0</v>
      </c>
    </row>
    <row r="284" spans="2:11">
      <c r="B284" t="s">
        <v>6025</v>
      </c>
      <c r="C284" t="s">
        <v>6026</v>
      </c>
      <c r="D284" t="s">
        <v>123</v>
      </c>
      <c r="E284" t="s">
        <v>106</v>
      </c>
      <c r="F284" t="s">
        <v>6027</v>
      </c>
      <c r="G284" s="77">
        <v>-17000000</v>
      </c>
      <c r="H284" s="77">
        <v>20.371676179352175</v>
      </c>
      <c r="I284" s="77">
        <v>-3463.1849504898701</v>
      </c>
      <c r="J284" s="78">
        <v>2.3800000000000002E-2</v>
      </c>
      <c r="K284" s="78">
        <v>-1E-4</v>
      </c>
    </row>
    <row r="285" spans="2:11">
      <c r="B285" t="s">
        <v>6028</v>
      </c>
      <c r="C285" t="s">
        <v>6029</v>
      </c>
      <c r="D285" t="s">
        <v>123</v>
      </c>
      <c r="E285" t="s">
        <v>106</v>
      </c>
      <c r="F285" t="s">
        <v>6018</v>
      </c>
      <c r="G285" s="77">
        <v>-4000000</v>
      </c>
      <c r="H285" s="77">
        <v>11.7558604130004</v>
      </c>
      <c r="I285" s="77">
        <v>-470.234416520016</v>
      </c>
      <c r="J285" s="78">
        <v>3.2000000000000002E-3</v>
      </c>
      <c r="K285" s="78">
        <v>0</v>
      </c>
    </row>
    <row r="286" spans="2:11">
      <c r="B286" t="s">
        <v>6030</v>
      </c>
      <c r="C286" t="s">
        <v>6031</v>
      </c>
      <c r="D286" t="s">
        <v>123</v>
      </c>
      <c r="E286" t="s">
        <v>106</v>
      </c>
      <c r="F286" t="s">
        <v>6001</v>
      </c>
      <c r="G286" s="77">
        <v>5500000</v>
      </c>
      <c r="H286" s="77">
        <v>0.23528390256433637</v>
      </c>
      <c r="I286" s="77">
        <v>12.940614641038501</v>
      </c>
      <c r="J286" s="78">
        <v>-1E-4</v>
      </c>
      <c r="K286" s="78">
        <v>0</v>
      </c>
    </row>
    <row r="287" spans="2:11">
      <c r="B287" t="s">
        <v>6032</v>
      </c>
      <c r="C287" t="s">
        <v>6033</v>
      </c>
      <c r="D287" t="s">
        <v>123</v>
      </c>
      <c r="E287" t="s">
        <v>106</v>
      </c>
      <c r="F287" t="s">
        <v>5984</v>
      </c>
      <c r="G287" s="77">
        <v>-11500000</v>
      </c>
      <c r="H287" s="77">
        <v>4.8477244561012611</v>
      </c>
      <c r="I287" s="77">
        <v>-557.48831245164502</v>
      </c>
      <c r="J287" s="78">
        <v>3.8E-3</v>
      </c>
      <c r="K287" s="78">
        <v>0</v>
      </c>
    </row>
    <row r="288" spans="2:11">
      <c r="B288" t="s">
        <v>6034</v>
      </c>
      <c r="C288" t="s">
        <v>6035</v>
      </c>
      <c r="D288" t="s">
        <v>123</v>
      </c>
      <c r="E288" t="s">
        <v>106</v>
      </c>
      <c r="F288" t="s">
        <v>6036</v>
      </c>
      <c r="G288" s="77">
        <v>-10800000</v>
      </c>
      <c r="H288" s="77">
        <v>2.0604158779177428</v>
      </c>
      <c r="I288" s="77">
        <v>-222.52491481511601</v>
      </c>
      <c r="J288" s="78">
        <v>1.5E-3</v>
      </c>
      <c r="K288" s="78">
        <v>0</v>
      </c>
    </row>
    <row r="289" spans="2:11">
      <c r="B289" t="s">
        <v>6037</v>
      </c>
      <c r="C289" t="s">
        <v>6038</v>
      </c>
      <c r="D289" t="s">
        <v>123</v>
      </c>
      <c r="E289" t="s">
        <v>106</v>
      </c>
      <c r="F289" t="s">
        <v>6039</v>
      </c>
      <c r="G289" s="77">
        <v>-15000000</v>
      </c>
      <c r="H289" s="77">
        <v>9.8342418142846668</v>
      </c>
      <c r="I289" s="77">
        <v>-1475.1362721426999</v>
      </c>
      <c r="J289" s="78">
        <v>1.01E-2</v>
      </c>
      <c r="K289" s="78">
        <v>-1E-4</v>
      </c>
    </row>
    <row r="290" spans="2:11">
      <c r="B290" t="s">
        <v>6040</v>
      </c>
      <c r="C290" t="s">
        <v>6041</v>
      </c>
      <c r="D290" t="s">
        <v>123</v>
      </c>
      <c r="E290" t="s">
        <v>106</v>
      </c>
      <c r="F290" t="s">
        <v>6042</v>
      </c>
      <c r="G290" s="77">
        <v>-3500000</v>
      </c>
      <c r="H290" s="77">
        <v>7.7328999999999999</v>
      </c>
      <c r="I290" s="77">
        <v>-270.6515</v>
      </c>
      <c r="J290" s="78">
        <v>1.9E-3</v>
      </c>
      <c r="K290" s="78">
        <v>0</v>
      </c>
    </row>
    <row r="291" spans="2:11">
      <c r="B291" t="s">
        <v>6043</v>
      </c>
      <c r="C291" t="s">
        <v>6044</v>
      </c>
      <c r="D291" t="s">
        <v>123</v>
      </c>
      <c r="E291" t="s">
        <v>106</v>
      </c>
      <c r="F291" t="s">
        <v>6045</v>
      </c>
      <c r="G291" s="77">
        <v>-12000000</v>
      </c>
      <c r="H291" s="77">
        <v>33.338799999999999</v>
      </c>
      <c r="I291" s="77">
        <v>-4000.6559999999999</v>
      </c>
      <c r="J291" s="78">
        <v>2.75E-2</v>
      </c>
      <c r="K291" s="78">
        <v>-2.0000000000000001E-4</v>
      </c>
    </row>
    <row r="292" spans="2:11">
      <c r="B292" t="s">
        <v>6046</v>
      </c>
      <c r="C292" t="s">
        <v>6047</v>
      </c>
      <c r="D292" t="s">
        <v>123</v>
      </c>
      <c r="E292" t="s">
        <v>106</v>
      </c>
      <c r="F292" t="s">
        <v>6048</v>
      </c>
      <c r="G292" s="77">
        <v>-6800000</v>
      </c>
      <c r="H292" s="77">
        <v>24.377500000000001</v>
      </c>
      <c r="I292" s="77">
        <v>-1657.67</v>
      </c>
      <c r="J292" s="78">
        <v>1.14E-2</v>
      </c>
      <c r="K292" s="78">
        <v>-1E-4</v>
      </c>
    </row>
    <row r="293" spans="2:11">
      <c r="B293" t="s">
        <v>6049</v>
      </c>
      <c r="C293" t="s">
        <v>6050</v>
      </c>
      <c r="D293" t="s">
        <v>123</v>
      </c>
      <c r="E293" t="s">
        <v>106</v>
      </c>
      <c r="F293" t="s">
        <v>5419</v>
      </c>
      <c r="G293" s="77">
        <v>-2000000</v>
      </c>
      <c r="H293" s="77">
        <v>29.682099999999998</v>
      </c>
      <c r="I293" s="77">
        <v>-593.64200000000005</v>
      </c>
      <c r="J293" s="78">
        <v>4.1000000000000003E-3</v>
      </c>
      <c r="K293" s="78">
        <v>0</v>
      </c>
    </row>
    <row r="294" spans="2:11">
      <c r="B294" t="s">
        <v>6051</v>
      </c>
      <c r="C294" t="s">
        <v>6052</v>
      </c>
      <c r="D294" t="s">
        <v>123</v>
      </c>
      <c r="E294" t="s">
        <v>106</v>
      </c>
      <c r="F294" t="s">
        <v>556</v>
      </c>
      <c r="G294" s="77">
        <v>-6000000</v>
      </c>
      <c r="H294" s="77">
        <v>24.357199999999999</v>
      </c>
      <c r="I294" s="77">
        <v>-1461.432</v>
      </c>
      <c r="J294" s="78">
        <v>0.01</v>
      </c>
      <c r="K294" s="78">
        <v>-1E-4</v>
      </c>
    </row>
    <row r="295" spans="2:11">
      <c r="B295" t="s">
        <v>6053</v>
      </c>
      <c r="C295" t="s">
        <v>6054</v>
      </c>
      <c r="D295" t="s">
        <v>123</v>
      </c>
      <c r="E295" t="s">
        <v>106</v>
      </c>
      <c r="F295" t="s">
        <v>6021</v>
      </c>
      <c r="G295" s="77">
        <v>-2800000</v>
      </c>
      <c r="H295" s="77">
        <v>24.213999999999999</v>
      </c>
      <c r="I295" s="77">
        <v>-677.99199999999996</v>
      </c>
      <c r="J295" s="78">
        <v>4.7000000000000002E-3</v>
      </c>
      <c r="K295" s="78">
        <v>0</v>
      </c>
    </row>
    <row r="296" spans="2:11">
      <c r="B296" t="s">
        <v>6055</v>
      </c>
      <c r="C296" t="s">
        <v>6056</v>
      </c>
      <c r="D296" t="s">
        <v>123</v>
      </c>
      <c r="E296" t="s">
        <v>106</v>
      </c>
      <c r="F296" t="s">
        <v>6021</v>
      </c>
      <c r="G296" s="77">
        <v>-11000000</v>
      </c>
      <c r="H296" s="77">
        <v>25.1784</v>
      </c>
      <c r="I296" s="77">
        <v>-2769.6239999999998</v>
      </c>
      <c r="J296" s="78">
        <v>1.9E-2</v>
      </c>
      <c r="K296" s="78">
        <v>-1E-4</v>
      </c>
    </row>
    <row r="297" spans="2:11">
      <c r="B297" t="s">
        <v>6057</v>
      </c>
      <c r="C297" t="s">
        <v>6058</v>
      </c>
      <c r="D297" t="s">
        <v>123</v>
      </c>
      <c r="E297" t="s">
        <v>106</v>
      </c>
      <c r="F297" t="s">
        <v>6027</v>
      </c>
      <c r="G297" s="77">
        <v>-8700000</v>
      </c>
      <c r="H297" s="77">
        <v>16.9617</v>
      </c>
      <c r="I297" s="77">
        <v>-1475.6678999999999</v>
      </c>
      <c r="J297" s="78">
        <v>1.01E-2</v>
      </c>
      <c r="K297" s="78">
        <v>-1E-4</v>
      </c>
    </row>
    <row r="298" spans="2:11">
      <c r="B298" t="s">
        <v>6059</v>
      </c>
      <c r="C298" t="s">
        <v>6060</v>
      </c>
      <c r="D298" t="s">
        <v>123</v>
      </c>
      <c r="E298" t="s">
        <v>106</v>
      </c>
      <c r="F298" t="s">
        <v>6061</v>
      </c>
      <c r="G298" s="77">
        <v>-24800000</v>
      </c>
      <c r="H298" s="77">
        <v>15.6623</v>
      </c>
      <c r="I298" s="77">
        <v>-3884.2503999999999</v>
      </c>
      <c r="J298" s="78">
        <v>2.6700000000000002E-2</v>
      </c>
      <c r="K298" s="78">
        <v>-1E-4</v>
      </c>
    </row>
    <row r="299" spans="2:11">
      <c r="B299" t="s">
        <v>6062</v>
      </c>
      <c r="C299" t="s">
        <v>6063</v>
      </c>
      <c r="D299" t="s">
        <v>123</v>
      </c>
      <c r="E299" t="s">
        <v>106</v>
      </c>
      <c r="F299" t="s">
        <v>6012</v>
      </c>
      <c r="G299" s="77">
        <v>-12000000</v>
      </c>
      <c r="H299" s="77">
        <v>14.9</v>
      </c>
      <c r="I299" s="77">
        <v>-1788</v>
      </c>
      <c r="J299" s="78">
        <v>1.23E-2</v>
      </c>
      <c r="K299" s="78">
        <v>-1E-4</v>
      </c>
    </row>
    <row r="300" spans="2:11">
      <c r="B300" t="s">
        <v>6064</v>
      </c>
      <c r="C300" t="s">
        <v>6065</v>
      </c>
      <c r="D300" t="s">
        <v>123</v>
      </c>
      <c r="E300" t="s">
        <v>106</v>
      </c>
      <c r="F300" t="s">
        <v>6066</v>
      </c>
      <c r="G300" s="77">
        <v>-4790000</v>
      </c>
      <c r="H300" s="77">
        <v>4.8388</v>
      </c>
      <c r="I300" s="77">
        <v>-231.77851999999999</v>
      </c>
      <c r="J300" s="78">
        <v>1.6000000000000001E-3</v>
      </c>
      <c r="K300" s="78">
        <v>0</v>
      </c>
    </row>
    <row r="301" spans="2:11">
      <c r="B301" t="s">
        <v>6067</v>
      </c>
      <c r="C301" t="s">
        <v>6068</v>
      </c>
      <c r="D301" t="s">
        <v>123</v>
      </c>
      <c r="E301" t="s">
        <v>106</v>
      </c>
      <c r="F301" t="s">
        <v>5987</v>
      </c>
      <c r="G301" s="77">
        <v>-28300000</v>
      </c>
      <c r="H301" s="77">
        <v>5.7860540158227174</v>
      </c>
      <c r="I301" s="77">
        <v>-1637.45328647783</v>
      </c>
      <c r="J301" s="78">
        <v>1.1299999999999999E-2</v>
      </c>
      <c r="K301" s="78">
        <v>-1E-4</v>
      </c>
    </row>
    <row r="302" spans="2:11">
      <c r="B302" t="s">
        <v>6069</v>
      </c>
      <c r="C302" t="s">
        <v>6070</v>
      </c>
      <c r="D302" t="s">
        <v>123</v>
      </c>
      <c r="E302" t="s">
        <v>106</v>
      </c>
      <c r="F302" t="s">
        <v>6071</v>
      </c>
      <c r="G302" s="77">
        <v>-8000000</v>
      </c>
      <c r="H302" s="77">
        <v>27.466669</v>
      </c>
      <c r="I302" s="77">
        <v>-2197.3335200000001</v>
      </c>
      <c r="J302" s="78">
        <v>1.5100000000000001E-2</v>
      </c>
      <c r="K302" s="78">
        <v>-1E-4</v>
      </c>
    </row>
    <row r="303" spans="2:11">
      <c r="B303" t="s">
        <v>6072</v>
      </c>
      <c r="C303" t="s">
        <v>6073</v>
      </c>
      <c r="D303" t="s">
        <v>123</v>
      </c>
      <c r="E303" t="s">
        <v>106</v>
      </c>
      <c r="F303" t="s">
        <v>6027</v>
      </c>
      <c r="G303" s="77">
        <v>-59531000</v>
      </c>
      <c r="H303" s="77">
        <v>19.320792264990605</v>
      </c>
      <c r="I303" s="77">
        <v>-11501.860843271599</v>
      </c>
      <c r="J303" s="78">
        <v>7.9000000000000001E-2</v>
      </c>
      <c r="K303" s="78">
        <v>-4.0000000000000002E-4</v>
      </c>
    </row>
    <row r="304" spans="2:11">
      <c r="B304" t="s">
        <v>6072</v>
      </c>
      <c r="C304" t="s">
        <v>6074</v>
      </c>
      <c r="D304" t="s">
        <v>123</v>
      </c>
      <c r="E304" t="s">
        <v>106</v>
      </c>
      <c r="F304" t="s">
        <v>6027</v>
      </c>
      <c r="G304" s="77">
        <v>9970000</v>
      </c>
      <c r="H304" s="77">
        <v>19.320792276830492</v>
      </c>
      <c r="I304" s="77">
        <v>1926.2829899999999</v>
      </c>
      <c r="J304" s="78">
        <v>-1.32E-2</v>
      </c>
      <c r="K304" s="78">
        <v>1E-4</v>
      </c>
    </row>
    <row r="305" spans="2:11">
      <c r="B305" t="s">
        <v>6075</v>
      </c>
      <c r="C305" t="s">
        <v>6076</v>
      </c>
      <c r="D305" t="s">
        <v>123</v>
      </c>
      <c r="E305" t="s">
        <v>106</v>
      </c>
      <c r="F305" t="s">
        <v>6077</v>
      </c>
      <c r="G305" s="77">
        <v>830000</v>
      </c>
      <c r="H305" s="77">
        <v>9.9925084337349404</v>
      </c>
      <c r="I305" s="77">
        <v>82.937820000000002</v>
      </c>
      <c r="J305" s="78">
        <v>-5.9999999999999995E-4</v>
      </c>
      <c r="K305" s="78">
        <v>0</v>
      </c>
    </row>
    <row r="306" spans="2:11">
      <c r="B306" t="s">
        <v>6078</v>
      </c>
      <c r="C306" t="s">
        <v>6079</v>
      </c>
      <c r="D306" t="s">
        <v>123</v>
      </c>
      <c r="E306" t="s">
        <v>106</v>
      </c>
      <c r="F306" t="s">
        <v>6080</v>
      </c>
      <c r="G306" s="77">
        <v>-450000</v>
      </c>
      <c r="H306" s="77">
        <v>12.3813377777778</v>
      </c>
      <c r="I306" s="77">
        <v>-55.7160200000001</v>
      </c>
      <c r="J306" s="78">
        <v>4.0000000000000002E-4</v>
      </c>
      <c r="K306" s="78">
        <v>0</v>
      </c>
    </row>
    <row r="307" spans="2:11">
      <c r="B307" t="s">
        <v>6081</v>
      </c>
      <c r="C307" t="s">
        <v>6082</v>
      </c>
      <c r="D307" t="s">
        <v>123</v>
      </c>
      <c r="E307" t="s">
        <v>106</v>
      </c>
      <c r="F307" t="s">
        <v>296</v>
      </c>
      <c r="G307" s="77">
        <v>-2900000</v>
      </c>
      <c r="H307" s="77">
        <v>8.2650485714285722</v>
      </c>
      <c r="I307" s="77">
        <v>-239.68640857142901</v>
      </c>
      <c r="J307" s="78">
        <v>1.6000000000000001E-3</v>
      </c>
      <c r="K307" s="78">
        <v>0</v>
      </c>
    </row>
    <row r="308" spans="2:11">
      <c r="B308" t="s">
        <v>6083</v>
      </c>
      <c r="C308" t="s">
        <v>6084</v>
      </c>
      <c r="D308" t="s">
        <v>123</v>
      </c>
      <c r="E308" t="s">
        <v>106</v>
      </c>
      <c r="F308" t="s">
        <v>6085</v>
      </c>
      <c r="G308" s="77">
        <v>-7000000</v>
      </c>
      <c r="H308" s="77">
        <v>9.308325714285715</v>
      </c>
      <c r="I308" s="77">
        <v>-651.58280000000002</v>
      </c>
      <c r="J308" s="78">
        <v>4.4999999999999997E-3</v>
      </c>
      <c r="K308" s="78">
        <v>0</v>
      </c>
    </row>
    <row r="309" spans="2:11">
      <c r="B309" t="s">
        <v>6086</v>
      </c>
      <c r="C309" t="s">
        <v>6087</v>
      </c>
      <c r="D309" t="s">
        <v>123</v>
      </c>
      <c r="E309" t="s">
        <v>106</v>
      </c>
      <c r="F309" t="s">
        <v>6088</v>
      </c>
      <c r="G309" s="77">
        <v>400000</v>
      </c>
      <c r="H309" s="77">
        <v>5.9453149999999999</v>
      </c>
      <c r="I309" s="77">
        <v>23.78126</v>
      </c>
      <c r="J309" s="78">
        <v>-2.0000000000000001E-4</v>
      </c>
      <c r="K309" s="78">
        <v>0</v>
      </c>
    </row>
    <row r="310" spans="2:11">
      <c r="B310" t="s">
        <v>6089</v>
      </c>
      <c r="C310" t="s">
        <v>6090</v>
      </c>
      <c r="D310" t="s">
        <v>123</v>
      </c>
      <c r="E310" t="s">
        <v>106</v>
      </c>
      <c r="F310" t="s">
        <v>6088</v>
      </c>
      <c r="G310" s="77">
        <v>-4060000</v>
      </c>
      <c r="H310" s="77">
        <v>5.5504678571428574</v>
      </c>
      <c r="I310" s="77">
        <v>-225.348995</v>
      </c>
      <c r="J310" s="78">
        <v>1.5E-3</v>
      </c>
      <c r="K310" s="78">
        <v>0</v>
      </c>
    </row>
    <row r="311" spans="2:11">
      <c r="B311" t="s">
        <v>6091</v>
      </c>
      <c r="C311" t="s">
        <v>6092</v>
      </c>
      <c r="D311" t="s">
        <v>123</v>
      </c>
      <c r="E311" t="s">
        <v>106</v>
      </c>
      <c r="F311" t="s">
        <v>6018</v>
      </c>
      <c r="G311" s="77">
        <v>-1500000</v>
      </c>
      <c r="H311" s="77">
        <v>12.272755333333333</v>
      </c>
      <c r="I311" s="77">
        <v>-184.09133</v>
      </c>
      <c r="J311" s="78">
        <v>1.2999999999999999E-3</v>
      </c>
      <c r="K311" s="78">
        <v>0</v>
      </c>
    </row>
    <row r="312" spans="2:11">
      <c r="B312" t="s">
        <v>6093</v>
      </c>
      <c r="C312" t="s">
        <v>6094</v>
      </c>
      <c r="D312" t="s">
        <v>123</v>
      </c>
      <c r="E312" t="s">
        <v>106</v>
      </c>
      <c r="F312" t="s">
        <v>6095</v>
      </c>
      <c r="G312" s="77">
        <v>-4100000</v>
      </c>
      <c r="H312" s="77">
        <v>12.203656875</v>
      </c>
      <c r="I312" s="77">
        <v>-500.34993187499998</v>
      </c>
      <c r="J312" s="78">
        <v>3.3999999999999998E-3</v>
      </c>
      <c r="K312" s="78">
        <v>0</v>
      </c>
    </row>
    <row r="313" spans="2:11">
      <c r="B313" t="s">
        <v>6096</v>
      </c>
      <c r="C313" t="s">
        <v>6097</v>
      </c>
      <c r="D313" t="s">
        <v>123</v>
      </c>
      <c r="E313" t="s">
        <v>106</v>
      </c>
      <c r="F313" t="s">
        <v>6098</v>
      </c>
      <c r="G313" s="77">
        <v>-8000000</v>
      </c>
      <c r="H313" s="77">
        <v>5.0865216666666724</v>
      </c>
      <c r="I313" s="77">
        <v>-406.92173333333398</v>
      </c>
      <c r="J313" s="78">
        <v>2.8E-3</v>
      </c>
      <c r="K313" s="78">
        <v>0</v>
      </c>
    </row>
    <row r="314" spans="2:11">
      <c r="B314" t="s">
        <v>6099</v>
      </c>
      <c r="C314" t="s">
        <v>6100</v>
      </c>
      <c r="D314" t="s">
        <v>123</v>
      </c>
      <c r="E314" t="s">
        <v>106</v>
      </c>
      <c r="F314" t="s">
        <v>6101</v>
      </c>
      <c r="G314" s="77">
        <v>27372375</v>
      </c>
      <c r="H314" s="77">
        <v>4.3505882352941301</v>
      </c>
      <c r="I314" s="77">
        <v>1190.8593264705901</v>
      </c>
      <c r="J314" s="78">
        <v>-8.2000000000000007E-3</v>
      </c>
      <c r="K314" s="78">
        <v>0</v>
      </c>
    </row>
    <row r="315" spans="2:11">
      <c r="B315" t="s">
        <v>6099</v>
      </c>
      <c r="C315" t="s">
        <v>6102</v>
      </c>
      <c r="D315" t="s">
        <v>123</v>
      </c>
      <c r="E315" t="s">
        <v>106</v>
      </c>
      <c r="F315" t="s">
        <v>6101</v>
      </c>
      <c r="G315" s="77">
        <v>-53716550</v>
      </c>
      <c r="H315" s="77">
        <v>4.3500625260525183</v>
      </c>
      <c r="I315" s="77">
        <v>-2336.7035118382601</v>
      </c>
      <c r="J315" s="78">
        <v>1.61E-2</v>
      </c>
      <c r="K315" s="78">
        <v>-1E-4</v>
      </c>
    </row>
    <row r="316" spans="2:11">
      <c r="B316" t="s">
        <v>6103</v>
      </c>
      <c r="C316" t="s">
        <v>6104</v>
      </c>
      <c r="D316" t="s">
        <v>123</v>
      </c>
      <c r="E316" t="s">
        <v>106</v>
      </c>
      <c r="F316" t="s">
        <v>6101</v>
      </c>
      <c r="G316" s="77">
        <v>-26012800</v>
      </c>
      <c r="H316" s="77">
        <v>4.5139925349121564</v>
      </c>
      <c r="I316" s="77">
        <v>-1174.21585012163</v>
      </c>
      <c r="J316" s="78">
        <v>8.0999999999999996E-3</v>
      </c>
      <c r="K316" s="78">
        <v>0</v>
      </c>
    </row>
    <row r="317" spans="2:11">
      <c r="B317" t="s">
        <v>6105</v>
      </c>
      <c r="C317" t="s">
        <v>6106</v>
      </c>
      <c r="D317" t="s">
        <v>123</v>
      </c>
      <c r="E317" t="s">
        <v>106</v>
      </c>
      <c r="F317" t="s">
        <v>6107</v>
      </c>
      <c r="G317" s="77">
        <v>-8500</v>
      </c>
      <c r="H317" s="77">
        <v>5.5602352941176472</v>
      </c>
      <c r="I317" s="77">
        <v>-0.47261999999999998</v>
      </c>
      <c r="J317" s="78">
        <v>0</v>
      </c>
      <c r="K317" s="78">
        <v>0</v>
      </c>
    </row>
    <row r="318" spans="2:11">
      <c r="B318" t="s">
        <v>6108</v>
      </c>
      <c r="C318" t="s">
        <v>6109</v>
      </c>
      <c r="D318" t="s">
        <v>123</v>
      </c>
      <c r="E318" t="s">
        <v>106</v>
      </c>
      <c r="F318" t="s">
        <v>6110</v>
      </c>
      <c r="G318" s="77">
        <v>2525200</v>
      </c>
      <c r="H318" s="77">
        <v>6.3049999999999997</v>
      </c>
      <c r="I318" s="77">
        <v>159.21386000000001</v>
      </c>
      <c r="J318" s="78">
        <v>-1.1000000000000001E-3</v>
      </c>
      <c r="K318" s="78">
        <v>0</v>
      </c>
    </row>
    <row r="319" spans="2:11">
      <c r="B319" t="s">
        <v>6111</v>
      </c>
      <c r="C319" t="s">
        <v>6112</v>
      </c>
      <c r="D319" t="s">
        <v>123</v>
      </c>
      <c r="E319" t="s">
        <v>106</v>
      </c>
      <c r="F319" t="s">
        <v>6110</v>
      </c>
      <c r="G319" s="77">
        <v>-2000</v>
      </c>
      <c r="H319" s="77">
        <v>6.2685000000000004</v>
      </c>
      <c r="I319" s="77">
        <v>-0.12537000000000001</v>
      </c>
      <c r="J319" s="78">
        <v>0</v>
      </c>
      <c r="K319" s="78">
        <v>0</v>
      </c>
    </row>
    <row r="320" spans="2:11">
      <c r="B320" t="s">
        <v>6113</v>
      </c>
      <c r="C320" t="s">
        <v>6114</v>
      </c>
      <c r="D320" t="s">
        <v>123</v>
      </c>
      <c r="E320" t="s">
        <v>106</v>
      </c>
      <c r="F320" t="s">
        <v>6110</v>
      </c>
      <c r="G320" s="77">
        <v>-22000</v>
      </c>
      <c r="H320" s="77">
        <v>6.1603636363636367</v>
      </c>
      <c r="I320" s="77">
        <v>-1.35528</v>
      </c>
      <c r="J320" s="78">
        <v>0</v>
      </c>
      <c r="K320" s="78">
        <v>0</v>
      </c>
    </row>
    <row r="321" spans="2:11">
      <c r="B321" t="s">
        <v>6115</v>
      </c>
      <c r="C321" t="s">
        <v>6116</v>
      </c>
      <c r="D321" t="s">
        <v>123</v>
      </c>
      <c r="E321" t="s">
        <v>106</v>
      </c>
      <c r="F321" t="s">
        <v>6110</v>
      </c>
      <c r="G321" s="77">
        <v>1000000</v>
      </c>
      <c r="H321" s="77">
        <v>6.3993900000000004</v>
      </c>
      <c r="I321" s="77">
        <v>63.993899999999996</v>
      </c>
      <c r="J321" s="78">
        <v>-4.0000000000000002E-4</v>
      </c>
      <c r="K321" s="78">
        <v>0</v>
      </c>
    </row>
    <row r="322" spans="2:11">
      <c r="B322" t="s">
        <v>6117</v>
      </c>
      <c r="C322" t="s">
        <v>6118</v>
      </c>
      <c r="D322" t="s">
        <v>123</v>
      </c>
      <c r="E322" t="s">
        <v>106</v>
      </c>
      <c r="F322" t="s">
        <v>6119</v>
      </c>
      <c r="G322" s="77">
        <v>50000</v>
      </c>
      <c r="H322" s="77">
        <v>7.7935999999999996</v>
      </c>
      <c r="I322" s="77">
        <v>3.8967999999999998</v>
      </c>
      <c r="J322" s="78">
        <v>0</v>
      </c>
      <c r="K322" s="78">
        <v>0</v>
      </c>
    </row>
    <row r="323" spans="2:11">
      <c r="B323" t="s">
        <v>6120</v>
      </c>
      <c r="C323" t="s">
        <v>6121</v>
      </c>
      <c r="D323" t="s">
        <v>123</v>
      </c>
      <c r="E323" t="s">
        <v>106</v>
      </c>
      <c r="F323" t="s">
        <v>6119</v>
      </c>
      <c r="G323" s="77">
        <v>30000</v>
      </c>
      <c r="H323" s="77">
        <v>7.4295666666666671</v>
      </c>
      <c r="I323" s="77">
        <v>2.2288700000000001</v>
      </c>
      <c r="J323" s="78">
        <v>0</v>
      </c>
      <c r="K323" s="78">
        <v>0</v>
      </c>
    </row>
    <row r="324" spans="2:11">
      <c r="B324" t="s">
        <v>6122</v>
      </c>
      <c r="C324" t="s">
        <v>6123</v>
      </c>
      <c r="D324" t="s">
        <v>123</v>
      </c>
      <c r="E324" t="s">
        <v>106</v>
      </c>
      <c r="F324" t="s">
        <v>6124</v>
      </c>
      <c r="G324" s="77">
        <v>100000</v>
      </c>
      <c r="H324" s="77">
        <v>8.1576599999999999</v>
      </c>
      <c r="I324" s="77">
        <v>8.1576599999999999</v>
      </c>
      <c r="J324" s="78">
        <v>-1E-4</v>
      </c>
      <c r="K324" s="78">
        <v>0</v>
      </c>
    </row>
    <row r="325" spans="2:11">
      <c r="B325" t="s">
        <v>6122</v>
      </c>
      <c r="C325" t="s">
        <v>6125</v>
      </c>
      <c r="D325" t="s">
        <v>123</v>
      </c>
      <c r="E325" t="s">
        <v>106</v>
      </c>
      <c r="F325" t="s">
        <v>6124</v>
      </c>
      <c r="G325" s="77">
        <v>-9500</v>
      </c>
      <c r="H325" s="77">
        <v>8.1576842105263161</v>
      </c>
      <c r="I325" s="77">
        <v>-0.77498</v>
      </c>
      <c r="J325" s="78">
        <v>0</v>
      </c>
      <c r="K325" s="78">
        <v>0</v>
      </c>
    </row>
    <row r="326" spans="2:11">
      <c r="B326" t="s">
        <v>6126</v>
      </c>
      <c r="C326" t="s">
        <v>6127</v>
      </c>
      <c r="D326" t="s">
        <v>123</v>
      </c>
      <c r="E326" t="s">
        <v>106</v>
      </c>
      <c r="F326" t="s">
        <v>6128</v>
      </c>
      <c r="G326" s="77">
        <v>2040000</v>
      </c>
      <c r="H326" s="77">
        <v>6.0029750000000002</v>
      </c>
      <c r="I326" s="77">
        <v>122.46069</v>
      </c>
      <c r="J326" s="78">
        <v>-8.0000000000000004E-4</v>
      </c>
      <c r="K326" s="78">
        <v>0</v>
      </c>
    </row>
    <row r="327" spans="2:11">
      <c r="B327" t="s">
        <v>6129</v>
      </c>
      <c r="C327" t="s">
        <v>6130</v>
      </c>
      <c r="D327" t="s">
        <v>123</v>
      </c>
      <c r="E327" t="s">
        <v>106</v>
      </c>
      <c r="F327" t="s">
        <v>6128</v>
      </c>
      <c r="G327" s="77">
        <v>4600000</v>
      </c>
      <c r="H327" s="77">
        <v>6.290808181818182</v>
      </c>
      <c r="I327" s="77">
        <v>289.37717636363601</v>
      </c>
      <c r="J327" s="78">
        <v>-2E-3</v>
      </c>
      <c r="K327" s="78">
        <v>0</v>
      </c>
    </row>
    <row r="328" spans="2:11">
      <c r="B328" t="s">
        <v>6131</v>
      </c>
      <c r="C328" t="s">
        <v>6132</v>
      </c>
      <c r="D328" t="s">
        <v>123</v>
      </c>
      <c r="E328" t="s">
        <v>106</v>
      </c>
      <c r="F328" t="s">
        <v>5987</v>
      </c>
      <c r="G328" s="77">
        <v>561700</v>
      </c>
      <c r="H328" s="77">
        <v>4.42865671641791</v>
      </c>
      <c r="I328" s="77">
        <v>24.8757647761195</v>
      </c>
      <c r="J328" s="78">
        <v>-2.0000000000000001E-4</v>
      </c>
      <c r="K328" s="78">
        <v>0</v>
      </c>
    </row>
    <row r="329" spans="2:11">
      <c r="B329" t="s">
        <v>6133</v>
      </c>
      <c r="C329" t="s">
        <v>6134</v>
      </c>
      <c r="D329" t="s">
        <v>123</v>
      </c>
      <c r="E329" t="s">
        <v>106</v>
      </c>
      <c r="F329" t="s">
        <v>6135</v>
      </c>
      <c r="G329" s="77">
        <v>70000</v>
      </c>
      <c r="H329" s="77">
        <v>2.6676571428571427</v>
      </c>
      <c r="I329" s="77">
        <v>1.8673599999999999</v>
      </c>
      <c r="J329" s="78">
        <v>0</v>
      </c>
      <c r="K329" s="78">
        <v>0</v>
      </c>
    </row>
    <row r="330" spans="2:11">
      <c r="B330" t="s">
        <v>6133</v>
      </c>
      <c r="C330" t="s">
        <v>6136</v>
      </c>
      <c r="D330" t="s">
        <v>123</v>
      </c>
      <c r="E330" t="s">
        <v>106</v>
      </c>
      <c r="F330" t="s">
        <v>6135</v>
      </c>
      <c r="G330" s="77">
        <v>-1000</v>
      </c>
      <c r="H330" s="77">
        <v>2.6680000000000001</v>
      </c>
      <c r="I330" s="77">
        <v>-2.6679999999999999E-2</v>
      </c>
      <c r="J330" s="78">
        <v>0</v>
      </c>
      <c r="K330" s="78">
        <v>0</v>
      </c>
    </row>
    <row r="331" spans="2:11">
      <c r="B331" t="s">
        <v>6137</v>
      </c>
      <c r="C331" t="s">
        <v>6138</v>
      </c>
      <c r="D331" t="s">
        <v>123</v>
      </c>
      <c r="E331" t="s">
        <v>106</v>
      </c>
      <c r="F331" t="s">
        <v>6139</v>
      </c>
      <c r="G331" s="77">
        <v>685000</v>
      </c>
      <c r="H331" s="77">
        <v>4.4779749999999998</v>
      </c>
      <c r="I331" s="77">
        <v>30.674128750000001</v>
      </c>
      <c r="J331" s="78">
        <v>-2.0000000000000001E-4</v>
      </c>
      <c r="K331" s="78">
        <v>0</v>
      </c>
    </row>
    <row r="332" spans="2:11">
      <c r="B332" t="s">
        <v>6140</v>
      </c>
      <c r="C332" t="s">
        <v>6141</v>
      </c>
      <c r="D332" t="s">
        <v>123</v>
      </c>
      <c r="E332" t="s">
        <v>106</v>
      </c>
      <c r="F332" t="s">
        <v>5984</v>
      </c>
      <c r="G332" s="77">
        <v>-450000</v>
      </c>
      <c r="H332" s="77">
        <v>4.3795933333333332</v>
      </c>
      <c r="I332" s="77">
        <v>-19.708169999999999</v>
      </c>
      <c r="J332" s="78">
        <v>1E-4</v>
      </c>
      <c r="K332" s="78">
        <v>0</v>
      </c>
    </row>
    <row r="333" spans="2:11">
      <c r="B333" t="s">
        <v>6142</v>
      </c>
      <c r="C333" t="s">
        <v>6143</v>
      </c>
      <c r="D333" t="s">
        <v>123</v>
      </c>
      <c r="E333" t="s">
        <v>106</v>
      </c>
      <c r="F333" t="s">
        <v>5984</v>
      </c>
      <c r="G333" s="77">
        <v>-670000</v>
      </c>
      <c r="H333" s="77">
        <v>4.3304</v>
      </c>
      <c r="I333" s="77">
        <v>-29.013680000000001</v>
      </c>
      <c r="J333" s="78">
        <v>2.0000000000000001E-4</v>
      </c>
      <c r="K333" s="78">
        <v>0</v>
      </c>
    </row>
    <row r="334" spans="2:11">
      <c r="B334" t="s">
        <v>6144</v>
      </c>
      <c r="C334" t="s">
        <v>6145</v>
      </c>
      <c r="D334" t="s">
        <v>123</v>
      </c>
      <c r="E334" t="s">
        <v>106</v>
      </c>
      <c r="F334" t="s">
        <v>5984</v>
      </c>
      <c r="G334" s="77">
        <v>-29000</v>
      </c>
      <c r="H334" s="77">
        <v>4.2813333333333459</v>
      </c>
      <c r="I334" s="77">
        <v>-1.2415866666666699</v>
      </c>
      <c r="J334" s="78">
        <v>0</v>
      </c>
      <c r="K334" s="78">
        <v>0</v>
      </c>
    </row>
    <row r="335" spans="2:11">
      <c r="B335" t="s">
        <v>6146</v>
      </c>
      <c r="C335" t="s">
        <v>6147</v>
      </c>
      <c r="D335" t="s">
        <v>123</v>
      </c>
      <c r="E335" t="s">
        <v>106</v>
      </c>
      <c r="F335" t="s">
        <v>5984</v>
      </c>
      <c r="G335" s="77">
        <v>-15000000</v>
      </c>
      <c r="H335" s="77">
        <v>4.4646365333333335</v>
      </c>
      <c r="I335" s="77">
        <v>-669.69547999999998</v>
      </c>
      <c r="J335" s="78">
        <v>4.5999999999999999E-3</v>
      </c>
      <c r="K335" s="78">
        <v>0</v>
      </c>
    </row>
    <row r="336" spans="2:11">
      <c r="B336" t="s">
        <v>6148</v>
      </c>
      <c r="C336" t="s">
        <v>6149</v>
      </c>
      <c r="D336" t="s">
        <v>123</v>
      </c>
      <c r="E336" t="s">
        <v>106</v>
      </c>
      <c r="F336" t="s">
        <v>5984</v>
      </c>
      <c r="G336" s="77">
        <v>-2840000</v>
      </c>
      <c r="H336" s="77">
        <v>4.4152804545454503</v>
      </c>
      <c r="I336" s="77">
        <v>-125.393964909091</v>
      </c>
      <c r="J336" s="78">
        <v>8.9999999999999998E-4</v>
      </c>
      <c r="K336" s="78">
        <v>0</v>
      </c>
    </row>
    <row r="337" spans="2:11">
      <c r="B337" t="s">
        <v>6150</v>
      </c>
      <c r="C337" t="s">
        <v>6151</v>
      </c>
      <c r="D337" t="s">
        <v>123</v>
      </c>
      <c r="E337" t="s">
        <v>106</v>
      </c>
      <c r="F337" t="s">
        <v>6152</v>
      </c>
      <c r="G337" s="77">
        <v>-65122700</v>
      </c>
      <c r="H337" s="77">
        <v>3.4895826432353552</v>
      </c>
      <c r="I337" s="77">
        <v>-2272.5104360062201</v>
      </c>
      <c r="J337" s="78">
        <v>1.5599999999999999E-2</v>
      </c>
      <c r="K337" s="78">
        <v>-1E-4</v>
      </c>
    </row>
    <row r="338" spans="2:11">
      <c r="B338" t="s">
        <v>6150</v>
      </c>
      <c r="C338" t="s">
        <v>6153</v>
      </c>
      <c r="D338" t="s">
        <v>123</v>
      </c>
      <c r="E338" t="s">
        <v>106</v>
      </c>
      <c r="F338" t="s">
        <v>6152</v>
      </c>
      <c r="G338" s="77">
        <v>1350000</v>
      </c>
      <c r="H338" s="77">
        <v>3.4895829629629631</v>
      </c>
      <c r="I338" s="77">
        <v>47.109369999999998</v>
      </c>
      <c r="J338" s="78">
        <v>-2.9999999999999997E-4</v>
      </c>
      <c r="K338" s="78">
        <v>0</v>
      </c>
    </row>
    <row r="339" spans="2:11">
      <c r="B339" t="s">
        <v>6154</v>
      </c>
      <c r="C339" t="s">
        <v>6155</v>
      </c>
      <c r="D339" t="s">
        <v>123</v>
      </c>
      <c r="E339" t="s">
        <v>106</v>
      </c>
      <c r="F339" t="s">
        <v>6156</v>
      </c>
      <c r="G339" s="77">
        <v>-65000</v>
      </c>
      <c r="H339" s="77">
        <v>3.9368500000000002</v>
      </c>
      <c r="I339" s="77">
        <v>-2.5589525000000002</v>
      </c>
      <c r="J339" s="78">
        <v>0</v>
      </c>
      <c r="K339" s="78">
        <v>0</v>
      </c>
    </row>
    <row r="340" spans="2:11">
      <c r="B340" t="s">
        <v>6157</v>
      </c>
      <c r="C340" t="s">
        <v>6158</v>
      </c>
      <c r="D340" t="s">
        <v>123</v>
      </c>
      <c r="E340" t="s">
        <v>106</v>
      </c>
      <c r="F340" t="s">
        <v>6156</v>
      </c>
      <c r="G340" s="77">
        <v>-7500000</v>
      </c>
      <c r="H340" s="77">
        <v>4.1191445333333334</v>
      </c>
      <c r="I340" s="77">
        <v>-308.93583999999998</v>
      </c>
      <c r="J340" s="78">
        <v>2.0999999999999999E-3</v>
      </c>
      <c r="K340" s="78">
        <v>0</v>
      </c>
    </row>
    <row r="341" spans="2:11">
      <c r="B341" t="s">
        <v>6159</v>
      </c>
      <c r="C341" t="s">
        <v>6160</v>
      </c>
      <c r="D341" t="s">
        <v>123</v>
      </c>
      <c r="E341" t="s">
        <v>106</v>
      </c>
      <c r="F341" t="s">
        <v>6161</v>
      </c>
      <c r="G341" s="77">
        <v>-985000</v>
      </c>
      <c r="H341" s="77">
        <v>2.766025</v>
      </c>
      <c r="I341" s="77">
        <v>-27.245346250000001</v>
      </c>
      <c r="J341" s="78">
        <v>2.0000000000000001E-4</v>
      </c>
      <c r="K341" s="78">
        <v>0</v>
      </c>
    </row>
    <row r="342" spans="2:11">
      <c r="B342" t="s">
        <v>6162</v>
      </c>
      <c r="C342" t="s">
        <v>6163</v>
      </c>
      <c r="D342" t="s">
        <v>123</v>
      </c>
      <c r="E342" t="s">
        <v>106</v>
      </c>
      <c r="F342" t="s">
        <v>6161</v>
      </c>
      <c r="G342" s="77">
        <v>-8000000</v>
      </c>
      <c r="H342" s="77">
        <v>3.2345682500000001</v>
      </c>
      <c r="I342" s="77">
        <v>-258.76546000000002</v>
      </c>
      <c r="J342" s="78">
        <v>1.8E-3</v>
      </c>
      <c r="K342" s="78">
        <v>0</v>
      </c>
    </row>
    <row r="343" spans="2:11">
      <c r="B343" t="s">
        <v>6164</v>
      </c>
      <c r="C343" t="s">
        <v>6165</v>
      </c>
      <c r="D343" t="s">
        <v>123</v>
      </c>
      <c r="E343" t="s">
        <v>106</v>
      </c>
      <c r="F343" t="s">
        <v>6166</v>
      </c>
      <c r="G343" s="77">
        <v>-13000000</v>
      </c>
      <c r="H343" s="77">
        <v>-2.0777046923076923</v>
      </c>
      <c r="I343" s="77">
        <v>270.10160999999999</v>
      </c>
      <c r="J343" s="78">
        <v>-1.9E-3</v>
      </c>
      <c r="K343" s="78">
        <v>0</v>
      </c>
    </row>
    <row r="344" spans="2:11">
      <c r="B344" t="s">
        <v>6167</v>
      </c>
      <c r="C344" t="s">
        <v>6168</v>
      </c>
      <c r="D344" t="s">
        <v>123</v>
      </c>
      <c r="E344" t="s">
        <v>106</v>
      </c>
      <c r="F344" t="s">
        <v>5992</v>
      </c>
      <c r="G344" s="77">
        <v>-2300</v>
      </c>
      <c r="H344" s="77">
        <v>-0.52956521739130435</v>
      </c>
      <c r="I344" s="77">
        <v>1.218E-2</v>
      </c>
      <c r="J344" s="78">
        <v>0</v>
      </c>
      <c r="K344" s="78">
        <v>0</v>
      </c>
    </row>
    <row r="345" spans="2:11">
      <c r="B345" t="s">
        <v>6169</v>
      </c>
      <c r="C345" t="s">
        <v>6170</v>
      </c>
      <c r="D345" t="s">
        <v>123</v>
      </c>
      <c r="E345" t="s">
        <v>106</v>
      </c>
      <c r="F345" t="s">
        <v>5347</v>
      </c>
      <c r="G345" s="77">
        <v>-5425000</v>
      </c>
      <c r="H345" s="77">
        <v>-2.5241699999999998</v>
      </c>
      <c r="I345" s="77">
        <v>136.93622250000001</v>
      </c>
      <c r="J345" s="78">
        <v>-8.9999999999999998E-4</v>
      </c>
      <c r="K345" s="78">
        <v>0</v>
      </c>
    </row>
    <row r="346" spans="2:11">
      <c r="B346" t="s">
        <v>6171</v>
      </c>
      <c r="C346" t="s">
        <v>6172</v>
      </c>
      <c r="D346" t="s">
        <v>123</v>
      </c>
      <c r="E346" t="s">
        <v>106</v>
      </c>
      <c r="F346" t="s">
        <v>6173</v>
      </c>
      <c r="G346" s="77">
        <v>-1500000</v>
      </c>
      <c r="H346" s="77">
        <v>-3.4749593333333335</v>
      </c>
      <c r="I346" s="77">
        <v>52.124389999999998</v>
      </c>
      <c r="J346" s="78">
        <v>-4.0000000000000002E-4</v>
      </c>
      <c r="K346" s="78">
        <v>0</v>
      </c>
    </row>
    <row r="347" spans="2:11">
      <c r="B347" t="s">
        <v>6174</v>
      </c>
      <c r="C347" t="s">
        <v>6175</v>
      </c>
      <c r="D347" t="s">
        <v>123</v>
      </c>
      <c r="E347" t="s">
        <v>106</v>
      </c>
      <c r="F347" t="s">
        <v>6173</v>
      </c>
      <c r="G347" s="77">
        <v>-10000</v>
      </c>
      <c r="H347" s="77">
        <v>-3.6291000000000002</v>
      </c>
      <c r="I347" s="77">
        <v>0.36291000000000001</v>
      </c>
      <c r="J347" s="78">
        <v>0</v>
      </c>
      <c r="K347" s="78">
        <v>0</v>
      </c>
    </row>
    <row r="348" spans="2:11">
      <c r="B348" t="s">
        <v>6176</v>
      </c>
      <c r="C348" t="s">
        <v>6177</v>
      </c>
      <c r="D348" t="s">
        <v>123</v>
      </c>
      <c r="E348" t="s">
        <v>106</v>
      </c>
      <c r="F348" t="s">
        <v>6001</v>
      </c>
      <c r="G348" s="77">
        <v>3085000</v>
      </c>
      <c r="H348" s="77">
        <v>-1.5925090909090933</v>
      </c>
      <c r="I348" s="77">
        <v>-49.128905454545503</v>
      </c>
      <c r="J348" s="78">
        <v>2.9999999999999997E-4</v>
      </c>
      <c r="K348" s="78">
        <v>0</v>
      </c>
    </row>
    <row r="349" spans="2:11">
      <c r="B349" t="s">
        <v>6178</v>
      </c>
      <c r="C349" t="s">
        <v>6179</v>
      </c>
      <c r="D349" t="s">
        <v>123</v>
      </c>
      <c r="E349" t="s">
        <v>106</v>
      </c>
      <c r="F349" t="s">
        <v>6001</v>
      </c>
      <c r="G349" s="77">
        <v>-14000000</v>
      </c>
      <c r="H349" s="77">
        <v>-2.7049147142857071</v>
      </c>
      <c r="I349" s="77">
        <v>378.68805999999898</v>
      </c>
      <c r="J349" s="78">
        <v>-2.5999999999999999E-3</v>
      </c>
      <c r="K349" s="78">
        <v>0</v>
      </c>
    </row>
    <row r="350" spans="2:11">
      <c r="B350" t="s">
        <v>6180</v>
      </c>
      <c r="C350" t="s">
        <v>6181</v>
      </c>
      <c r="D350" t="s">
        <v>123</v>
      </c>
      <c r="E350" t="s">
        <v>106</v>
      </c>
      <c r="F350" t="s">
        <v>6036</v>
      </c>
      <c r="G350" s="77">
        <v>1150000</v>
      </c>
      <c r="H350" s="77">
        <v>4.6353999999999997</v>
      </c>
      <c r="I350" s="77">
        <v>53.307099999999998</v>
      </c>
      <c r="J350" s="78">
        <v>-4.0000000000000002E-4</v>
      </c>
      <c r="K350" s="78">
        <v>0</v>
      </c>
    </row>
    <row r="351" spans="2:11">
      <c r="B351" t="s">
        <v>6182</v>
      </c>
      <c r="C351" t="s">
        <v>6183</v>
      </c>
      <c r="D351" t="s">
        <v>123</v>
      </c>
      <c r="E351" t="s">
        <v>106</v>
      </c>
      <c r="F351" t="s">
        <v>307</v>
      </c>
      <c r="G351" s="77">
        <v>4000000</v>
      </c>
      <c r="H351" s="77">
        <v>3.1846377499999998</v>
      </c>
      <c r="I351" s="77">
        <v>127.38551</v>
      </c>
      <c r="J351" s="78">
        <v>-8.9999999999999998E-4</v>
      </c>
      <c r="K351" s="78">
        <v>0</v>
      </c>
    </row>
    <row r="352" spans="2:11">
      <c r="B352" t="s">
        <v>6184</v>
      </c>
      <c r="C352" t="s">
        <v>6185</v>
      </c>
      <c r="D352" t="s">
        <v>123</v>
      </c>
      <c r="E352" t="s">
        <v>106</v>
      </c>
      <c r="F352" t="s">
        <v>307</v>
      </c>
      <c r="G352" s="77">
        <v>690100</v>
      </c>
      <c r="H352" s="77">
        <v>3.19</v>
      </c>
      <c r="I352" s="77">
        <v>22.014189999999999</v>
      </c>
      <c r="J352" s="78">
        <v>-2.0000000000000001E-4</v>
      </c>
      <c r="K352" s="78">
        <v>0</v>
      </c>
    </row>
    <row r="353" spans="2:11">
      <c r="B353" t="s">
        <v>6184</v>
      </c>
      <c r="C353" t="s">
        <v>6186</v>
      </c>
      <c r="D353" t="s">
        <v>123</v>
      </c>
      <c r="E353" t="s">
        <v>106</v>
      </c>
      <c r="F353" t="s">
        <v>307</v>
      </c>
      <c r="G353" s="77">
        <v>-300000</v>
      </c>
      <c r="H353" s="77">
        <v>3.1989466666666702</v>
      </c>
      <c r="I353" s="77">
        <v>-9.5968400000000091</v>
      </c>
      <c r="J353" s="78">
        <v>1E-4</v>
      </c>
      <c r="K353" s="78">
        <v>0</v>
      </c>
    </row>
    <row r="354" spans="2:11">
      <c r="B354" t="s">
        <v>6187</v>
      </c>
      <c r="C354" t="s">
        <v>6188</v>
      </c>
      <c r="D354" t="s">
        <v>123</v>
      </c>
      <c r="E354" t="s">
        <v>106</v>
      </c>
      <c r="F354" t="s">
        <v>6189</v>
      </c>
      <c r="G354" s="77">
        <v>-2800000</v>
      </c>
      <c r="H354" s="77">
        <v>9.9426039999999993</v>
      </c>
      <c r="I354" s="77">
        <v>-278.39291200000002</v>
      </c>
      <c r="J354" s="78">
        <v>1.9E-3</v>
      </c>
      <c r="K354" s="78">
        <v>0</v>
      </c>
    </row>
    <row r="355" spans="2:11">
      <c r="B355" t="s">
        <v>6190</v>
      </c>
      <c r="C355" t="s">
        <v>6191</v>
      </c>
      <c r="D355" t="s">
        <v>123</v>
      </c>
      <c r="E355" t="s">
        <v>106</v>
      </c>
      <c r="F355" t="s">
        <v>6189</v>
      </c>
      <c r="G355" s="77">
        <v>1100000</v>
      </c>
      <c r="H355" s="77">
        <v>9.7416981818181814</v>
      </c>
      <c r="I355" s="77">
        <v>107.15868</v>
      </c>
      <c r="J355" s="78">
        <v>-6.9999999999999999E-4</v>
      </c>
      <c r="K355" s="78">
        <v>0</v>
      </c>
    </row>
    <row r="356" spans="2:11">
      <c r="B356" t="s">
        <v>6192</v>
      </c>
      <c r="C356" t="s">
        <v>6193</v>
      </c>
      <c r="D356" t="s">
        <v>123</v>
      </c>
      <c r="E356" t="s">
        <v>106</v>
      </c>
      <c r="F356" t="s">
        <v>6039</v>
      </c>
      <c r="G356" s="77">
        <v>-10000000</v>
      </c>
      <c r="H356" s="77">
        <v>11.848622199999999</v>
      </c>
      <c r="I356" s="77">
        <v>-1184.86222</v>
      </c>
      <c r="J356" s="78">
        <v>8.0999999999999996E-3</v>
      </c>
      <c r="K356" s="78">
        <v>0</v>
      </c>
    </row>
    <row r="357" spans="2:11">
      <c r="B357" t="s">
        <v>6194</v>
      </c>
      <c r="C357" t="s">
        <v>6195</v>
      </c>
      <c r="D357" t="s">
        <v>123</v>
      </c>
      <c r="E357" t="s">
        <v>106</v>
      </c>
      <c r="F357" t="s">
        <v>6009</v>
      </c>
      <c r="G357" s="77">
        <v>-1680000</v>
      </c>
      <c r="H357" s="77">
        <v>8.5512119402985114</v>
      </c>
      <c r="I357" s="77">
        <v>-143.660360597015</v>
      </c>
      <c r="J357" s="78">
        <v>1E-3</v>
      </c>
      <c r="K357" s="78">
        <v>0</v>
      </c>
    </row>
    <row r="358" spans="2:11">
      <c r="B358" t="s">
        <v>6196</v>
      </c>
      <c r="C358" t="s">
        <v>6197</v>
      </c>
      <c r="D358" t="s">
        <v>123</v>
      </c>
      <c r="E358" t="s">
        <v>106</v>
      </c>
      <c r="F358" t="s">
        <v>6009</v>
      </c>
      <c r="G358" s="77">
        <v>-101300</v>
      </c>
      <c r="H358" s="77">
        <v>7.6653846153846201</v>
      </c>
      <c r="I358" s="77">
        <v>-7.7650346153846197</v>
      </c>
      <c r="J358" s="78">
        <v>1E-4</v>
      </c>
      <c r="K358" s="78">
        <v>0</v>
      </c>
    </row>
    <row r="359" spans="2:11">
      <c r="B359" t="s">
        <v>6198</v>
      </c>
      <c r="C359" t="s">
        <v>6199</v>
      </c>
      <c r="D359" t="s">
        <v>123</v>
      </c>
      <c r="E359" t="s">
        <v>106</v>
      </c>
      <c r="F359" t="s">
        <v>6009</v>
      </c>
      <c r="G359" s="77">
        <v>-850000</v>
      </c>
      <c r="H359" s="77">
        <v>7.9590411764705884</v>
      </c>
      <c r="I359" s="77">
        <v>-67.651849999999996</v>
      </c>
      <c r="J359" s="78">
        <v>5.0000000000000001E-4</v>
      </c>
      <c r="K359" s="78">
        <v>0</v>
      </c>
    </row>
    <row r="360" spans="2:11">
      <c r="B360" t="s">
        <v>6200</v>
      </c>
      <c r="C360" t="s">
        <v>6201</v>
      </c>
      <c r="D360" t="s">
        <v>123</v>
      </c>
      <c r="E360" t="s">
        <v>106</v>
      </c>
      <c r="F360" t="s">
        <v>6202</v>
      </c>
      <c r="G360" s="77">
        <v>655000</v>
      </c>
      <c r="H360" s="77">
        <v>10.430407142857071</v>
      </c>
      <c r="I360" s="77">
        <v>68.319166785714003</v>
      </c>
      <c r="J360" s="78">
        <v>-5.0000000000000001E-4</v>
      </c>
      <c r="K360" s="78">
        <v>0</v>
      </c>
    </row>
    <row r="361" spans="2:11">
      <c r="B361" t="s">
        <v>6200</v>
      </c>
      <c r="C361" t="s">
        <v>6203</v>
      </c>
      <c r="D361" t="s">
        <v>123</v>
      </c>
      <c r="E361" t="s">
        <v>106</v>
      </c>
      <c r="F361" t="s">
        <v>6202</v>
      </c>
      <c r="G361" s="77">
        <v>-315000</v>
      </c>
      <c r="H361" s="77">
        <v>10.430406349206285</v>
      </c>
      <c r="I361" s="77">
        <v>-32.855779999999797</v>
      </c>
      <c r="J361" s="78">
        <v>2.0000000000000001E-4</v>
      </c>
      <c r="K361" s="78">
        <v>0</v>
      </c>
    </row>
    <row r="362" spans="2:11">
      <c r="B362" t="s">
        <v>6204</v>
      </c>
      <c r="C362" t="s">
        <v>6205</v>
      </c>
      <c r="D362" t="s">
        <v>123</v>
      </c>
      <c r="E362" t="s">
        <v>106</v>
      </c>
      <c r="F362" t="s">
        <v>6202</v>
      </c>
      <c r="G362" s="77">
        <v>-304600</v>
      </c>
      <c r="H362" s="77">
        <v>9.5941304347826009</v>
      </c>
      <c r="I362" s="77">
        <v>-29.223721304347801</v>
      </c>
      <c r="J362" s="78">
        <v>2.0000000000000001E-4</v>
      </c>
      <c r="K362" s="78">
        <v>0</v>
      </c>
    </row>
    <row r="363" spans="2:11">
      <c r="B363" t="s">
        <v>6206</v>
      </c>
      <c r="C363" t="s">
        <v>6207</v>
      </c>
      <c r="D363" t="s">
        <v>123</v>
      </c>
      <c r="E363" t="s">
        <v>106</v>
      </c>
      <c r="F363" t="s">
        <v>6202</v>
      </c>
      <c r="G363" s="77">
        <v>1070000</v>
      </c>
      <c r="H363" s="77">
        <v>9.5744399999999992</v>
      </c>
      <c r="I363" s="77">
        <v>102.44650799999999</v>
      </c>
      <c r="J363" s="78">
        <v>-6.9999999999999999E-4</v>
      </c>
      <c r="K363" s="78">
        <v>0</v>
      </c>
    </row>
    <row r="364" spans="2:11">
      <c r="B364" t="s">
        <v>6208</v>
      </c>
      <c r="C364" t="s">
        <v>6209</v>
      </c>
      <c r="D364" t="s">
        <v>123</v>
      </c>
      <c r="E364" t="s">
        <v>106</v>
      </c>
      <c r="F364" t="s">
        <v>6015</v>
      </c>
      <c r="G364" s="77">
        <v>1315000</v>
      </c>
      <c r="H364" s="77">
        <v>8.6397578947368423</v>
      </c>
      <c r="I364" s="77">
        <v>113.61281631579</v>
      </c>
      <c r="J364" s="78">
        <v>-8.0000000000000004E-4</v>
      </c>
      <c r="K364" s="78">
        <v>0</v>
      </c>
    </row>
    <row r="365" spans="2:11">
      <c r="B365" t="s">
        <v>6210</v>
      </c>
      <c r="C365" t="s">
        <v>6211</v>
      </c>
      <c r="D365" t="s">
        <v>123</v>
      </c>
      <c r="E365" t="s">
        <v>106</v>
      </c>
      <c r="F365" t="s">
        <v>6015</v>
      </c>
      <c r="G365" s="77">
        <v>-4800000</v>
      </c>
      <c r="H365" s="77">
        <v>8.5949460869565204</v>
      </c>
      <c r="I365" s="77">
        <v>-412.55741217391301</v>
      </c>
      <c r="J365" s="78">
        <v>2.8E-3</v>
      </c>
      <c r="K365" s="78">
        <v>0</v>
      </c>
    </row>
    <row r="366" spans="2:11">
      <c r="B366" t="s">
        <v>6212</v>
      </c>
      <c r="C366" t="s">
        <v>6213</v>
      </c>
      <c r="D366" t="s">
        <v>123</v>
      </c>
      <c r="E366" t="s">
        <v>106</v>
      </c>
      <c r="F366" t="s">
        <v>6214</v>
      </c>
      <c r="G366" s="77">
        <v>1050000</v>
      </c>
      <c r="H366" s="77">
        <v>7.4197499999999996</v>
      </c>
      <c r="I366" s="77">
        <v>77.907375000000002</v>
      </c>
      <c r="J366" s="78">
        <v>-5.0000000000000001E-4</v>
      </c>
      <c r="K366" s="78">
        <v>0</v>
      </c>
    </row>
    <row r="367" spans="2:11">
      <c r="B367" t="s">
        <v>6212</v>
      </c>
      <c r="C367" t="s">
        <v>6215</v>
      </c>
      <c r="D367" t="s">
        <v>123</v>
      </c>
      <c r="E367" t="s">
        <v>106</v>
      </c>
      <c r="F367" t="s">
        <v>6214</v>
      </c>
      <c r="G367" s="77">
        <v>-2060000</v>
      </c>
      <c r="H367" s="77">
        <v>7.4197577777778001</v>
      </c>
      <c r="I367" s="77">
        <v>-152.847010222222</v>
      </c>
      <c r="J367" s="78">
        <v>1.1000000000000001E-3</v>
      </c>
      <c r="K367" s="78">
        <v>0</v>
      </c>
    </row>
    <row r="368" spans="2:11">
      <c r="B368" t="s">
        <v>6216</v>
      </c>
      <c r="C368" t="s">
        <v>6217</v>
      </c>
      <c r="D368" t="s">
        <v>123</v>
      </c>
      <c r="E368" t="s">
        <v>106</v>
      </c>
      <c r="F368" t="s">
        <v>5319</v>
      </c>
      <c r="G368" s="77">
        <v>1450000</v>
      </c>
      <c r="H368" s="77">
        <v>6.3473333333333235</v>
      </c>
      <c r="I368" s="77">
        <v>92.036333333333204</v>
      </c>
      <c r="J368" s="78">
        <v>-5.9999999999999995E-4</v>
      </c>
      <c r="K368" s="78">
        <v>0</v>
      </c>
    </row>
    <row r="369" spans="2:11">
      <c r="B369" t="s">
        <v>6218</v>
      </c>
      <c r="C369" t="s">
        <v>6219</v>
      </c>
      <c r="D369" t="s">
        <v>123</v>
      </c>
      <c r="E369" t="s">
        <v>106</v>
      </c>
      <c r="F369" t="s">
        <v>6220</v>
      </c>
      <c r="G369" s="77">
        <v>5000</v>
      </c>
      <c r="H369" s="77">
        <v>0.1812</v>
      </c>
      <c r="I369" s="77">
        <v>9.0600000000000003E-3</v>
      </c>
      <c r="J369" s="78">
        <v>0</v>
      </c>
      <c r="K369" s="78">
        <v>0</v>
      </c>
    </row>
    <row r="370" spans="2:11">
      <c r="B370" t="s">
        <v>6221</v>
      </c>
      <c r="C370" t="s">
        <v>6222</v>
      </c>
      <c r="D370" t="s">
        <v>123</v>
      </c>
      <c r="E370" t="s">
        <v>106</v>
      </c>
      <c r="F370" t="s">
        <v>6220</v>
      </c>
      <c r="G370" s="77">
        <v>-2250000</v>
      </c>
      <c r="H370" s="77">
        <v>6.0933833333333336</v>
      </c>
      <c r="I370" s="77">
        <v>-137.101125</v>
      </c>
      <c r="J370" s="78">
        <v>8.9999999999999998E-4</v>
      </c>
      <c r="K370" s="78">
        <v>0</v>
      </c>
    </row>
    <row r="371" spans="2:11">
      <c r="B371" t="s">
        <v>6223</v>
      </c>
      <c r="C371" t="s">
        <v>6224</v>
      </c>
      <c r="D371" t="s">
        <v>123</v>
      </c>
      <c r="E371" t="s">
        <v>106</v>
      </c>
      <c r="F371" t="s">
        <v>6225</v>
      </c>
      <c r="G371" s="77">
        <v>70000</v>
      </c>
      <c r="H371" s="77">
        <v>6.1179674459884144</v>
      </c>
      <c r="I371" s="77">
        <v>4.2825772121918897</v>
      </c>
      <c r="J371" s="78">
        <v>0</v>
      </c>
      <c r="K371" s="78">
        <v>0</v>
      </c>
    </row>
    <row r="372" spans="2:11">
      <c r="B372" t="s">
        <v>6226</v>
      </c>
      <c r="C372" t="s">
        <v>6227</v>
      </c>
      <c r="D372" t="s">
        <v>123</v>
      </c>
      <c r="E372" t="s">
        <v>106</v>
      </c>
      <c r="F372" t="s">
        <v>6228</v>
      </c>
      <c r="G372" s="77">
        <v>-770000</v>
      </c>
      <c r="H372" s="77">
        <v>2.3429600000000002</v>
      </c>
      <c r="I372" s="77">
        <v>-18.040792</v>
      </c>
      <c r="J372" s="78">
        <v>1E-4</v>
      </c>
      <c r="K372" s="78">
        <v>0</v>
      </c>
    </row>
    <row r="373" spans="2:11">
      <c r="B373" t="s">
        <v>6229</v>
      </c>
      <c r="C373" t="s">
        <v>6230</v>
      </c>
      <c r="D373" t="s">
        <v>123</v>
      </c>
      <c r="E373" t="s">
        <v>106</v>
      </c>
      <c r="F373" t="s">
        <v>6228</v>
      </c>
      <c r="G373" s="77">
        <v>-5000</v>
      </c>
      <c r="H373" s="77">
        <v>1.7232000000000001</v>
      </c>
      <c r="I373" s="77">
        <v>-8.616E-2</v>
      </c>
      <c r="J373" s="78">
        <v>0</v>
      </c>
      <c r="K373" s="78">
        <v>0</v>
      </c>
    </row>
    <row r="374" spans="2:11">
      <c r="B374" t="s">
        <v>6231</v>
      </c>
      <c r="C374" t="s">
        <v>6232</v>
      </c>
      <c r="D374" t="s">
        <v>123</v>
      </c>
      <c r="E374" t="s">
        <v>106</v>
      </c>
      <c r="F374" t="s">
        <v>429</v>
      </c>
      <c r="G374" s="77">
        <v>1800000</v>
      </c>
      <c r="H374" s="77">
        <v>-0.51971000000000001</v>
      </c>
      <c r="I374" s="77">
        <v>-9.3547799999999999</v>
      </c>
      <c r="J374" s="78">
        <v>1E-4</v>
      </c>
      <c r="K374" s="78">
        <v>0</v>
      </c>
    </row>
    <row r="375" spans="2:11">
      <c r="B375" s="79" t="s">
        <v>5662</v>
      </c>
      <c r="C375" s="16"/>
      <c r="D375" s="16"/>
      <c r="G375" s="81">
        <v>54779140.539999999</v>
      </c>
      <c r="I375" s="81">
        <v>-20332.810249603554</v>
      </c>
      <c r="J375" s="80">
        <v>0.13969999999999999</v>
      </c>
      <c r="K375" s="80">
        <v>-8.0000000000000004E-4</v>
      </c>
    </row>
    <row r="376" spans="2:11">
      <c r="B376" t="s">
        <v>6233</v>
      </c>
      <c r="C376" t="s">
        <v>6234</v>
      </c>
      <c r="D376" t="s">
        <v>123</v>
      </c>
      <c r="E376" t="s">
        <v>106</v>
      </c>
      <c r="F376" t="s">
        <v>304</v>
      </c>
      <c r="G376" s="77">
        <v>4229534.55</v>
      </c>
      <c r="H376" s="77">
        <v>-2.3574000000000002</v>
      </c>
      <c r="I376" s="77">
        <v>-368.11841930243702</v>
      </c>
      <c r="J376" s="78">
        <v>2.5000000000000001E-3</v>
      </c>
      <c r="K376" s="78">
        <v>0</v>
      </c>
    </row>
    <row r="377" spans="2:11">
      <c r="B377" t="s">
        <v>6233</v>
      </c>
      <c r="C377" t="s">
        <v>6235</v>
      </c>
      <c r="D377" t="s">
        <v>123</v>
      </c>
      <c r="E377" t="s">
        <v>106</v>
      </c>
      <c r="F377" t="s">
        <v>429</v>
      </c>
      <c r="G377" s="77">
        <v>2156319.41</v>
      </c>
      <c r="H377" s="77">
        <v>-1.6791</v>
      </c>
      <c r="I377" s="77">
        <v>-133.67535501553999</v>
      </c>
      <c r="J377" s="78">
        <v>8.9999999999999998E-4</v>
      </c>
      <c r="K377" s="78">
        <v>0</v>
      </c>
    </row>
    <row r="378" spans="2:11">
      <c r="B378" t="s">
        <v>6233</v>
      </c>
      <c r="C378" t="s">
        <v>6236</v>
      </c>
      <c r="D378" t="s">
        <v>123</v>
      </c>
      <c r="E378" t="s">
        <v>106</v>
      </c>
      <c r="F378" t="s">
        <v>429</v>
      </c>
      <c r="G378" s="77">
        <v>4354450.63</v>
      </c>
      <c r="H378" s="77">
        <v>0.57899999999999996</v>
      </c>
      <c r="I378" s="77">
        <v>93.083697693308395</v>
      </c>
      <c r="J378" s="78">
        <v>-5.9999999999999995E-4</v>
      </c>
      <c r="K378" s="78">
        <v>0</v>
      </c>
    </row>
    <row r="379" spans="2:11">
      <c r="B379" t="s">
        <v>6233</v>
      </c>
      <c r="C379" t="s">
        <v>6237</v>
      </c>
      <c r="D379" t="s">
        <v>123</v>
      </c>
      <c r="E379" t="s">
        <v>106</v>
      </c>
      <c r="F379" t="s">
        <v>429</v>
      </c>
      <c r="G379" s="77">
        <v>3360365.52</v>
      </c>
      <c r="H379" s="77">
        <v>0.8982</v>
      </c>
      <c r="I379" s="77">
        <v>111.434909047563</v>
      </c>
      <c r="J379" s="78">
        <v>-8.0000000000000004E-4</v>
      </c>
      <c r="K379" s="78">
        <v>0</v>
      </c>
    </row>
    <row r="380" spans="2:11">
      <c r="B380" t="s">
        <v>6233</v>
      </c>
      <c r="C380" t="s">
        <v>6238</v>
      </c>
      <c r="D380" t="s">
        <v>123</v>
      </c>
      <c r="E380" t="s">
        <v>106</v>
      </c>
      <c r="F380" t="s">
        <v>429</v>
      </c>
      <c r="G380" s="77">
        <v>3362372.6</v>
      </c>
      <c r="H380" s="77">
        <v>0.95730000000000004</v>
      </c>
      <c r="I380" s="77">
        <v>118.838069786061</v>
      </c>
      <c r="J380" s="78">
        <v>-8.0000000000000004E-4</v>
      </c>
      <c r="K380" s="78">
        <v>0</v>
      </c>
    </row>
    <row r="381" spans="2:11">
      <c r="B381" t="s">
        <v>6233</v>
      </c>
      <c r="C381" t="s">
        <v>6239</v>
      </c>
      <c r="D381" t="s">
        <v>123</v>
      </c>
      <c r="E381" t="s">
        <v>106</v>
      </c>
      <c r="F381" t="s">
        <v>429</v>
      </c>
      <c r="G381" s="77">
        <v>2372979.0099999998</v>
      </c>
      <c r="H381" s="77">
        <v>1.7636000000000001</v>
      </c>
      <c r="I381" s="77">
        <v>154.50967507276999</v>
      </c>
      <c r="J381" s="78">
        <v>-1.1000000000000001E-3</v>
      </c>
      <c r="K381" s="78">
        <v>0</v>
      </c>
    </row>
    <row r="382" spans="2:11">
      <c r="B382" t="s">
        <v>6233</v>
      </c>
      <c r="C382" t="s">
        <v>6240</v>
      </c>
      <c r="D382" t="s">
        <v>123</v>
      </c>
      <c r="E382" t="s">
        <v>106</v>
      </c>
      <c r="F382" t="s">
        <v>429</v>
      </c>
      <c r="G382" s="77">
        <v>2041207.54</v>
      </c>
      <c r="H382" s="77">
        <v>2.1114000000000002</v>
      </c>
      <c r="I382" s="77">
        <v>159.11802275037499</v>
      </c>
      <c r="J382" s="78">
        <v>-1.1000000000000001E-3</v>
      </c>
      <c r="K382" s="78">
        <v>0</v>
      </c>
    </row>
    <row r="383" spans="2:11">
      <c r="B383" t="s">
        <v>6233</v>
      </c>
      <c r="C383" t="s">
        <v>6241</v>
      </c>
      <c r="D383" t="s">
        <v>123</v>
      </c>
      <c r="E383" t="s">
        <v>106</v>
      </c>
      <c r="F383" t="s">
        <v>429</v>
      </c>
      <c r="G383" s="77">
        <v>3067591.7</v>
      </c>
      <c r="H383" s="77">
        <v>2.2957999999999998</v>
      </c>
      <c r="I383" s="77">
        <v>260.01194375783098</v>
      </c>
      <c r="J383" s="78">
        <v>-1.8E-3</v>
      </c>
      <c r="K383" s="78">
        <v>0</v>
      </c>
    </row>
    <row r="384" spans="2:11">
      <c r="B384" t="s">
        <v>6233</v>
      </c>
      <c r="C384" t="s">
        <v>6242</v>
      </c>
      <c r="D384" t="s">
        <v>123</v>
      </c>
      <c r="E384" t="s">
        <v>106</v>
      </c>
      <c r="F384" t="s">
        <v>429</v>
      </c>
      <c r="G384" s="77">
        <v>4008600.02</v>
      </c>
      <c r="H384" s="77">
        <v>0.66080000000000216</v>
      </c>
      <c r="I384" s="77">
        <v>97.796756417534795</v>
      </c>
      <c r="J384" s="78">
        <v>-6.9999999999999999E-4</v>
      </c>
      <c r="K384" s="78">
        <v>0</v>
      </c>
    </row>
    <row r="385" spans="2:11">
      <c r="B385" t="s">
        <v>6243</v>
      </c>
      <c r="C385" t="s">
        <v>6244</v>
      </c>
      <c r="D385" t="s">
        <v>123</v>
      </c>
      <c r="E385" t="s">
        <v>106</v>
      </c>
      <c r="F385" t="s">
        <v>293</v>
      </c>
      <c r="G385" s="77">
        <v>10702470.039999999</v>
      </c>
      <c r="H385" s="77">
        <v>-0.3846</v>
      </c>
      <c r="I385" s="77">
        <v>-151.968995565017</v>
      </c>
      <c r="J385" s="78">
        <v>1E-3</v>
      </c>
      <c r="K385" s="78">
        <v>0</v>
      </c>
    </row>
    <row r="386" spans="2:11">
      <c r="B386" t="s">
        <v>6243</v>
      </c>
      <c r="C386" t="s">
        <v>6245</v>
      </c>
      <c r="D386" t="s">
        <v>123</v>
      </c>
      <c r="E386" t="s">
        <v>106</v>
      </c>
      <c r="F386" t="s">
        <v>293</v>
      </c>
      <c r="G386" s="77">
        <v>3015410.04</v>
      </c>
      <c r="H386" s="77">
        <v>-0.4239</v>
      </c>
      <c r="I386" s="77">
        <v>-47.192337105095703</v>
      </c>
      <c r="J386" s="78">
        <v>2.9999999999999997E-4</v>
      </c>
      <c r="K386" s="78">
        <v>0</v>
      </c>
    </row>
    <row r="387" spans="2:11">
      <c r="B387" t="s">
        <v>6243</v>
      </c>
      <c r="C387" t="s">
        <v>6246</v>
      </c>
      <c r="D387" t="s">
        <v>123</v>
      </c>
      <c r="E387" t="s">
        <v>106</v>
      </c>
      <c r="F387" t="s">
        <v>293</v>
      </c>
      <c r="G387" s="77">
        <v>2262407.2599999998</v>
      </c>
      <c r="H387" s="77">
        <v>-0.3861</v>
      </c>
      <c r="I387" s="77">
        <v>-32.250190158735101</v>
      </c>
      <c r="J387" s="78">
        <v>2.0000000000000001E-4</v>
      </c>
      <c r="K387" s="78">
        <v>0</v>
      </c>
    </row>
    <row r="388" spans="2:11">
      <c r="B388" t="s">
        <v>6247</v>
      </c>
      <c r="C388" t="s">
        <v>6248</v>
      </c>
      <c r="D388" t="s">
        <v>123</v>
      </c>
      <c r="E388" t="s">
        <v>106</v>
      </c>
      <c r="F388" t="s">
        <v>654</v>
      </c>
      <c r="G388" s="77">
        <v>17410005.41</v>
      </c>
      <c r="H388" s="77">
        <v>0.59109999999999996</v>
      </c>
      <c r="I388" s="77">
        <v>379.94572098465801</v>
      </c>
      <c r="J388" s="78">
        <v>-2.5999999999999999E-3</v>
      </c>
      <c r="K388" s="78">
        <v>0</v>
      </c>
    </row>
    <row r="389" spans="2:11">
      <c r="B389" t="s">
        <v>6247</v>
      </c>
      <c r="C389" t="s">
        <v>6249</v>
      </c>
      <c r="D389" t="s">
        <v>123</v>
      </c>
      <c r="E389" t="s">
        <v>106</v>
      </c>
      <c r="F389" t="s">
        <v>654</v>
      </c>
      <c r="G389" s="77">
        <v>3313439.83</v>
      </c>
      <c r="H389" s="77">
        <v>0.56850000000000001</v>
      </c>
      <c r="I389" s="77">
        <v>69.545854860666594</v>
      </c>
      <c r="J389" s="78">
        <v>-5.0000000000000001E-4</v>
      </c>
      <c r="K389" s="78">
        <v>0</v>
      </c>
    </row>
    <row r="390" spans="2:11">
      <c r="B390" t="s">
        <v>6247</v>
      </c>
      <c r="C390" t="s">
        <v>6250</v>
      </c>
      <c r="D390" t="s">
        <v>123</v>
      </c>
      <c r="E390" t="s">
        <v>106</v>
      </c>
      <c r="F390" t="s">
        <v>654</v>
      </c>
      <c r="G390" s="77">
        <v>4938424.53</v>
      </c>
      <c r="H390" s="77">
        <v>0.59740000000000004</v>
      </c>
      <c r="I390" s="77">
        <v>108.92193094107699</v>
      </c>
      <c r="J390" s="78">
        <v>-6.9999999999999999E-4</v>
      </c>
      <c r="K390" s="78">
        <v>0</v>
      </c>
    </row>
    <row r="391" spans="2:11">
      <c r="B391" t="s">
        <v>6247</v>
      </c>
      <c r="C391" t="s">
        <v>6251</v>
      </c>
      <c r="D391" t="s">
        <v>123</v>
      </c>
      <c r="E391" t="s">
        <v>106</v>
      </c>
      <c r="F391" t="s">
        <v>654</v>
      </c>
      <c r="G391" s="77">
        <v>3704659.47</v>
      </c>
      <c r="H391" s="77">
        <v>0.62</v>
      </c>
      <c r="I391" s="77">
        <v>84.801137132088002</v>
      </c>
      <c r="J391" s="78">
        <v>-5.9999999999999995E-4</v>
      </c>
      <c r="K391" s="78">
        <v>0</v>
      </c>
    </row>
    <row r="392" spans="2:11">
      <c r="B392" t="s">
        <v>6252</v>
      </c>
      <c r="C392" t="s">
        <v>6253</v>
      </c>
      <c r="D392" t="s">
        <v>123</v>
      </c>
      <c r="E392" t="s">
        <v>106</v>
      </c>
      <c r="F392" t="s">
        <v>429</v>
      </c>
      <c r="G392" s="77">
        <v>2194850.0499999998</v>
      </c>
      <c r="H392" s="77">
        <v>6.5600000000000006E-2</v>
      </c>
      <c r="I392" s="77">
        <v>5.3158214682976004</v>
      </c>
      <c r="J392" s="78">
        <v>0</v>
      </c>
      <c r="K392" s="78">
        <v>0</v>
      </c>
    </row>
    <row r="393" spans="2:11">
      <c r="B393" t="s">
        <v>6254</v>
      </c>
      <c r="C393" t="s">
        <v>6255</v>
      </c>
      <c r="D393" t="s">
        <v>123</v>
      </c>
      <c r="E393" t="s">
        <v>106</v>
      </c>
      <c r="F393" t="s">
        <v>429</v>
      </c>
      <c r="G393" s="77">
        <v>10581182.35</v>
      </c>
      <c r="H393" s="77">
        <v>-2.2141000000000002</v>
      </c>
      <c r="I393" s="77">
        <v>-864.95422245470502</v>
      </c>
      <c r="J393" s="78">
        <v>5.8999999999999999E-3</v>
      </c>
      <c r="K393" s="78">
        <v>0</v>
      </c>
    </row>
    <row r="394" spans="2:11">
      <c r="B394" t="s">
        <v>6254</v>
      </c>
      <c r="C394" t="s">
        <v>6256</v>
      </c>
      <c r="D394" t="s">
        <v>123</v>
      </c>
      <c r="E394" t="s">
        <v>106</v>
      </c>
      <c r="F394" t="s">
        <v>429</v>
      </c>
      <c r="G394" s="77">
        <v>2699281.25</v>
      </c>
      <c r="H394" s="77">
        <v>-2.2140999999999971</v>
      </c>
      <c r="I394" s="77">
        <v>-220.651590488876</v>
      </c>
      <c r="J394" s="78">
        <v>1.5E-3</v>
      </c>
      <c r="K394" s="78">
        <v>0</v>
      </c>
    </row>
    <row r="395" spans="2:11">
      <c r="B395" t="s">
        <v>6254</v>
      </c>
      <c r="C395" t="s">
        <v>6257</v>
      </c>
      <c r="D395" t="s">
        <v>123</v>
      </c>
      <c r="E395" t="s">
        <v>106</v>
      </c>
      <c r="F395" t="s">
        <v>429</v>
      </c>
      <c r="G395" s="77">
        <v>3499052.54</v>
      </c>
      <c r="H395" s="77">
        <v>-2.2141000000000033</v>
      </c>
      <c r="I395" s="77">
        <v>-286.028552287813</v>
      </c>
      <c r="J395" s="78">
        <v>2E-3</v>
      </c>
      <c r="K395" s="78">
        <v>0</v>
      </c>
    </row>
    <row r="396" spans="2:11">
      <c r="B396" t="s">
        <v>6258</v>
      </c>
      <c r="C396" t="s">
        <v>6259</v>
      </c>
      <c r="D396" t="s">
        <v>123</v>
      </c>
      <c r="E396" t="s">
        <v>106</v>
      </c>
      <c r="F396" t="s">
        <v>429</v>
      </c>
      <c r="G396" s="77">
        <v>2128681</v>
      </c>
      <c r="H396" s="77">
        <v>0.60580000000000001</v>
      </c>
      <c r="I396" s="77">
        <v>47.610368746615997</v>
      </c>
      <c r="J396" s="78">
        <v>-2.9999999999999997E-4</v>
      </c>
      <c r="K396" s="78">
        <v>0</v>
      </c>
    </row>
    <row r="397" spans="2:11">
      <c r="B397" t="s">
        <v>6258</v>
      </c>
      <c r="C397" t="s">
        <v>6260</v>
      </c>
      <c r="D397" t="s">
        <v>123</v>
      </c>
      <c r="E397" t="s">
        <v>106</v>
      </c>
      <c r="F397" t="s">
        <v>429</v>
      </c>
      <c r="G397" s="77">
        <v>6726765.3799999999</v>
      </c>
      <c r="H397" s="77">
        <v>0.60580000000000001</v>
      </c>
      <c r="I397" s="77">
        <v>150.451749329172</v>
      </c>
      <c r="J397" s="78">
        <v>-1E-3</v>
      </c>
      <c r="K397" s="78">
        <v>0</v>
      </c>
    </row>
    <row r="398" spans="2:11">
      <c r="B398" t="s">
        <v>6258</v>
      </c>
      <c r="C398" t="s">
        <v>6261</v>
      </c>
      <c r="D398" t="s">
        <v>123</v>
      </c>
      <c r="E398" t="s">
        <v>106</v>
      </c>
      <c r="F398" t="s">
        <v>429</v>
      </c>
      <c r="G398" s="77">
        <v>2386866.58</v>
      </c>
      <c r="H398" s="77">
        <v>0.60540000000000005</v>
      </c>
      <c r="I398" s="77">
        <v>53.349733296481503</v>
      </c>
      <c r="J398" s="78">
        <v>-4.0000000000000002E-4</v>
      </c>
      <c r="K398" s="78">
        <v>0</v>
      </c>
    </row>
    <row r="399" spans="2:11">
      <c r="B399" t="s">
        <v>6262</v>
      </c>
      <c r="C399" t="s">
        <v>6263</v>
      </c>
      <c r="D399" t="s">
        <v>123</v>
      </c>
      <c r="E399" t="s">
        <v>106</v>
      </c>
      <c r="F399" t="s">
        <v>654</v>
      </c>
      <c r="G399" s="77">
        <v>7549790.6100000003</v>
      </c>
      <c r="H399" s="77">
        <v>0.224</v>
      </c>
      <c r="I399" s="77">
        <v>62.4373723279488</v>
      </c>
      <c r="J399" s="78">
        <v>-4.0000000000000002E-4</v>
      </c>
      <c r="K399" s="78">
        <v>0</v>
      </c>
    </row>
    <row r="400" spans="2:11">
      <c r="B400" t="s">
        <v>6262</v>
      </c>
      <c r="C400" t="s">
        <v>6264</v>
      </c>
      <c r="D400" t="s">
        <v>123</v>
      </c>
      <c r="E400" t="s">
        <v>106</v>
      </c>
      <c r="F400" t="s">
        <v>654</v>
      </c>
      <c r="G400" s="77">
        <v>9925597.4700000007</v>
      </c>
      <c r="H400" s="77">
        <v>0.20580000000000001</v>
      </c>
      <c r="I400" s="77">
        <v>75.416039458315694</v>
      </c>
      <c r="J400" s="78">
        <v>-5.0000000000000001E-4</v>
      </c>
      <c r="K400" s="78">
        <v>0</v>
      </c>
    </row>
    <row r="401" spans="2:11">
      <c r="B401" t="s">
        <v>6262</v>
      </c>
      <c r="C401" t="s">
        <v>6265</v>
      </c>
      <c r="D401" t="s">
        <v>123</v>
      </c>
      <c r="E401" t="s">
        <v>106</v>
      </c>
      <c r="F401" t="s">
        <v>654</v>
      </c>
      <c r="G401" s="77">
        <v>3078104.45</v>
      </c>
      <c r="H401" s="77">
        <v>0.1104</v>
      </c>
      <c r="I401" s="77">
        <v>12.546255238857499</v>
      </c>
      <c r="J401" s="78">
        <v>-1E-4</v>
      </c>
      <c r="K401" s="78">
        <v>0</v>
      </c>
    </row>
    <row r="402" spans="2:11">
      <c r="B402" t="s">
        <v>6266</v>
      </c>
      <c r="C402" t="s">
        <v>6267</v>
      </c>
      <c r="D402" t="s">
        <v>123</v>
      </c>
      <c r="E402" t="s">
        <v>106</v>
      </c>
      <c r="F402" t="s">
        <v>304</v>
      </c>
      <c r="G402" s="77">
        <v>2214318.81</v>
      </c>
      <c r="H402" s="77">
        <v>0.58520000000000005</v>
      </c>
      <c r="I402" s="77">
        <v>47.8416510522351</v>
      </c>
      <c r="J402" s="78">
        <v>-2.9999999999999997E-4</v>
      </c>
      <c r="K402" s="78">
        <v>0</v>
      </c>
    </row>
    <row r="403" spans="2:11">
      <c r="B403" t="s">
        <v>6266</v>
      </c>
      <c r="C403" t="s">
        <v>6268</v>
      </c>
      <c r="D403" t="s">
        <v>123</v>
      </c>
      <c r="E403" t="s">
        <v>106</v>
      </c>
      <c r="F403" t="s">
        <v>304</v>
      </c>
      <c r="G403" s="77">
        <v>6089431.8899999997</v>
      </c>
      <c r="H403" s="77">
        <v>0.58609999999999995</v>
      </c>
      <c r="I403" s="77">
        <v>131.76807185451401</v>
      </c>
      <c r="J403" s="78">
        <v>-8.9999999999999998E-4</v>
      </c>
      <c r="K403" s="78">
        <v>0</v>
      </c>
    </row>
    <row r="404" spans="2:11">
      <c r="B404" t="s">
        <v>6266</v>
      </c>
      <c r="C404" t="s">
        <v>6269</v>
      </c>
      <c r="D404" t="s">
        <v>123</v>
      </c>
      <c r="E404" t="s">
        <v>106</v>
      </c>
      <c r="F404" t="s">
        <v>304</v>
      </c>
      <c r="G404" s="77">
        <v>11749533.130000001</v>
      </c>
      <c r="H404" s="77">
        <v>0.54920000000000002</v>
      </c>
      <c r="I404" s="77">
        <v>238.238985527252</v>
      </c>
      <c r="J404" s="78">
        <v>-1.6000000000000001E-3</v>
      </c>
      <c r="K404" s="78">
        <v>0</v>
      </c>
    </row>
    <row r="405" spans="2:11">
      <c r="B405" t="s">
        <v>6266</v>
      </c>
      <c r="C405" t="s">
        <v>6270</v>
      </c>
      <c r="D405" t="s">
        <v>123</v>
      </c>
      <c r="E405" t="s">
        <v>106</v>
      </c>
      <c r="F405" t="s">
        <v>304</v>
      </c>
      <c r="G405" s="77">
        <v>155645.16</v>
      </c>
      <c r="H405" s="77">
        <v>0.54930000000000001</v>
      </c>
      <c r="I405" s="77">
        <v>3.1565081254449598</v>
      </c>
      <c r="J405" s="78">
        <v>0</v>
      </c>
      <c r="K405" s="78">
        <v>0</v>
      </c>
    </row>
    <row r="406" spans="2:11">
      <c r="B406" t="s">
        <v>6271</v>
      </c>
      <c r="C406" t="s">
        <v>6272</v>
      </c>
      <c r="D406" t="s">
        <v>123</v>
      </c>
      <c r="E406" t="s">
        <v>106</v>
      </c>
      <c r="F406" t="s">
        <v>480</v>
      </c>
      <c r="G406" s="77">
        <v>3373198.83</v>
      </c>
      <c r="H406" s="77">
        <v>-1.3237000000000001</v>
      </c>
      <c r="I406" s="77">
        <v>-164.851613513725</v>
      </c>
      <c r="J406" s="78">
        <v>1.1000000000000001E-3</v>
      </c>
      <c r="K406" s="78">
        <v>0</v>
      </c>
    </row>
    <row r="407" spans="2:11">
      <c r="B407" t="s">
        <v>6271</v>
      </c>
      <c r="C407" t="s">
        <v>6273</v>
      </c>
      <c r="D407" t="s">
        <v>123</v>
      </c>
      <c r="E407" t="s">
        <v>106</v>
      </c>
      <c r="F407" t="s">
        <v>480</v>
      </c>
      <c r="G407" s="77">
        <v>3251104.67</v>
      </c>
      <c r="H407" s="77">
        <v>-1.4105000000000001</v>
      </c>
      <c r="I407" s="77">
        <v>-169.30342141933201</v>
      </c>
      <c r="J407" s="78">
        <v>1.1999999999999999E-3</v>
      </c>
      <c r="K407" s="78">
        <v>0</v>
      </c>
    </row>
    <row r="408" spans="2:11">
      <c r="B408" t="s">
        <v>6271</v>
      </c>
      <c r="C408" t="s">
        <v>6274</v>
      </c>
      <c r="D408" t="s">
        <v>123</v>
      </c>
      <c r="E408" t="s">
        <v>106</v>
      </c>
      <c r="F408" t="s">
        <v>480</v>
      </c>
      <c r="G408" s="77">
        <v>2168657.54</v>
      </c>
      <c r="H408" s="77">
        <v>-1.3517999999999999</v>
      </c>
      <c r="I408" s="77">
        <v>-108.234349414158</v>
      </c>
      <c r="J408" s="78">
        <v>6.9999999999999999E-4</v>
      </c>
      <c r="K408" s="78">
        <v>0</v>
      </c>
    </row>
    <row r="409" spans="2:11">
      <c r="B409" t="s">
        <v>6271</v>
      </c>
      <c r="C409" t="s">
        <v>6275</v>
      </c>
      <c r="D409" t="s">
        <v>123</v>
      </c>
      <c r="E409" t="s">
        <v>106</v>
      </c>
      <c r="F409" t="s">
        <v>429</v>
      </c>
      <c r="G409" s="77">
        <v>4082052.63</v>
      </c>
      <c r="H409" s="77">
        <v>8.6099999999999996E-2</v>
      </c>
      <c r="I409" s="77">
        <v>12.9760778848756</v>
      </c>
      <c r="J409" s="78">
        <v>-1E-4</v>
      </c>
      <c r="K409" s="78">
        <v>0</v>
      </c>
    </row>
    <row r="410" spans="2:11">
      <c r="B410" t="s">
        <v>6271</v>
      </c>
      <c r="C410" t="s">
        <v>6276</v>
      </c>
      <c r="D410" t="s">
        <v>123</v>
      </c>
      <c r="E410" t="s">
        <v>106</v>
      </c>
      <c r="F410" t="s">
        <v>480</v>
      </c>
      <c r="G410" s="77">
        <v>1515687.21</v>
      </c>
      <c r="H410" s="77">
        <v>-1.3237000000000001</v>
      </c>
      <c r="I410" s="77">
        <v>-74.073155702658696</v>
      </c>
      <c r="J410" s="78">
        <v>5.0000000000000001E-4</v>
      </c>
      <c r="K410" s="78">
        <v>0</v>
      </c>
    </row>
    <row r="411" spans="2:11">
      <c r="B411" t="s">
        <v>6271</v>
      </c>
      <c r="C411" t="s">
        <v>6277</v>
      </c>
      <c r="D411" t="s">
        <v>123</v>
      </c>
      <c r="E411" t="s">
        <v>106</v>
      </c>
      <c r="F411" t="s">
        <v>480</v>
      </c>
      <c r="G411" s="77">
        <v>1211728.5</v>
      </c>
      <c r="H411" s="77">
        <v>-1.3517999999999999</v>
      </c>
      <c r="I411" s="77">
        <v>-60.475498526196098</v>
      </c>
      <c r="J411" s="78">
        <v>4.0000000000000002E-4</v>
      </c>
      <c r="K411" s="78">
        <v>0</v>
      </c>
    </row>
    <row r="412" spans="2:11">
      <c r="B412" t="s">
        <v>6278</v>
      </c>
      <c r="C412" t="s">
        <v>6279</v>
      </c>
      <c r="D412" t="s">
        <v>123</v>
      </c>
      <c r="E412" t="s">
        <v>106</v>
      </c>
      <c r="F412" t="s">
        <v>654</v>
      </c>
      <c r="G412" s="77">
        <v>15879394.220000001</v>
      </c>
      <c r="H412" s="77">
        <v>1.1331</v>
      </c>
      <c r="I412" s="77">
        <v>664.29940352798099</v>
      </c>
      <c r="J412" s="78">
        <v>-4.5999999999999999E-3</v>
      </c>
      <c r="K412" s="78">
        <v>0</v>
      </c>
    </row>
    <row r="413" spans="2:11">
      <c r="B413" t="s">
        <v>6278</v>
      </c>
      <c r="C413" t="s">
        <v>6280</v>
      </c>
      <c r="D413" t="s">
        <v>123</v>
      </c>
      <c r="E413" t="s">
        <v>106</v>
      </c>
      <c r="F413" t="s">
        <v>654</v>
      </c>
      <c r="G413" s="77">
        <v>13719324.35</v>
      </c>
      <c r="H413" s="77">
        <v>1.1304000000000001</v>
      </c>
      <c r="I413" s="77">
        <v>572.56733113426003</v>
      </c>
      <c r="J413" s="78">
        <v>-3.8999999999999998E-3</v>
      </c>
      <c r="K413" s="78">
        <v>0</v>
      </c>
    </row>
    <row r="414" spans="2:11">
      <c r="B414" t="s">
        <v>6278</v>
      </c>
      <c r="C414" t="s">
        <v>6281</v>
      </c>
      <c r="D414" t="s">
        <v>123</v>
      </c>
      <c r="E414" t="s">
        <v>106</v>
      </c>
      <c r="F414" t="s">
        <v>654</v>
      </c>
      <c r="G414" s="77">
        <v>2998995.35</v>
      </c>
      <c r="H414" s="77">
        <v>1.1331</v>
      </c>
      <c r="I414" s="77">
        <v>125.460127419659</v>
      </c>
      <c r="J414" s="78">
        <v>-8.9999999999999998E-4</v>
      </c>
      <c r="K414" s="78">
        <v>0</v>
      </c>
    </row>
    <row r="415" spans="2:11">
      <c r="B415" t="s">
        <v>6278</v>
      </c>
      <c r="C415" t="s">
        <v>6282</v>
      </c>
      <c r="D415" t="s">
        <v>123</v>
      </c>
      <c r="E415" t="s">
        <v>106</v>
      </c>
      <c r="F415" t="s">
        <v>654</v>
      </c>
      <c r="G415" s="77">
        <v>1950267.92</v>
      </c>
      <c r="H415" s="77">
        <v>1.1482000000000001</v>
      </c>
      <c r="I415" s="77">
        <v>82.6748683424685</v>
      </c>
      <c r="J415" s="78">
        <v>-5.9999999999999995E-4</v>
      </c>
      <c r="K415" s="78">
        <v>0</v>
      </c>
    </row>
    <row r="416" spans="2:11">
      <c r="B416" t="s">
        <v>6283</v>
      </c>
      <c r="C416" t="s">
        <v>6284</v>
      </c>
      <c r="D416" t="s">
        <v>123</v>
      </c>
      <c r="E416" t="s">
        <v>106</v>
      </c>
      <c r="F416" t="s">
        <v>480</v>
      </c>
      <c r="G416" s="77">
        <v>8951189.0199999996</v>
      </c>
      <c r="H416" s="77">
        <v>-2.0785</v>
      </c>
      <c r="I416" s="77">
        <v>-686.89831227834497</v>
      </c>
      <c r="J416" s="78">
        <v>4.7000000000000002E-3</v>
      </c>
      <c r="K416" s="78">
        <v>0</v>
      </c>
    </row>
    <row r="417" spans="2:11">
      <c r="B417" t="s">
        <v>6283</v>
      </c>
      <c r="C417" t="s">
        <v>6285</v>
      </c>
      <c r="D417" t="s">
        <v>123</v>
      </c>
      <c r="E417" t="s">
        <v>106</v>
      </c>
      <c r="F417" t="s">
        <v>480</v>
      </c>
      <c r="G417" s="77">
        <v>7527921.2400000002</v>
      </c>
      <c r="H417" s="77">
        <v>-2.0718000000000001</v>
      </c>
      <c r="I417" s="77">
        <v>-575.81713954818099</v>
      </c>
      <c r="J417" s="78">
        <v>4.0000000000000001E-3</v>
      </c>
      <c r="K417" s="78">
        <v>0</v>
      </c>
    </row>
    <row r="418" spans="2:11">
      <c r="B418" t="s">
        <v>6283</v>
      </c>
      <c r="C418" t="s">
        <v>6286</v>
      </c>
      <c r="D418" t="s">
        <v>123</v>
      </c>
      <c r="E418" t="s">
        <v>106</v>
      </c>
      <c r="F418" t="s">
        <v>480</v>
      </c>
      <c r="G418" s="77">
        <v>2688367.67</v>
      </c>
      <c r="H418" s="77">
        <v>-2.0785</v>
      </c>
      <c r="I418" s="77">
        <v>-206.30054970134699</v>
      </c>
      <c r="J418" s="78">
        <v>1.4E-3</v>
      </c>
      <c r="K418" s="78">
        <v>0</v>
      </c>
    </row>
    <row r="419" spans="2:11">
      <c r="B419" t="s">
        <v>6283</v>
      </c>
      <c r="C419" t="s">
        <v>6287</v>
      </c>
      <c r="D419" t="s">
        <v>123</v>
      </c>
      <c r="E419" t="s">
        <v>106</v>
      </c>
      <c r="F419" t="s">
        <v>480</v>
      </c>
      <c r="G419" s="77">
        <v>3447693.85</v>
      </c>
      <c r="H419" s="77">
        <v>-1.8836000000000024</v>
      </c>
      <c r="I419" s="77">
        <v>-239.761290935951</v>
      </c>
      <c r="J419" s="78">
        <v>1.6000000000000001E-3</v>
      </c>
      <c r="K419" s="78">
        <v>0</v>
      </c>
    </row>
    <row r="420" spans="2:11">
      <c r="B420" t="s">
        <v>6283</v>
      </c>
      <c r="C420" t="s">
        <v>6288</v>
      </c>
      <c r="D420" t="s">
        <v>123</v>
      </c>
      <c r="E420" t="s">
        <v>106</v>
      </c>
      <c r="F420" t="s">
        <v>480</v>
      </c>
      <c r="G420" s="77">
        <v>6873675.5099999998</v>
      </c>
      <c r="H420" s="77">
        <v>-2.0785</v>
      </c>
      <c r="I420" s="77">
        <v>-527.47362349499201</v>
      </c>
      <c r="J420" s="78">
        <v>3.5999999999999999E-3</v>
      </c>
      <c r="K420" s="78">
        <v>0</v>
      </c>
    </row>
    <row r="421" spans="2:11">
      <c r="B421" t="s">
        <v>6289</v>
      </c>
      <c r="C421" t="s">
        <v>6290</v>
      </c>
      <c r="D421" t="s">
        <v>123</v>
      </c>
      <c r="E421" t="s">
        <v>106</v>
      </c>
      <c r="F421" t="s">
        <v>293</v>
      </c>
      <c r="G421" s="77">
        <v>5834004.7999999998</v>
      </c>
      <c r="H421" s="77">
        <v>-3.9828000000000001</v>
      </c>
      <c r="I421" s="77">
        <v>-857.86109579988499</v>
      </c>
      <c r="J421" s="78">
        <v>5.8999999999999999E-3</v>
      </c>
      <c r="K421" s="78">
        <v>0</v>
      </c>
    </row>
    <row r="422" spans="2:11">
      <c r="B422" t="s">
        <v>6289</v>
      </c>
      <c r="C422" t="s">
        <v>6291</v>
      </c>
      <c r="D422" t="s">
        <v>123</v>
      </c>
      <c r="E422" t="s">
        <v>106</v>
      </c>
      <c r="F422" t="s">
        <v>293</v>
      </c>
      <c r="G422" s="77">
        <v>8552559.2400000002</v>
      </c>
      <c r="H422" s="77">
        <v>-3.9392999999999998</v>
      </c>
      <c r="I422" s="77">
        <v>-1243.87528699376</v>
      </c>
      <c r="J422" s="78">
        <v>8.5000000000000006E-3</v>
      </c>
      <c r="K422" s="78">
        <v>0</v>
      </c>
    </row>
    <row r="423" spans="2:11">
      <c r="B423" t="s">
        <v>6289</v>
      </c>
      <c r="C423" t="s">
        <v>6292</v>
      </c>
      <c r="D423" t="s">
        <v>123</v>
      </c>
      <c r="E423" t="s">
        <v>106</v>
      </c>
      <c r="F423" t="s">
        <v>293</v>
      </c>
      <c r="G423" s="77">
        <v>9159467.25</v>
      </c>
      <c r="H423" s="77">
        <v>-3.9846000000000017</v>
      </c>
      <c r="I423" s="77">
        <v>-1347.4623435046001</v>
      </c>
      <c r="J423" s="78">
        <v>9.2999999999999992E-3</v>
      </c>
      <c r="K423" s="78">
        <v>-1E-4</v>
      </c>
    </row>
    <row r="424" spans="2:11">
      <c r="B424" t="s">
        <v>6289</v>
      </c>
      <c r="C424" t="s">
        <v>6293</v>
      </c>
      <c r="D424" t="s">
        <v>123</v>
      </c>
      <c r="E424" t="s">
        <v>106</v>
      </c>
      <c r="F424" t="s">
        <v>293</v>
      </c>
      <c r="G424" s="77">
        <v>495822.03</v>
      </c>
      <c r="H424" s="77">
        <v>-3.9828999999999999</v>
      </c>
      <c r="I424" s="77">
        <v>-72.909969076556195</v>
      </c>
      <c r="J424" s="78">
        <v>5.0000000000000001E-4</v>
      </c>
      <c r="K424" s="78">
        <v>0</v>
      </c>
    </row>
    <row r="425" spans="2:11">
      <c r="B425" t="s">
        <v>6294</v>
      </c>
      <c r="C425" t="s">
        <v>6295</v>
      </c>
      <c r="D425" t="s">
        <v>123</v>
      </c>
      <c r="E425" t="s">
        <v>106</v>
      </c>
      <c r="F425" t="s">
        <v>654</v>
      </c>
      <c r="G425" s="77">
        <v>4381756.03</v>
      </c>
      <c r="H425" s="77">
        <v>-1.6505999999999945</v>
      </c>
      <c r="I425" s="77">
        <v>-267.02487849511698</v>
      </c>
      <c r="J425" s="78">
        <v>1.8E-3</v>
      </c>
      <c r="K425" s="78">
        <v>0</v>
      </c>
    </row>
    <row r="426" spans="2:11">
      <c r="B426" t="s">
        <v>6296</v>
      </c>
      <c r="C426" t="s">
        <v>6297</v>
      </c>
      <c r="D426" t="s">
        <v>123</v>
      </c>
      <c r="E426" t="s">
        <v>106</v>
      </c>
      <c r="F426" t="s">
        <v>304</v>
      </c>
      <c r="G426" s="77">
        <v>7514413.5300000003</v>
      </c>
      <c r="H426" s="77">
        <v>-1.4186000000000001</v>
      </c>
      <c r="I426" s="77">
        <v>-393.56524448265299</v>
      </c>
      <c r="J426" s="78">
        <v>2.7000000000000001E-3</v>
      </c>
      <c r="K426" s="78">
        <v>0</v>
      </c>
    </row>
    <row r="427" spans="2:11">
      <c r="B427" t="s">
        <v>6296</v>
      </c>
      <c r="C427" t="s">
        <v>6298</v>
      </c>
      <c r="D427" t="s">
        <v>123</v>
      </c>
      <c r="E427" t="s">
        <v>106</v>
      </c>
      <c r="F427" t="s">
        <v>304</v>
      </c>
      <c r="G427" s="77">
        <v>5384380.3399999999</v>
      </c>
      <c r="H427" s="77">
        <v>-1.4363999999999986</v>
      </c>
      <c r="I427" s="77">
        <v>-285.54385514028297</v>
      </c>
      <c r="J427" s="78">
        <v>2E-3</v>
      </c>
      <c r="K427" s="78">
        <v>0</v>
      </c>
    </row>
    <row r="428" spans="2:11">
      <c r="B428" t="s">
        <v>6296</v>
      </c>
      <c r="C428" t="s">
        <v>6299</v>
      </c>
      <c r="D428" t="s">
        <v>123</v>
      </c>
      <c r="E428" t="s">
        <v>106</v>
      </c>
      <c r="F428" t="s">
        <v>304</v>
      </c>
      <c r="G428" s="77">
        <v>2500689.96</v>
      </c>
      <c r="H428" s="77">
        <v>-1.5853999999999999</v>
      </c>
      <c r="I428" s="77">
        <v>-146.372805406601</v>
      </c>
      <c r="J428" s="78">
        <v>1E-3</v>
      </c>
      <c r="K428" s="78">
        <v>0</v>
      </c>
    </row>
    <row r="429" spans="2:11">
      <c r="B429" t="s">
        <v>6300</v>
      </c>
      <c r="C429" t="s">
        <v>6301</v>
      </c>
      <c r="D429" t="s">
        <v>123</v>
      </c>
      <c r="E429" t="s">
        <v>106</v>
      </c>
      <c r="F429" t="s">
        <v>304</v>
      </c>
      <c r="G429" s="77">
        <v>1097008.69</v>
      </c>
      <c r="H429" s="77">
        <v>4.4668999999999999</v>
      </c>
      <c r="I429" s="77">
        <v>180.91642209296899</v>
      </c>
      <c r="J429" s="78">
        <v>-1.1999999999999999E-3</v>
      </c>
      <c r="K429" s="78">
        <v>0</v>
      </c>
    </row>
    <row r="430" spans="2:11">
      <c r="B430" t="s">
        <v>6300</v>
      </c>
      <c r="C430" t="s">
        <v>6302</v>
      </c>
      <c r="D430" t="s">
        <v>123</v>
      </c>
      <c r="E430" t="s">
        <v>106</v>
      </c>
      <c r="F430" t="s">
        <v>304</v>
      </c>
      <c r="G430" s="77">
        <v>1070064.3799999999</v>
      </c>
      <c r="H430" s="77">
        <v>4.4122000000000154</v>
      </c>
      <c r="I430" s="77">
        <v>174.31180108053701</v>
      </c>
      <c r="J430" s="78">
        <v>-1.1999999999999999E-3</v>
      </c>
      <c r="K430" s="78">
        <v>0</v>
      </c>
    </row>
    <row r="431" spans="2:11">
      <c r="B431" t="s">
        <v>6300</v>
      </c>
      <c r="C431" t="s">
        <v>6303</v>
      </c>
      <c r="D431" t="s">
        <v>123</v>
      </c>
      <c r="E431" t="s">
        <v>106</v>
      </c>
      <c r="F431" t="s">
        <v>304</v>
      </c>
      <c r="G431" s="77">
        <v>3035552.55</v>
      </c>
      <c r="H431" s="77">
        <v>3.5655000000000001</v>
      </c>
      <c r="I431" s="77">
        <v>399.59485582056197</v>
      </c>
      <c r="J431" s="78">
        <v>-2.7000000000000001E-3</v>
      </c>
      <c r="K431" s="78">
        <v>0</v>
      </c>
    </row>
    <row r="432" spans="2:11">
      <c r="B432" t="s">
        <v>6300</v>
      </c>
      <c r="C432" t="s">
        <v>6304</v>
      </c>
      <c r="D432" t="s">
        <v>123</v>
      </c>
      <c r="E432" t="s">
        <v>106</v>
      </c>
      <c r="F432" t="s">
        <v>304</v>
      </c>
      <c r="G432" s="77">
        <v>4324997.26</v>
      </c>
      <c r="H432" s="77">
        <v>3.0801000000000021</v>
      </c>
      <c r="I432" s="77">
        <v>491.82697631462003</v>
      </c>
      <c r="J432" s="78">
        <v>-3.3999999999999998E-3</v>
      </c>
      <c r="K432" s="78">
        <v>0</v>
      </c>
    </row>
    <row r="433" spans="2:11">
      <c r="B433" t="s">
        <v>6300</v>
      </c>
      <c r="C433" t="s">
        <v>6305</v>
      </c>
      <c r="D433" t="s">
        <v>123</v>
      </c>
      <c r="E433" t="s">
        <v>106</v>
      </c>
      <c r="F433" t="s">
        <v>429</v>
      </c>
      <c r="G433" s="77">
        <v>2534895.83</v>
      </c>
      <c r="H433" s="77">
        <v>3.5364</v>
      </c>
      <c r="I433" s="77">
        <v>330.965855239787</v>
      </c>
      <c r="J433" s="78">
        <v>-2.3E-3</v>
      </c>
      <c r="K433" s="78">
        <v>0</v>
      </c>
    </row>
    <row r="434" spans="2:11">
      <c r="B434" t="s">
        <v>6300</v>
      </c>
      <c r="C434" t="s">
        <v>6306</v>
      </c>
      <c r="D434" t="s">
        <v>123</v>
      </c>
      <c r="E434" t="s">
        <v>106</v>
      </c>
      <c r="F434" t="s">
        <v>429</v>
      </c>
      <c r="G434" s="77">
        <v>2027945.92</v>
      </c>
      <c r="H434" s="77">
        <v>3.5377999999999958</v>
      </c>
      <c r="I434" s="77">
        <v>264.881324437648</v>
      </c>
      <c r="J434" s="78">
        <v>-1.8E-3</v>
      </c>
      <c r="K434" s="78">
        <v>0</v>
      </c>
    </row>
    <row r="435" spans="2:11">
      <c r="B435" t="s">
        <v>6300</v>
      </c>
      <c r="C435" t="s">
        <v>6307</v>
      </c>
      <c r="D435" t="s">
        <v>123</v>
      </c>
      <c r="E435" t="s">
        <v>106</v>
      </c>
      <c r="F435" t="s">
        <v>429</v>
      </c>
      <c r="G435" s="77">
        <v>2539698.02</v>
      </c>
      <c r="H435" s="77">
        <v>3.7181000000000002</v>
      </c>
      <c r="I435" s="77">
        <v>348.63006660534302</v>
      </c>
      <c r="J435" s="78">
        <v>-2.3999999999999998E-3</v>
      </c>
      <c r="K435" s="78">
        <v>0</v>
      </c>
    </row>
    <row r="436" spans="2:11">
      <c r="B436" t="s">
        <v>6300</v>
      </c>
      <c r="C436" t="s">
        <v>6308</v>
      </c>
      <c r="D436" t="s">
        <v>123</v>
      </c>
      <c r="E436" t="s">
        <v>106</v>
      </c>
      <c r="F436" t="s">
        <v>429</v>
      </c>
      <c r="G436" s="77">
        <v>2176254.59</v>
      </c>
      <c r="H436" s="77">
        <v>3.6903000000000072</v>
      </c>
      <c r="I436" s="77">
        <v>296.50571301357098</v>
      </c>
      <c r="J436" s="78">
        <v>-2E-3</v>
      </c>
      <c r="K436" s="78">
        <v>0</v>
      </c>
    </row>
    <row r="437" spans="2:11">
      <c r="B437" t="s">
        <v>6300</v>
      </c>
      <c r="C437" t="s">
        <v>6309</v>
      </c>
      <c r="D437" t="s">
        <v>123</v>
      </c>
      <c r="E437" t="s">
        <v>106</v>
      </c>
      <c r="F437" t="s">
        <v>429</v>
      </c>
      <c r="G437" s="77">
        <v>216748.07</v>
      </c>
      <c r="H437" s="77">
        <v>3.3018999999999998</v>
      </c>
      <c r="I437" s="77">
        <v>26.422922300134498</v>
      </c>
      <c r="J437" s="78">
        <v>-2.0000000000000001E-4</v>
      </c>
      <c r="K437" s="78">
        <v>0</v>
      </c>
    </row>
    <row r="438" spans="2:11">
      <c r="B438" t="s">
        <v>6300</v>
      </c>
      <c r="C438" t="s">
        <v>6310</v>
      </c>
      <c r="D438" t="s">
        <v>123</v>
      </c>
      <c r="E438" t="s">
        <v>106</v>
      </c>
      <c r="F438" t="s">
        <v>429</v>
      </c>
      <c r="G438" s="77">
        <v>2897902.2</v>
      </c>
      <c r="H438" s="77">
        <v>3.5655000000000001</v>
      </c>
      <c r="I438" s="77">
        <v>381.47480325817298</v>
      </c>
      <c r="J438" s="78">
        <v>-2.5999999999999999E-3</v>
      </c>
      <c r="K438" s="78">
        <v>0</v>
      </c>
    </row>
    <row r="439" spans="2:11">
      <c r="B439" t="s">
        <v>6300</v>
      </c>
      <c r="C439" t="s">
        <v>6311</v>
      </c>
      <c r="D439" t="s">
        <v>123</v>
      </c>
      <c r="E439" t="s">
        <v>106</v>
      </c>
      <c r="F439" t="s">
        <v>429</v>
      </c>
      <c r="G439" s="77">
        <v>2537496.2799999998</v>
      </c>
      <c r="H439" s="77">
        <v>3.6349</v>
      </c>
      <c r="I439" s="77">
        <v>340.53328982410898</v>
      </c>
      <c r="J439" s="78">
        <v>-2.3E-3</v>
      </c>
      <c r="K439" s="78">
        <v>0</v>
      </c>
    </row>
    <row r="440" spans="2:11">
      <c r="B440" t="s">
        <v>6300</v>
      </c>
      <c r="C440" t="s">
        <v>6312</v>
      </c>
      <c r="D440" t="s">
        <v>123</v>
      </c>
      <c r="E440" t="s">
        <v>106</v>
      </c>
      <c r="F440" t="s">
        <v>429</v>
      </c>
      <c r="G440" s="77">
        <v>2537716.27</v>
      </c>
      <c r="H440" s="77">
        <v>3.6431999999999967</v>
      </c>
      <c r="I440" s="77">
        <v>341.34046021677898</v>
      </c>
      <c r="J440" s="78">
        <v>-2.3E-3</v>
      </c>
      <c r="K440" s="78">
        <v>0</v>
      </c>
    </row>
    <row r="441" spans="2:11">
      <c r="B441" t="s">
        <v>6300</v>
      </c>
      <c r="C441" t="s">
        <v>6313</v>
      </c>
      <c r="D441" t="s">
        <v>123</v>
      </c>
      <c r="E441" t="s">
        <v>106</v>
      </c>
      <c r="F441" t="s">
        <v>429</v>
      </c>
      <c r="G441" s="77">
        <v>2025460.88</v>
      </c>
      <c r="H441" s="77">
        <v>3.4199000000000042</v>
      </c>
      <c r="I441" s="77">
        <v>255.74017565686199</v>
      </c>
      <c r="J441" s="78">
        <v>-1.8E-3</v>
      </c>
      <c r="K441" s="78">
        <v>0</v>
      </c>
    </row>
    <row r="442" spans="2:11">
      <c r="B442" t="s">
        <v>6314</v>
      </c>
      <c r="C442" t="s">
        <v>6315</v>
      </c>
      <c r="D442" t="s">
        <v>123</v>
      </c>
      <c r="E442" t="s">
        <v>120</v>
      </c>
      <c r="F442" t="s">
        <v>293</v>
      </c>
      <c r="G442" s="77">
        <v>2573108.91</v>
      </c>
      <c r="H442" s="77">
        <v>-5.5659999999999954</v>
      </c>
      <c r="I442" s="77">
        <v>-350.68663579126797</v>
      </c>
      <c r="J442" s="78">
        <v>2.3999999999999998E-3</v>
      </c>
      <c r="K442" s="78">
        <v>0</v>
      </c>
    </row>
    <row r="443" spans="2:11">
      <c r="B443" t="s">
        <v>6314</v>
      </c>
      <c r="C443" t="s">
        <v>6316</v>
      </c>
      <c r="D443" t="s">
        <v>123</v>
      </c>
      <c r="E443" t="s">
        <v>120</v>
      </c>
      <c r="F443" t="s">
        <v>293</v>
      </c>
      <c r="G443" s="77">
        <v>4573047.49</v>
      </c>
      <c r="H443" s="77">
        <v>-5.5026999999999999</v>
      </c>
      <c r="I443" s="77">
        <v>-616.16835885103796</v>
      </c>
      <c r="J443" s="78">
        <v>4.1999999999999997E-3</v>
      </c>
      <c r="K443" s="78">
        <v>0</v>
      </c>
    </row>
    <row r="444" spans="2:11">
      <c r="B444" t="s">
        <v>6314</v>
      </c>
      <c r="C444" t="s">
        <v>6317</v>
      </c>
      <c r="D444" t="s">
        <v>123</v>
      </c>
      <c r="E444" t="s">
        <v>120</v>
      </c>
      <c r="F444" t="s">
        <v>304</v>
      </c>
      <c r="G444" s="77">
        <v>5253550.38</v>
      </c>
      <c r="H444" s="77">
        <v>-2.1539000000000001</v>
      </c>
      <c r="I444" s="77">
        <v>-277.07432429502001</v>
      </c>
      <c r="J444" s="78">
        <v>1.9E-3</v>
      </c>
      <c r="K444" s="78">
        <v>0</v>
      </c>
    </row>
    <row r="445" spans="2:11">
      <c r="B445" t="s">
        <v>6314</v>
      </c>
      <c r="C445" t="s">
        <v>6318</v>
      </c>
      <c r="D445" t="s">
        <v>123</v>
      </c>
      <c r="E445" t="s">
        <v>120</v>
      </c>
      <c r="F445" t="s">
        <v>429</v>
      </c>
      <c r="G445" s="77">
        <v>5017717.6500000004</v>
      </c>
      <c r="H445" s="77">
        <v>-2.5052000000000048</v>
      </c>
      <c r="I445" s="77">
        <v>-307.79847788351401</v>
      </c>
      <c r="J445" s="78">
        <v>2.0999999999999999E-3</v>
      </c>
      <c r="K445" s="78">
        <v>0</v>
      </c>
    </row>
    <row r="446" spans="2:11">
      <c r="B446" t="s">
        <v>6319</v>
      </c>
      <c r="C446" t="s">
        <v>6320</v>
      </c>
      <c r="D446" t="s">
        <v>123</v>
      </c>
      <c r="E446" t="s">
        <v>116</v>
      </c>
      <c r="F446" t="s">
        <v>654</v>
      </c>
      <c r="G446" s="77">
        <v>4576158.4800000004</v>
      </c>
      <c r="H446" s="77">
        <v>1.5888</v>
      </c>
      <c r="I446" s="77">
        <v>202.42806171097499</v>
      </c>
      <c r="J446" s="78">
        <v>-1.4E-3</v>
      </c>
      <c r="K446" s="78">
        <v>0</v>
      </c>
    </row>
    <row r="447" spans="2:11">
      <c r="B447" t="s">
        <v>6321</v>
      </c>
      <c r="C447" t="s">
        <v>6322</v>
      </c>
      <c r="D447" t="s">
        <v>123</v>
      </c>
      <c r="E447" t="s">
        <v>110</v>
      </c>
      <c r="F447" t="s">
        <v>429</v>
      </c>
      <c r="G447" s="77">
        <v>3010630.59</v>
      </c>
      <c r="H447" s="77">
        <v>1.7980000000000049</v>
      </c>
      <c r="I447" s="77">
        <v>218.33253204227401</v>
      </c>
      <c r="J447" s="78">
        <v>-1.5E-3</v>
      </c>
      <c r="K447" s="78">
        <v>0</v>
      </c>
    </row>
    <row r="448" spans="2:11">
      <c r="B448" t="s">
        <v>6323</v>
      </c>
      <c r="C448" t="s">
        <v>6324</v>
      </c>
      <c r="D448" t="s">
        <v>123</v>
      </c>
      <c r="E448" t="s">
        <v>110</v>
      </c>
      <c r="F448" t="s">
        <v>429</v>
      </c>
      <c r="G448" s="77">
        <v>3716121.7</v>
      </c>
      <c r="H448" s="77">
        <v>-9.0899999999999995E-2</v>
      </c>
      <c r="I448" s="77">
        <v>-13.624642185685</v>
      </c>
      <c r="J448" s="78">
        <v>1E-4</v>
      </c>
      <c r="K448" s="78">
        <v>0</v>
      </c>
    </row>
    <row r="449" spans="2:11">
      <c r="B449" t="s">
        <v>6325</v>
      </c>
      <c r="C449" t="s">
        <v>6326</v>
      </c>
      <c r="D449" t="s">
        <v>123</v>
      </c>
      <c r="E449" t="s">
        <v>110</v>
      </c>
      <c r="F449" t="s">
        <v>304</v>
      </c>
      <c r="G449" s="77">
        <v>1592623.59</v>
      </c>
      <c r="H449" s="77">
        <v>0.82130000000000003</v>
      </c>
      <c r="I449" s="77">
        <v>52.757749444671802</v>
      </c>
      <c r="J449" s="78">
        <v>-4.0000000000000002E-4</v>
      </c>
      <c r="K449" s="78">
        <v>0</v>
      </c>
    </row>
    <row r="450" spans="2:11">
      <c r="B450" t="s">
        <v>6325</v>
      </c>
      <c r="C450" t="s">
        <v>6327</v>
      </c>
      <c r="D450" t="s">
        <v>123</v>
      </c>
      <c r="E450" t="s">
        <v>110</v>
      </c>
      <c r="F450" t="s">
        <v>304</v>
      </c>
      <c r="G450" s="77">
        <v>4014174.12</v>
      </c>
      <c r="H450" s="77">
        <v>0.82130000000000003</v>
      </c>
      <c r="I450" s="77">
        <v>132.97479315262899</v>
      </c>
      <c r="J450" s="78">
        <v>-8.9999999999999998E-4</v>
      </c>
      <c r="K450" s="78">
        <v>0</v>
      </c>
    </row>
    <row r="451" spans="2:11">
      <c r="B451" t="s">
        <v>6328</v>
      </c>
      <c r="C451" t="s">
        <v>6329</v>
      </c>
      <c r="D451" t="s">
        <v>123</v>
      </c>
      <c r="E451" t="s">
        <v>113</v>
      </c>
      <c r="F451" t="s">
        <v>429</v>
      </c>
      <c r="G451" s="77">
        <v>2508858.88</v>
      </c>
      <c r="H451" s="77">
        <v>1.4098999999999942</v>
      </c>
      <c r="I451" s="77">
        <v>165.24924738268399</v>
      </c>
      <c r="J451" s="78">
        <v>-1.1000000000000001E-3</v>
      </c>
      <c r="K451" s="78">
        <v>0</v>
      </c>
    </row>
    <row r="452" spans="2:11">
      <c r="B452" t="s">
        <v>6330</v>
      </c>
      <c r="C452" t="s">
        <v>6331</v>
      </c>
      <c r="D452" t="s">
        <v>123</v>
      </c>
      <c r="E452" t="s">
        <v>113</v>
      </c>
      <c r="F452" t="s">
        <v>429</v>
      </c>
      <c r="G452" s="77">
        <v>1794322.67</v>
      </c>
      <c r="H452" s="77">
        <v>2.0573000000000001</v>
      </c>
      <c r="I452" s="77">
        <v>172.45393817437099</v>
      </c>
      <c r="J452" s="78">
        <v>-1.1999999999999999E-3</v>
      </c>
      <c r="K452" s="78">
        <v>0</v>
      </c>
    </row>
    <row r="453" spans="2:11">
      <c r="B453" t="s">
        <v>6332</v>
      </c>
      <c r="C453" t="s">
        <v>6333</v>
      </c>
      <c r="D453" t="s">
        <v>123</v>
      </c>
      <c r="E453" t="s">
        <v>201</v>
      </c>
      <c r="F453" t="s">
        <v>293</v>
      </c>
      <c r="G453" s="77">
        <v>15554924.77</v>
      </c>
      <c r="H453" s="77">
        <v>-1093.439999999998</v>
      </c>
      <c r="I453" s="77">
        <v>-4354.3145805396598</v>
      </c>
      <c r="J453" s="78">
        <v>2.9899999999999999E-2</v>
      </c>
      <c r="K453" s="78">
        <v>-2.0000000000000001E-4</v>
      </c>
    </row>
    <row r="454" spans="2:11">
      <c r="B454" t="s">
        <v>6332</v>
      </c>
      <c r="C454" t="s">
        <v>6334</v>
      </c>
      <c r="D454" t="s">
        <v>123</v>
      </c>
      <c r="E454" t="s">
        <v>201</v>
      </c>
      <c r="F454" t="s">
        <v>293</v>
      </c>
      <c r="G454" s="77">
        <v>7024704.3600000003</v>
      </c>
      <c r="H454" s="77">
        <v>-1110.31</v>
      </c>
      <c r="I454" s="77">
        <v>-1996.77546747059</v>
      </c>
      <c r="J454" s="78">
        <v>1.37E-2</v>
      </c>
      <c r="K454" s="78">
        <v>-1E-4</v>
      </c>
    </row>
    <row r="455" spans="2:11">
      <c r="B455" t="s">
        <v>6332</v>
      </c>
      <c r="C455" t="s">
        <v>6335</v>
      </c>
      <c r="D455" t="s">
        <v>123</v>
      </c>
      <c r="E455" t="s">
        <v>201</v>
      </c>
      <c r="F455" t="s">
        <v>293</v>
      </c>
      <c r="G455" s="77">
        <v>9031891.7699999996</v>
      </c>
      <c r="H455" s="77">
        <v>-1088.1900000000014</v>
      </c>
      <c r="I455" s="77">
        <v>-2516.1723462732898</v>
      </c>
      <c r="J455" s="78">
        <v>1.7299999999999999E-2</v>
      </c>
      <c r="K455" s="78">
        <v>-1E-4</v>
      </c>
    </row>
    <row r="456" spans="2:11">
      <c r="B456" t="s">
        <v>6332</v>
      </c>
      <c r="C456" t="s">
        <v>6336</v>
      </c>
      <c r="D456" t="s">
        <v>123</v>
      </c>
      <c r="E456" t="s">
        <v>201</v>
      </c>
      <c r="F456" t="s">
        <v>293</v>
      </c>
      <c r="G456" s="77">
        <v>17839993.34</v>
      </c>
      <c r="H456" s="77">
        <v>-1076.05</v>
      </c>
      <c r="I456" s="77">
        <v>-4914.5535246261197</v>
      </c>
      <c r="J456" s="78">
        <v>3.3799999999999997E-2</v>
      </c>
      <c r="K456" s="78">
        <v>-2.0000000000000001E-4</v>
      </c>
    </row>
    <row r="457" spans="2:11">
      <c r="B457" t="s">
        <v>6332</v>
      </c>
      <c r="C457" t="s">
        <v>6337</v>
      </c>
      <c r="D457" t="s">
        <v>123</v>
      </c>
      <c r="E457" t="s">
        <v>201</v>
      </c>
      <c r="F457" t="s">
        <v>480</v>
      </c>
      <c r="G457" s="77">
        <v>1565527.89</v>
      </c>
      <c r="H457" s="77">
        <v>-742.68</v>
      </c>
      <c r="I457" s="77">
        <v>-297.65930771890299</v>
      </c>
      <c r="J457" s="78">
        <v>2E-3</v>
      </c>
      <c r="K457" s="78">
        <v>0</v>
      </c>
    </row>
    <row r="458" spans="2:11">
      <c r="B458" t="s">
        <v>6332</v>
      </c>
      <c r="C458" t="s">
        <v>6338</v>
      </c>
      <c r="D458" t="s">
        <v>123</v>
      </c>
      <c r="E458" t="s">
        <v>201</v>
      </c>
      <c r="F458" t="s">
        <v>480</v>
      </c>
      <c r="G458" s="77">
        <v>7014769.2599999998</v>
      </c>
      <c r="H458" s="77">
        <v>-741.08000000000027</v>
      </c>
      <c r="I458" s="77">
        <v>-1330.86931707146</v>
      </c>
      <c r="J458" s="78">
        <v>9.1000000000000004E-3</v>
      </c>
      <c r="K458" s="78">
        <v>-1E-4</v>
      </c>
    </row>
    <row r="459" spans="2:11">
      <c r="B459" t="s">
        <v>6332</v>
      </c>
      <c r="C459" t="s">
        <v>6339</v>
      </c>
      <c r="D459" t="s">
        <v>123</v>
      </c>
      <c r="E459" t="s">
        <v>201</v>
      </c>
      <c r="F459" t="s">
        <v>480</v>
      </c>
      <c r="G459" s="77">
        <v>2187724.9</v>
      </c>
      <c r="H459" s="77">
        <v>-741.08</v>
      </c>
      <c r="I459" s="77">
        <v>-415.06368002804101</v>
      </c>
      <c r="J459" s="78">
        <v>2.8999999999999998E-3</v>
      </c>
      <c r="K459" s="78">
        <v>0</v>
      </c>
    </row>
    <row r="460" spans="2:11">
      <c r="B460" t="s">
        <v>6340</v>
      </c>
      <c r="C460" t="s">
        <v>6341</v>
      </c>
      <c r="D460" t="s">
        <v>123</v>
      </c>
      <c r="E460" t="s">
        <v>110</v>
      </c>
      <c r="F460" t="s">
        <v>6342</v>
      </c>
      <c r="G460" s="77">
        <v>-129000</v>
      </c>
      <c r="H460" s="77">
        <v>0.85854838709677617</v>
      </c>
      <c r="I460" s="77">
        <v>-1.1075274193548399</v>
      </c>
      <c r="J460" s="78">
        <v>0</v>
      </c>
      <c r="K460" s="78">
        <v>0</v>
      </c>
    </row>
    <row r="461" spans="2:11">
      <c r="B461" t="s">
        <v>6343</v>
      </c>
      <c r="C461" t="s">
        <v>6344</v>
      </c>
      <c r="D461" t="s">
        <v>123</v>
      </c>
      <c r="E461" t="s">
        <v>110</v>
      </c>
      <c r="F461" t="s">
        <v>6345</v>
      </c>
      <c r="G461" s="77">
        <v>-380000</v>
      </c>
      <c r="H461" s="77">
        <v>2.5841789473684211</v>
      </c>
      <c r="I461" s="77">
        <v>-9.8198799999999995</v>
      </c>
      <c r="J461" s="78">
        <v>1E-4</v>
      </c>
      <c r="K461" s="78">
        <v>0</v>
      </c>
    </row>
    <row r="462" spans="2:11">
      <c r="B462" t="s">
        <v>6346</v>
      </c>
      <c r="C462" t="s">
        <v>6347</v>
      </c>
      <c r="D462" t="s">
        <v>123</v>
      </c>
      <c r="E462" t="s">
        <v>113</v>
      </c>
      <c r="F462" t="s">
        <v>6348</v>
      </c>
      <c r="G462" s="77">
        <v>-2757000</v>
      </c>
      <c r="H462" s="77">
        <v>6.582100886162233</v>
      </c>
      <c r="I462" s="77">
        <v>-181.468521431493</v>
      </c>
      <c r="J462" s="78">
        <v>1.1999999999999999E-3</v>
      </c>
      <c r="K462" s="78">
        <v>0</v>
      </c>
    </row>
    <row r="463" spans="2:11">
      <c r="B463" t="s">
        <v>6349</v>
      </c>
      <c r="C463" t="s">
        <v>6350</v>
      </c>
      <c r="D463" t="s">
        <v>123</v>
      </c>
      <c r="E463" t="s">
        <v>106</v>
      </c>
      <c r="F463" t="s">
        <v>6351</v>
      </c>
      <c r="G463" s="77">
        <v>1990655.19</v>
      </c>
      <c r="H463" s="77">
        <v>-0.49755217395441248</v>
      </c>
      <c r="I463" s="77">
        <v>-9.9045481737813397</v>
      </c>
      <c r="J463" s="78">
        <v>1E-4</v>
      </c>
      <c r="K463" s="78">
        <v>0</v>
      </c>
    </row>
    <row r="464" spans="2:11">
      <c r="B464" t="s">
        <v>6352</v>
      </c>
      <c r="C464" t="s">
        <v>6353</v>
      </c>
      <c r="D464" t="s">
        <v>123</v>
      </c>
      <c r="E464" t="s">
        <v>110</v>
      </c>
      <c r="F464" t="s">
        <v>6066</v>
      </c>
      <c r="G464" s="77">
        <v>-2300000</v>
      </c>
      <c r="H464" s="77">
        <v>-2.5725323936465827</v>
      </c>
      <c r="I464" s="77">
        <v>59.168245053871402</v>
      </c>
      <c r="J464" s="78">
        <v>-4.0000000000000002E-4</v>
      </c>
      <c r="K464" s="78">
        <v>0</v>
      </c>
    </row>
    <row r="465" spans="2:11">
      <c r="B465" t="s">
        <v>6354</v>
      </c>
      <c r="C465" t="s">
        <v>6355</v>
      </c>
      <c r="D465" t="s">
        <v>123</v>
      </c>
      <c r="E465" t="s">
        <v>110</v>
      </c>
      <c r="F465" t="s">
        <v>5347</v>
      </c>
      <c r="G465" s="77">
        <v>-9010000</v>
      </c>
      <c r="H465" s="77">
        <v>8.1299002363459607</v>
      </c>
      <c r="I465" s="77">
        <v>-732.50401129477098</v>
      </c>
      <c r="J465" s="78">
        <v>5.0000000000000001E-3</v>
      </c>
      <c r="K465" s="78">
        <v>0</v>
      </c>
    </row>
    <row r="466" spans="2:11">
      <c r="B466" t="s">
        <v>6356</v>
      </c>
      <c r="C466" t="s">
        <v>6357</v>
      </c>
      <c r="D466" t="s">
        <v>123</v>
      </c>
      <c r="E466" t="s">
        <v>110</v>
      </c>
      <c r="F466" t="s">
        <v>6135</v>
      </c>
      <c r="G466" s="77">
        <v>-3900000</v>
      </c>
      <c r="H466" s="77">
        <v>-2.6492263795843334</v>
      </c>
      <c r="I466" s="77">
        <v>103.31982880378899</v>
      </c>
      <c r="J466" s="78">
        <v>-6.9999999999999999E-4</v>
      </c>
      <c r="K466" s="78">
        <v>0</v>
      </c>
    </row>
    <row r="467" spans="2:11">
      <c r="B467" t="s">
        <v>6358</v>
      </c>
      <c r="C467" t="s">
        <v>6359</v>
      </c>
      <c r="D467" t="s">
        <v>123</v>
      </c>
      <c r="E467" t="s">
        <v>110</v>
      </c>
      <c r="F467" t="s">
        <v>6088</v>
      </c>
      <c r="G467" s="77">
        <v>-16000000</v>
      </c>
      <c r="H467" s="77">
        <v>5.0955053457616373</v>
      </c>
      <c r="I467" s="77">
        <v>-815.28085532186196</v>
      </c>
      <c r="J467" s="78">
        <v>5.5999999999999999E-3</v>
      </c>
      <c r="K467" s="78">
        <v>0</v>
      </c>
    </row>
    <row r="468" spans="2:11">
      <c r="B468" t="s">
        <v>6360</v>
      </c>
      <c r="C468" t="s">
        <v>6361</v>
      </c>
      <c r="D468" t="s">
        <v>123</v>
      </c>
      <c r="E468" t="s">
        <v>110</v>
      </c>
      <c r="F468" t="s">
        <v>6139</v>
      </c>
      <c r="G468" s="77">
        <v>97400</v>
      </c>
      <c r="H468" s="77">
        <v>-1.6597762589993841</v>
      </c>
      <c r="I468" s="77">
        <v>-1.6166220762654</v>
      </c>
      <c r="J468" s="78">
        <v>0</v>
      </c>
      <c r="K468" s="78">
        <v>0</v>
      </c>
    </row>
    <row r="469" spans="2:11">
      <c r="B469" t="s">
        <v>6362</v>
      </c>
      <c r="C469" t="s">
        <v>6363</v>
      </c>
      <c r="D469" t="s">
        <v>123</v>
      </c>
      <c r="E469" t="s">
        <v>110</v>
      </c>
      <c r="F469" t="s">
        <v>6139</v>
      </c>
      <c r="G469" s="77">
        <v>92100</v>
      </c>
      <c r="H469" s="77">
        <v>-1.6820534326567209</v>
      </c>
      <c r="I469" s="77">
        <v>-1.5491712114768399</v>
      </c>
      <c r="J469" s="78">
        <v>0</v>
      </c>
      <c r="K469" s="78">
        <v>0</v>
      </c>
    </row>
    <row r="470" spans="2:11">
      <c r="B470" t="s">
        <v>6364</v>
      </c>
      <c r="C470" t="s">
        <v>6365</v>
      </c>
      <c r="D470" t="s">
        <v>123</v>
      </c>
      <c r="E470" t="s">
        <v>106</v>
      </c>
      <c r="F470" t="s">
        <v>5319</v>
      </c>
      <c r="G470" s="77">
        <v>-112000000</v>
      </c>
      <c r="H470" s="77">
        <v>-4.19E-2</v>
      </c>
      <c r="I470" s="77">
        <v>46.927999999999997</v>
      </c>
      <c r="J470" s="78">
        <v>-2.9999999999999997E-4</v>
      </c>
      <c r="K470" s="78">
        <v>0</v>
      </c>
    </row>
    <row r="471" spans="2:11">
      <c r="B471" t="s">
        <v>6366</v>
      </c>
      <c r="C471" t="s">
        <v>6367</v>
      </c>
      <c r="D471" t="s">
        <v>123</v>
      </c>
      <c r="E471" t="s">
        <v>106</v>
      </c>
      <c r="F471" t="s">
        <v>654</v>
      </c>
      <c r="G471" s="77">
        <v>4300000</v>
      </c>
      <c r="H471" s="77">
        <v>6.7570990559168127</v>
      </c>
      <c r="I471" s="77">
        <v>290.55525940442197</v>
      </c>
      <c r="J471" s="78">
        <v>-2E-3</v>
      </c>
      <c r="K471" s="78">
        <v>0</v>
      </c>
    </row>
    <row r="472" spans="2:11">
      <c r="B472" t="s">
        <v>6368</v>
      </c>
      <c r="C472" t="s">
        <v>6369</v>
      </c>
      <c r="D472" t="s">
        <v>123</v>
      </c>
      <c r="E472" t="s">
        <v>120</v>
      </c>
      <c r="F472" t="s">
        <v>6370</v>
      </c>
      <c r="G472" s="77">
        <v>-1281600</v>
      </c>
      <c r="H472" s="77">
        <v>-13.4945</v>
      </c>
      <c r="I472" s="77">
        <v>172.94551200000001</v>
      </c>
      <c r="J472" s="78">
        <v>-1.1999999999999999E-3</v>
      </c>
      <c r="K472" s="78">
        <v>0</v>
      </c>
    </row>
    <row r="473" spans="2:11">
      <c r="B473" t="s">
        <v>6371</v>
      </c>
      <c r="C473" t="s">
        <v>6372</v>
      </c>
      <c r="D473" t="s">
        <v>123</v>
      </c>
      <c r="E473" t="s">
        <v>110</v>
      </c>
      <c r="F473" t="s">
        <v>296</v>
      </c>
      <c r="G473" s="77">
        <v>-466450</v>
      </c>
      <c r="H473" s="77">
        <v>10.455529600287324</v>
      </c>
      <c r="I473" s="77">
        <v>-48.769817820540297</v>
      </c>
      <c r="J473" s="78">
        <v>2.9999999999999997E-4</v>
      </c>
      <c r="K473" s="78">
        <v>0</v>
      </c>
    </row>
    <row r="474" spans="2:11">
      <c r="B474" t="s">
        <v>6373</v>
      </c>
      <c r="C474" t="s">
        <v>6374</v>
      </c>
      <c r="D474" t="s">
        <v>123</v>
      </c>
      <c r="E474" t="s">
        <v>110</v>
      </c>
      <c r="F474" t="s">
        <v>6088</v>
      </c>
      <c r="G474" s="77">
        <v>-10898800</v>
      </c>
      <c r="H474" s="77">
        <v>5.4528999999999996</v>
      </c>
      <c r="I474" s="77">
        <v>-594.30066520000003</v>
      </c>
      <c r="J474" s="78">
        <v>4.1000000000000003E-3</v>
      </c>
      <c r="K474" s="78">
        <v>0</v>
      </c>
    </row>
    <row r="475" spans="2:11">
      <c r="B475" t="s">
        <v>6375</v>
      </c>
      <c r="C475" t="s">
        <v>6376</v>
      </c>
      <c r="D475" t="s">
        <v>123</v>
      </c>
      <c r="E475" t="s">
        <v>110</v>
      </c>
      <c r="F475" t="s">
        <v>6039</v>
      </c>
      <c r="G475" s="77">
        <v>-17000</v>
      </c>
      <c r="H475" s="77">
        <v>4.2438386059532061</v>
      </c>
      <c r="I475" s="77">
        <v>-0.72145256301204497</v>
      </c>
      <c r="J475" s="78">
        <v>0</v>
      </c>
      <c r="K475" s="78">
        <v>0</v>
      </c>
    </row>
    <row r="476" spans="2:11">
      <c r="B476" t="s">
        <v>6377</v>
      </c>
      <c r="C476" t="s">
        <v>6378</v>
      </c>
      <c r="D476" t="s">
        <v>123</v>
      </c>
      <c r="E476" t="s">
        <v>110</v>
      </c>
      <c r="F476" t="s">
        <v>5992</v>
      </c>
      <c r="G476" s="77">
        <v>-441000</v>
      </c>
      <c r="H476" s="77">
        <v>6.060733389918731</v>
      </c>
      <c r="I476" s="77">
        <v>-26.727834249541701</v>
      </c>
      <c r="J476" s="78">
        <v>2.0000000000000001E-4</v>
      </c>
      <c r="K476" s="78">
        <v>0</v>
      </c>
    </row>
    <row r="477" spans="2:11">
      <c r="B477" t="s">
        <v>6379</v>
      </c>
      <c r="C477" t="s">
        <v>6380</v>
      </c>
      <c r="D477" t="s">
        <v>123</v>
      </c>
      <c r="E477" t="s">
        <v>110</v>
      </c>
      <c r="F477" t="s">
        <v>6015</v>
      </c>
      <c r="G477" s="77">
        <v>-370000</v>
      </c>
      <c r="H477" s="77">
        <v>4.2163562014704334</v>
      </c>
      <c r="I477" s="77">
        <v>-15.6005179454406</v>
      </c>
      <c r="J477" s="78">
        <v>1E-4</v>
      </c>
      <c r="K477" s="78">
        <v>0</v>
      </c>
    </row>
    <row r="478" spans="2:11">
      <c r="B478" t="s">
        <v>6381</v>
      </c>
      <c r="C478" t="s">
        <v>6382</v>
      </c>
      <c r="D478" t="s">
        <v>123</v>
      </c>
      <c r="E478" t="s">
        <v>110</v>
      </c>
      <c r="F478" t="s">
        <v>6018</v>
      </c>
      <c r="G478" s="77">
        <v>-17098320</v>
      </c>
      <c r="H478" s="77">
        <v>-0.81189999999999996</v>
      </c>
      <c r="I478" s="77">
        <v>138.82126008</v>
      </c>
      <c r="J478" s="78">
        <v>-1E-3</v>
      </c>
      <c r="K478" s="78">
        <v>0</v>
      </c>
    </row>
    <row r="479" spans="2:11">
      <c r="B479" t="s">
        <v>6383</v>
      </c>
      <c r="C479" t="s">
        <v>6384</v>
      </c>
      <c r="D479" t="s">
        <v>123</v>
      </c>
      <c r="E479" t="s">
        <v>110</v>
      </c>
      <c r="F479" t="s">
        <v>5319</v>
      </c>
      <c r="G479" s="77">
        <v>-15109920</v>
      </c>
      <c r="H479" s="77">
        <v>-3.1046763882543975</v>
      </c>
      <c r="I479" s="77">
        <v>469.11411852412698</v>
      </c>
      <c r="J479" s="78">
        <v>-3.2000000000000002E-3</v>
      </c>
      <c r="K479" s="78">
        <v>0</v>
      </c>
    </row>
    <row r="480" spans="2:11">
      <c r="B480" t="s">
        <v>6385</v>
      </c>
      <c r="C480" t="s">
        <v>6386</v>
      </c>
      <c r="D480" t="s">
        <v>123</v>
      </c>
      <c r="E480" t="s">
        <v>113</v>
      </c>
      <c r="F480" t="s">
        <v>6387</v>
      </c>
      <c r="G480" s="77">
        <v>-136700</v>
      </c>
      <c r="H480" s="77">
        <v>17.872</v>
      </c>
      <c r="I480" s="77">
        <v>-24.431024000000001</v>
      </c>
      <c r="J480" s="78">
        <v>2.0000000000000001E-4</v>
      </c>
      <c r="K480" s="78">
        <v>0</v>
      </c>
    </row>
    <row r="481" spans="2:11">
      <c r="B481" t="s">
        <v>6388</v>
      </c>
      <c r="C481" t="s">
        <v>6389</v>
      </c>
      <c r="D481" t="s">
        <v>123</v>
      </c>
      <c r="E481" t="s">
        <v>113</v>
      </c>
      <c r="F481" t="s">
        <v>6066</v>
      </c>
      <c r="G481" s="77">
        <v>-2835000</v>
      </c>
      <c r="H481" s="77">
        <v>7.8346</v>
      </c>
      <c r="I481" s="77">
        <v>-222.11090999999999</v>
      </c>
      <c r="J481" s="78">
        <v>1.5E-3</v>
      </c>
      <c r="K481" s="78">
        <v>0</v>
      </c>
    </row>
    <row r="482" spans="2:11">
      <c r="B482" t="s">
        <v>6390</v>
      </c>
      <c r="C482" t="s">
        <v>6391</v>
      </c>
      <c r="D482" t="s">
        <v>123</v>
      </c>
      <c r="E482" t="s">
        <v>113</v>
      </c>
      <c r="F482" t="s">
        <v>5992</v>
      </c>
      <c r="G482" s="77">
        <v>-7020000</v>
      </c>
      <c r="H482" s="77">
        <v>7.1919437739464884</v>
      </c>
      <c r="I482" s="77">
        <v>-504.87445293104298</v>
      </c>
      <c r="J482" s="78">
        <v>3.5000000000000001E-3</v>
      </c>
      <c r="K482" s="78">
        <v>0</v>
      </c>
    </row>
    <row r="483" spans="2:11">
      <c r="B483" t="s">
        <v>6392</v>
      </c>
      <c r="C483" t="s">
        <v>6393</v>
      </c>
      <c r="D483" t="s">
        <v>123</v>
      </c>
      <c r="E483" t="s">
        <v>201</v>
      </c>
      <c r="F483" t="s">
        <v>5992</v>
      </c>
      <c r="G483" s="77">
        <v>-66000000</v>
      </c>
      <c r="H483" s="77">
        <v>-0.28039999999999998</v>
      </c>
      <c r="I483" s="77">
        <v>185.06399999999999</v>
      </c>
      <c r="J483" s="78">
        <v>-1.2999999999999999E-3</v>
      </c>
      <c r="K483" s="78">
        <v>0</v>
      </c>
    </row>
    <row r="484" spans="2:11">
      <c r="B484" t="s">
        <v>6394</v>
      </c>
      <c r="C484" t="s">
        <v>6395</v>
      </c>
      <c r="D484" t="s">
        <v>123</v>
      </c>
      <c r="E484" t="s">
        <v>113</v>
      </c>
      <c r="F484" t="s">
        <v>6387</v>
      </c>
      <c r="G484" s="77">
        <v>-5207550</v>
      </c>
      <c r="H484" s="77">
        <v>17.857022222222195</v>
      </c>
      <c r="I484" s="77">
        <v>-929.91336073333105</v>
      </c>
      <c r="J484" s="78">
        <v>6.4000000000000003E-3</v>
      </c>
      <c r="K484" s="78">
        <v>0</v>
      </c>
    </row>
    <row r="485" spans="2:11">
      <c r="B485" t="s">
        <v>6396</v>
      </c>
      <c r="C485" t="s">
        <v>6397</v>
      </c>
      <c r="D485" t="s">
        <v>123</v>
      </c>
      <c r="E485" t="s">
        <v>106</v>
      </c>
      <c r="F485" t="s">
        <v>6351</v>
      </c>
      <c r="G485" s="77">
        <v>1077949.18</v>
      </c>
      <c r="H485" s="77">
        <v>-1.4066828025612643</v>
      </c>
      <c r="I485" s="77">
        <v>-15.163325735410201</v>
      </c>
      <c r="J485" s="78">
        <v>1E-4</v>
      </c>
      <c r="K485" s="78">
        <v>0</v>
      </c>
    </row>
    <row r="486" spans="2:11">
      <c r="B486" t="s">
        <v>6398</v>
      </c>
      <c r="C486" t="s">
        <v>6399</v>
      </c>
      <c r="D486" t="s">
        <v>123</v>
      </c>
      <c r="E486" t="s">
        <v>120</v>
      </c>
      <c r="F486" t="s">
        <v>6370</v>
      </c>
      <c r="G486" s="77">
        <v>-8496500</v>
      </c>
      <c r="H486" s="77">
        <v>-13.5867150063052</v>
      </c>
      <c r="I486" s="77">
        <v>1154.39524051072</v>
      </c>
      <c r="J486" s="78">
        <v>-7.9000000000000008E-3</v>
      </c>
      <c r="K486" s="78">
        <v>0</v>
      </c>
    </row>
    <row r="487" spans="2:11">
      <c r="B487" t="s">
        <v>6400</v>
      </c>
      <c r="C487" t="s">
        <v>6401</v>
      </c>
      <c r="D487" t="s">
        <v>123</v>
      </c>
      <c r="E487" t="s">
        <v>106</v>
      </c>
      <c r="F487" t="s">
        <v>6370</v>
      </c>
      <c r="G487" s="77">
        <v>6596380.5</v>
      </c>
      <c r="H487" s="77">
        <v>36.448054344826616</v>
      </c>
      <c r="I487" s="77">
        <v>2404.2523494315401</v>
      </c>
      <c r="J487" s="78">
        <v>-1.6500000000000001E-2</v>
      </c>
      <c r="K487" s="78">
        <v>1E-4</v>
      </c>
    </row>
    <row r="488" spans="2:11">
      <c r="B488" t="s">
        <v>6402</v>
      </c>
      <c r="C488" t="s">
        <v>6403</v>
      </c>
      <c r="D488" t="s">
        <v>123</v>
      </c>
      <c r="E488" t="s">
        <v>110</v>
      </c>
      <c r="F488" t="s">
        <v>6024</v>
      </c>
      <c r="G488" s="77">
        <v>-3551100</v>
      </c>
      <c r="H488" s="77">
        <v>8.1792092574734792</v>
      </c>
      <c r="I488" s="77">
        <v>-290.45189994214098</v>
      </c>
      <c r="J488" s="78">
        <v>2E-3</v>
      </c>
      <c r="K488" s="78">
        <v>0</v>
      </c>
    </row>
    <row r="489" spans="2:11">
      <c r="B489" t="s">
        <v>6402</v>
      </c>
      <c r="C489" t="s">
        <v>6404</v>
      </c>
      <c r="D489" t="s">
        <v>123</v>
      </c>
      <c r="E489" t="s">
        <v>110</v>
      </c>
      <c r="F489" t="s">
        <v>6024</v>
      </c>
      <c r="G489" s="77">
        <v>2700000</v>
      </c>
      <c r="H489" s="77">
        <v>8.1792096296296304</v>
      </c>
      <c r="I489" s="77">
        <v>220.83866</v>
      </c>
      <c r="J489" s="78">
        <v>-1.5E-3</v>
      </c>
      <c r="K489" s="78">
        <v>0</v>
      </c>
    </row>
    <row r="490" spans="2:11">
      <c r="B490" t="s">
        <v>6405</v>
      </c>
      <c r="C490" t="s">
        <v>6406</v>
      </c>
      <c r="D490" t="s">
        <v>123</v>
      </c>
      <c r="E490" t="s">
        <v>110</v>
      </c>
      <c r="F490" t="s">
        <v>6407</v>
      </c>
      <c r="G490" s="77">
        <v>-127000</v>
      </c>
      <c r="H490" s="77">
        <v>10.817</v>
      </c>
      <c r="I490" s="77">
        <v>-13.737590000000001</v>
      </c>
      <c r="J490" s="78">
        <v>1E-4</v>
      </c>
      <c r="K490" s="78">
        <v>0</v>
      </c>
    </row>
    <row r="491" spans="2:11">
      <c r="B491" t="s">
        <v>6408</v>
      </c>
      <c r="C491" t="s">
        <v>6409</v>
      </c>
      <c r="D491" t="s">
        <v>123</v>
      </c>
      <c r="E491" t="s">
        <v>110</v>
      </c>
      <c r="F491" t="s">
        <v>6407</v>
      </c>
      <c r="G491" s="77">
        <v>-15265830</v>
      </c>
      <c r="H491" s="77">
        <v>10.8</v>
      </c>
      <c r="I491" s="77">
        <v>-1648.70964</v>
      </c>
      <c r="J491" s="78">
        <v>1.1299999999999999E-2</v>
      </c>
      <c r="K491" s="78">
        <v>-1E-4</v>
      </c>
    </row>
    <row r="492" spans="2:11">
      <c r="B492" t="s">
        <v>6408</v>
      </c>
      <c r="C492" t="s">
        <v>6410</v>
      </c>
      <c r="D492" t="s">
        <v>123</v>
      </c>
      <c r="E492" t="s">
        <v>110</v>
      </c>
      <c r="F492" t="s">
        <v>6407</v>
      </c>
      <c r="G492" s="77">
        <v>2034100</v>
      </c>
      <c r="H492" s="77">
        <v>10.801163076923093</v>
      </c>
      <c r="I492" s="77">
        <v>219.70645814769301</v>
      </c>
      <c r="J492" s="78">
        <v>-1.5E-3</v>
      </c>
      <c r="K492" s="78">
        <v>0</v>
      </c>
    </row>
    <row r="493" spans="2:11">
      <c r="B493" t="s">
        <v>6411</v>
      </c>
      <c r="C493" t="s">
        <v>6412</v>
      </c>
      <c r="D493" t="s">
        <v>123</v>
      </c>
      <c r="E493" t="s">
        <v>110</v>
      </c>
      <c r="F493" t="s">
        <v>6085</v>
      </c>
      <c r="G493" s="77">
        <v>240000</v>
      </c>
      <c r="H493" s="77">
        <v>10.828129166666708</v>
      </c>
      <c r="I493" s="77">
        <v>25.9875100000001</v>
      </c>
      <c r="J493" s="78">
        <v>-2.0000000000000001E-4</v>
      </c>
      <c r="K493" s="78">
        <v>0</v>
      </c>
    </row>
    <row r="494" spans="2:11">
      <c r="B494" t="s">
        <v>6413</v>
      </c>
      <c r="C494" t="s">
        <v>6414</v>
      </c>
      <c r="D494" t="s">
        <v>123</v>
      </c>
      <c r="E494" t="s">
        <v>110</v>
      </c>
      <c r="F494" t="s">
        <v>6085</v>
      </c>
      <c r="G494" s="77">
        <v>272000</v>
      </c>
      <c r="H494" s="77">
        <v>10.8562222222222</v>
      </c>
      <c r="I494" s="77">
        <v>29.528924444444399</v>
      </c>
      <c r="J494" s="78">
        <v>-2.0000000000000001E-4</v>
      </c>
      <c r="K494" s="78">
        <v>0</v>
      </c>
    </row>
    <row r="495" spans="2:11">
      <c r="B495" t="s">
        <v>6415</v>
      </c>
      <c r="C495" t="s">
        <v>6416</v>
      </c>
      <c r="D495" t="s">
        <v>123</v>
      </c>
      <c r="E495" t="s">
        <v>110</v>
      </c>
      <c r="F495" t="s">
        <v>5562</v>
      </c>
      <c r="G495" s="77">
        <v>-39000</v>
      </c>
      <c r="H495" s="77">
        <v>6.2741025641025638</v>
      </c>
      <c r="I495" s="77">
        <v>-2.4468999999999999</v>
      </c>
      <c r="J495" s="78">
        <v>0</v>
      </c>
      <c r="K495" s="78">
        <v>0</v>
      </c>
    </row>
    <row r="496" spans="2:11">
      <c r="B496" t="s">
        <v>6417</v>
      </c>
      <c r="C496" t="s">
        <v>6418</v>
      </c>
      <c r="D496" t="s">
        <v>123</v>
      </c>
      <c r="E496" t="s">
        <v>110</v>
      </c>
      <c r="F496" t="s">
        <v>5562</v>
      </c>
      <c r="G496" s="77">
        <v>-9970000</v>
      </c>
      <c r="H496" s="77">
        <v>5.1982253968253929</v>
      </c>
      <c r="I496" s="77">
        <v>-518.26307206349202</v>
      </c>
      <c r="J496" s="78">
        <v>3.5999999999999999E-3</v>
      </c>
      <c r="K496" s="78">
        <v>0</v>
      </c>
    </row>
    <row r="497" spans="2:11">
      <c r="B497" t="s">
        <v>6419</v>
      </c>
      <c r="C497" t="s">
        <v>6420</v>
      </c>
      <c r="D497" t="s">
        <v>123</v>
      </c>
      <c r="E497" t="s">
        <v>110</v>
      </c>
      <c r="F497" t="s">
        <v>6421</v>
      </c>
      <c r="G497" s="77">
        <v>-41000</v>
      </c>
      <c r="H497" s="77">
        <v>3.19</v>
      </c>
      <c r="I497" s="77">
        <v>-1.3079000000000001</v>
      </c>
      <c r="J497" s="78">
        <v>0</v>
      </c>
      <c r="K497" s="78">
        <v>0</v>
      </c>
    </row>
    <row r="498" spans="2:11">
      <c r="B498" t="s">
        <v>6422</v>
      </c>
      <c r="C498" t="s">
        <v>6423</v>
      </c>
      <c r="D498" t="s">
        <v>123</v>
      </c>
      <c r="E498" t="s">
        <v>110</v>
      </c>
      <c r="F498" t="s">
        <v>6424</v>
      </c>
      <c r="G498" s="77">
        <v>-12000</v>
      </c>
      <c r="H498" s="77">
        <v>-0.29799999999999999</v>
      </c>
      <c r="I498" s="77">
        <v>3.576E-2</v>
      </c>
      <c r="J498" s="78">
        <v>0</v>
      </c>
      <c r="K498" s="78">
        <v>0</v>
      </c>
    </row>
    <row r="499" spans="2:11">
      <c r="B499" t="s">
        <v>6425</v>
      </c>
      <c r="C499" t="s">
        <v>6426</v>
      </c>
      <c r="D499" t="s">
        <v>123</v>
      </c>
      <c r="E499" t="s">
        <v>110</v>
      </c>
      <c r="F499" t="s">
        <v>6018</v>
      </c>
      <c r="G499" s="77">
        <v>-10388100</v>
      </c>
      <c r="H499" s="77">
        <v>-0.95833034814731644</v>
      </c>
      <c r="I499" s="77">
        <v>99.552314895891598</v>
      </c>
      <c r="J499" s="78">
        <v>-6.9999999999999999E-4</v>
      </c>
      <c r="K499" s="78">
        <v>0</v>
      </c>
    </row>
    <row r="500" spans="2:11">
      <c r="B500" t="s">
        <v>6427</v>
      </c>
      <c r="C500" t="s">
        <v>6428</v>
      </c>
      <c r="D500" t="s">
        <v>123</v>
      </c>
      <c r="E500" t="s">
        <v>110</v>
      </c>
      <c r="F500" t="s">
        <v>6098</v>
      </c>
      <c r="G500" s="77">
        <v>-5335600</v>
      </c>
      <c r="H500" s="77">
        <v>-4.6383606681278815</v>
      </c>
      <c r="I500" s="77">
        <v>247.48437180863101</v>
      </c>
      <c r="J500" s="78">
        <v>-1.6999999999999999E-3</v>
      </c>
      <c r="K500" s="78">
        <v>0</v>
      </c>
    </row>
    <row r="501" spans="2:11">
      <c r="B501" t="s">
        <v>6429</v>
      </c>
      <c r="C501" t="s">
        <v>6430</v>
      </c>
      <c r="D501" t="s">
        <v>123</v>
      </c>
      <c r="E501" t="s">
        <v>113</v>
      </c>
      <c r="F501" t="s">
        <v>6431</v>
      </c>
      <c r="G501" s="77">
        <v>-22494400</v>
      </c>
      <c r="H501" s="77">
        <v>7.546831093076336</v>
      </c>
      <c r="I501" s="77">
        <v>-1697.61437340097</v>
      </c>
      <c r="J501" s="78">
        <v>1.17E-2</v>
      </c>
      <c r="K501" s="78">
        <v>-1E-4</v>
      </c>
    </row>
    <row r="502" spans="2:11">
      <c r="B502" t="s">
        <v>6432</v>
      </c>
      <c r="C502" t="s">
        <v>6433</v>
      </c>
      <c r="D502" t="s">
        <v>123</v>
      </c>
      <c r="E502" t="s">
        <v>110</v>
      </c>
      <c r="F502" t="s">
        <v>6066</v>
      </c>
      <c r="G502" s="77">
        <v>-7785800</v>
      </c>
      <c r="H502" s="77">
        <v>-2.4230461021588998</v>
      </c>
      <c r="I502" s="77">
        <v>188.653523421888</v>
      </c>
      <c r="J502" s="78">
        <v>-1.2999999999999999E-3</v>
      </c>
      <c r="K502" s="78">
        <v>0</v>
      </c>
    </row>
    <row r="503" spans="2:11">
      <c r="B503" t="s">
        <v>6434</v>
      </c>
      <c r="C503" t="s">
        <v>6435</v>
      </c>
      <c r="D503" t="s">
        <v>123</v>
      </c>
      <c r="E503" t="s">
        <v>110</v>
      </c>
      <c r="F503" t="s">
        <v>6107</v>
      </c>
      <c r="G503" s="77">
        <v>-5000</v>
      </c>
      <c r="H503" s="77">
        <v>-5.4382000000000001</v>
      </c>
      <c r="I503" s="77">
        <v>0.27190999999999999</v>
      </c>
      <c r="J503" s="78">
        <v>0</v>
      </c>
      <c r="K503" s="78">
        <v>0</v>
      </c>
    </row>
    <row r="504" spans="2:11">
      <c r="B504" t="s">
        <v>6436</v>
      </c>
      <c r="C504" t="s">
        <v>6437</v>
      </c>
      <c r="D504" t="s">
        <v>123</v>
      </c>
      <c r="E504" t="s">
        <v>110</v>
      </c>
      <c r="F504" t="s">
        <v>5987</v>
      </c>
      <c r="G504" s="77">
        <v>600000</v>
      </c>
      <c r="H504" s="77">
        <v>-2.5820383333333332</v>
      </c>
      <c r="I504" s="77">
        <v>-15.492229999999999</v>
      </c>
      <c r="J504" s="78">
        <v>1E-4</v>
      </c>
      <c r="K504" s="78">
        <v>0</v>
      </c>
    </row>
    <row r="505" spans="2:11">
      <c r="B505" t="s">
        <v>6438</v>
      </c>
      <c r="C505" t="s">
        <v>6439</v>
      </c>
      <c r="D505" t="s">
        <v>123</v>
      </c>
      <c r="E505" t="s">
        <v>110</v>
      </c>
      <c r="F505" t="s">
        <v>5987</v>
      </c>
      <c r="G505" s="77">
        <v>1700000</v>
      </c>
      <c r="H505" s="77">
        <v>-2.5957617647058822</v>
      </c>
      <c r="I505" s="77">
        <v>-44.127949999999998</v>
      </c>
      <c r="J505" s="78">
        <v>2.9999999999999997E-4</v>
      </c>
      <c r="K505" s="78">
        <v>0</v>
      </c>
    </row>
    <row r="506" spans="2:11">
      <c r="B506" t="s">
        <v>6440</v>
      </c>
      <c r="C506" t="s">
        <v>6441</v>
      </c>
      <c r="D506" t="s">
        <v>123</v>
      </c>
      <c r="E506" t="s">
        <v>110</v>
      </c>
      <c r="F506" t="s">
        <v>5987</v>
      </c>
      <c r="G506" s="77">
        <v>72987</v>
      </c>
      <c r="H506" s="77">
        <v>-2.5009385232986698</v>
      </c>
      <c r="I506" s="77">
        <v>-1.8253600000000001</v>
      </c>
      <c r="J506" s="78">
        <v>0</v>
      </c>
      <c r="K506" s="78">
        <v>0</v>
      </c>
    </row>
    <row r="507" spans="2:11">
      <c r="B507" t="s">
        <v>6442</v>
      </c>
      <c r="C507" t="s">
        <v>6443</v>
      </c>
      <c r="D507" t="s">
        <v>123</v>
      </c>
      <c r="E507" t="s">
        <v>110</v>
      </c>
      <c r="F507" t="s">
        <v>6139</v>
      </c>
      <c r="G507" s="77">
        <v>4415700</v>
      </c>
      <c r="H507" s="77">
        <v>-0.77530861611506496</v>
      </c>
      <c r="I507" s="77">
        <v>-34.235302561792999</v>
      </c>
      <c r="J507" s="78">
        <v>2.0000000000000001E-4</v>
      </c>
      <c r="K507" s="78">
        <v>0</v>
      </c>
    </row>
    <row r="508" spans="2:11">
      <c r="B508" t="s">
        <v>6444</v>
      </c>
      <c r="C508" t="s">
        <v>6445</v>
      </c>
      <c r="D508" t="s">
        <v>123</v>
      </c>
      <c r="E508" t="s">
        <v>110</v>
      </c>
      <c r="F508" t="s">
        <v>6139</v>
      </c>
      <c r="G508" s="77">
        <v>-2220900</v>
      </c>
      <c r="H508" s="77">
        <v>-0.63452884388980457</v>
      </c>
      <c r="I508" s="77">
        <v>14.0922510939487</v>
      </c>
      <c r="J508" s="78">
        <v>-1E-4</v>
      </c>
      <c r="K508" s="78">
        <v>0</v>
      </c>
    </row>
    <row r="509" spans="2:11">
      <c r="B509" t="s">
        <v>6446</v>
      </c>
      <c r="C509" t="s">
        <v>6447</v>
      </c>
      <c r="D509" t="s">
        <v>123</v>
      </c>
      <c r="E509" t="s">
        <v>110</v>
      </c>
      <c r="F509" t="s">
        <v>6139</v>
      </c>
      <c r="G509" s="77">
        <v>-4415700</v>
      </c>
      <c r="H509" s="77">
        <v>-0.67111087836894112</v>
      </c>
      <c r="I509" s="77">
        <v>29.6342430561374</v>
      </c>
      <c r="J509" s="78">
        <v>-2.0000000000000001E-4</v>
      </c>
      <c r="K509" s="78">
        <v>0</v>
      </c>
    </row>
    <row r="510" spans="2:11">
      <c r="B510" t="s">
        <v>6448</v>
      </c>
      <c r="C510" t="s">
        <v>6449</v>
      </c>
      <c r="D510" t="s">
        <v>123</v>
      </c>
      <c r="E510" t="s">
        <v>110</v>
      </c>
      <c r="F510" t="s">
        <v>6345</v>
      </c>
      <c r="G510" s="77">
        <v>530000</v>
      </c>
      <c r="H510" s="77">
        <v>2.5841750000000001</v>
      </c>
      <c r="I510" s="77">
        <v>13.696127499999999</v>
      </c>
      <c r="J510" s="78">
        <v>-1E-4</v>
      </c>
      <c r="K510" s="78">
        <v>0</v>
      </c>
    </row>
    <row r="511" spans="2:11">
      <c r="B511" t="s">
        <v>6450</v>
      </c>
      <c r="C511" t="s">
        <v>6451</v>
      </c>
      <c r="D511" t="s">
        <v>123</v>
      </c>
      <c r="E511" t="s">
        <v>106</v>
      </c>
      <c r="F511" t="s">
        <v>6036</v>
      </c>
      <c r="G511" s="77">
        <v>40507.35</v>
      </c>
      <c r="H511" s="77">
        <v>13.749842010436787</v>
      </c>
      <c r="I511" s="77">
        <v>5.5696966276146602</v>
      </c>
      <c r="J511" s="78">
        <v>0</v>
      </c>
      <c r="K511" s="78">
        <v>0</v>
      </c>
    </row>
    <row r="512" spans="2:11">
      <c r="B512" t="s">
        <v>6452</v>
      </c>
      <c r="C512" t="s">
        <v>6453</v>
      </c>
      <c r="D512" t="s">
        <v>123</v>
      </c>
      <c r="E512" t="s">
        <v>106</v>
      </c>
      <c r="F512" t="s">
        <v>6189</v>
      </c>
      <c r="G512" s="77">
        <v>89555.48</v>
      </c>
      <c r="H512" s="77">
        <v>13.800886333253979</v>
      </c>
      <c r="I512" s="77">
        <v>12.359450000000001</v>
      </c>
      <c r="J512" s="78">
        <v>-1E-4</v>
      </c>
      <c r="K512" s="78">
        <v>0</v>
      </c>
    </row>
    <row r="513" spans="2:11">
      <c r="B513" t="s">
        <v>6454</v>
      </c>
      <c r="C513" t="s">
        <v>6455</v>
      </c>
      <c r="D513" t="s">
        <v>123</v>
      </c>
      <c r="E513" t="s">
        <v>110</v>
      </c>
      <c r="F513" t="s">
        <v>6039</v>
      </c>
      <c r="G513" s="77">
        <v>-17000</v>
      </c>
      <c r="H513" s="77">
        <v>4.4382999999999999</v>
      </c>
      <c r="I513" s="77">
        <v>-0.75451100000000004</v>
      </c>
      <c r="J513" s="78">
        <v>0</v>
      </c>
      <c r="K513" s="78">
        <v>0</v>
      </c>
    </row>
    <row r="514" spans="2:11">
      <c r="B514" t="s">
        <v>6456</v>
      </c>
      <c r="C514" t="s">
        <v>6457</v>
      </c>
      <c r="D514" t="s">
        <v>123</v>
      </c>
      <c r="E514" t="s">
        <v>110</v>
      </c>
      <c r="F514" t="s">
        <v>6039</v>
      </c>
      <c r="G514" s="77">
        <v>-15000</v>
      </c>
      <c r="H514" s="77">
        <v>0.32333333333333331</v>
      </c>
      <c r="I514" s="77">
        <v>-4.8500000000000001E-2</v>
      </c>
      <c r="J514" s="78">
        <v>0</v>
      </c>
      <c r="K514" s="78">
        <v>0</v>
      </c>
    </row>
    <row r="515" spans="2:11">
      <c r="B515" t="s">
        <v>6458</v>
      </c>
      <c r="C515" t="s">
        <v>6459</v>
      </c>
      <c r="D515" t="s">
        <v>123</v>
      </c>
      <c r="E515" t="s">
        <v>106</v>
      </c>
      <c r="F515" t="s">
        <v>6039</v>
      </c>
      <c r="G515" s="77">
        <v>-115511.55</v>
      </c>
      <c r="H515" s="77">
        <v>-2.1005455010054597</v>
      </c>
      <c r="I515" s="77">
        <v>2.4263726666666701</v>
      </c>
      <c r="J515" s="78">
        <v>0</v>
      </c>
      <c r="K515" s="78">
        <v>0</v>
      </c>
    </row>
    <row r="516" spans="2:11">
      <c r="B516" t="s">
        <v>6460</v>
      </c>
      <c r="C516" t="s">
        <v>6461</v>
      </c>
      <c r="D516" t="s">
        <v>123</v>
      </c>
      <c r="E516" t="s">
        <v>110</v>
      </c>
      <c r="F516" t="s">
        <v>6009</v>
      </c>
      <c r="G516" s="77">
        <v>-400000</v>
      </c>
      <c r="H516" s="77">
        <v>3.1450475</v>
      </c>
      <c r="I516" s="77">
        <v>-12.58019</v>
      </c>
      <c r="J516" s="78">
        <v>1E-4</v>
      </c>
      <c r="K516" s="78">
        <v>0</v>
      </c>
    </row>
    <row r="517" spans="2:11">
      <c r="B517" t="s">
        <v>6462</v>
      </c>
      <c r="C517" t="s">
        <v>6463</v>
      </c>
      <c r="D517" t="s">
        <v>123</v>
      </c>
      <c r="E517" t="s">
        <v>106</v>
      </c>
      <c r="F517" t="s">
        <v>6202</v>
      </c>
      <c r="G517" s="77">
        <v>310168.89</v>
      </c>
      <c r="H517" s="77">
        <v>8.7333408176029934</v>
      </c>
      <c r="I517" s="77">
        <v>27.0881062738762</v>
      </c>
      <c r="J517" s="78">
        <v>-2.0000000000000001E-4</v>
      </c>
      <c r="K517" s="78">
        <v>0</v>
      </c>
    </row>
    <row r="518" spans="2:11">
      <c r="B518" t="s">
        <v>6464</v>
      </c>
      <c r="C518" t="s">
        <v>6465</v>
      </c>
      <c r="D518" t="s">
        <v>123</v>
      </c>
      <c r="E518" t="s">
        <v>110</v>
      </c>
      <c r="F518" t="s">
        <v>5319</v>
      </c>
      <c r="G518" s="77">
        <v>-5595000</v>
      </c>
      <c r="H518" s="77">
        <v>-2.4911871313672922</v>
      </c>
      <c r="I518" s="77">
        <v>139.38192000000001</v>
      </c>
      <c r="J518" s="78">
        <v>-1E-3</v>
      </c>
      <c r="K518" s="78">
        <v>0</v>
      </c>
    </row>
    <row r="519" spans="2:11">
      <c r="B519" t="s">
        <v>6466</v>
      </c>
      <c r="C519" t="s">
        <v>6467</v>
      </c>
      <c r="D519" t="s">
        <v>123</v>
      </c>
      <c r="E519" t="s">
        <v>110</v>
      </c>
      <c r="F519" t="s">
        <v>6220</v>
      </c>
      <c r="G519" s="77">
        <v>180000</v>
      </c>
      <c r="H519" s="77">
        <v>1.1411666666666722</v>
      </c>
      <c r="I519" s="77">
        <v>2.0541000000000098</v>
      </c>
      <c r="J519" s="78">
        <v>0</v>
      </c>
      <c r="K519" s="78">
        <v>0</v>
      </c>
    </row>
    <row r="520" spans="2:11">
      <c r="B520" t="s">
        <v>6468</v>
      </c>
      <c r="C520" t="s">
        <v>6469</v>
      </c>
      <c r="D520" t="s">
        <v>123</v>
      </c>
      <c r="E520" t="s">
        <v>110</v>
      </c>
      <c r="F520" t="s">
        <v>6220</v>
      </c>
      <c r="G520" s="77">
        <v>596000</v>
      </c>
      <c r="H520" s="77">
        <v>1.1339016393442605</v>
      </c>
      <c r="I520" s="77">
        <v>6.7580537704917898</v>
      </c>
      <c r="J520" s="78">
        <v>0</v>
      </c>
      <c r="K520" s="78">
        <v>0</v>
      </c>
    </row>
    <row r="521" spans="2:11">
      <c r="B521" t="s">
        <v>6468</v>
      </c>
      <c r="C521" t="s">
        <v>6470</v>
      </c>
      <c r="D521" t="s">
        <v>123</v>
      </c>
      <c r="E521" t="s">
        <v>110</v>
      </c>
      <c r="F521" t="s">
        <v>6220</v>
      </c>
      <c r="G521" s="77">
        <v>-432000</v>
      </c>
      <c r="H521" s="77">
        <v>1.1339090909090916</v>
      </c>
      <c r="I521" s="77">
        <v>-4.8984872727272704</v>
      </c>
      <c r="J521" s="78">
        <v>0</v>
      </c>
      <c r="K521" s="78">
        <v>0</v>
      </c>
    </row>
    <row r="522" spans="2:11">
      <c r="B522" t="s">
        <v>6471</v>
      </c>
      <c r="C522" t="s">
        <v>6472</v>
      </c>
      <c r="D522" t="s">
        <v>123</v>
      </c>
      <c r="E522" t="s">
        <v>110</v>
      </c>
      <c r="F522" t="s">
        <v>6220</v>
      </c>
      <c r="G522" s="77">
        <v>-540000</v>
      </c>
      <c r="H522" s="77">
        <v>1.1506624999999999</v>
      </c>
      <c r="I522" s="77">
        <v>-6.2135775000000004</v>
      </c>
      <c r="J522" s="78">
        <v>0</v>
      </c>
      <c r="K522" s="78">
        <v>0</v>
      </c>
    </row>
    <row r="523" spans="2:11">
      <c r="B523" t="s">
        <v>6473</v>
      </c>
      <c r="C523" t="s">
        <v>6474</v>
      </c>
      <c r="D523" t="s">
        <v>123</v>
      </c>
      <c r="E523" t="s">
        <v>120</v>
      </c>
      <c r="F523" t="s">
        <v>6225</v>
      </c>
      <c r="G523" s="77">
        <v>-100000</v>
      </c>
      <c r="H523" s="77">
        <v>-2.1006769230769229</v>
      </c>
      <c r="I523" s="77">
        <v>2.1006769230769202</v>
      </c>
      <c r="J523" s="78">
        <v>0</v>
      </c>
      <c r="K523" s="78">
        <v>0</v>
      </c>
    </row>
    <row r="524" spans="2:11">
      <c r="B524" t="s">
        <v>6473</v>
      </c>
      <c r="C524" t="s">
        <v>6475</v>
      </c>
      <c r="D524" t="s">
        <v>123</v>
      </c>
      <c r="E524" t="s">
        <v>120</v>
      </c>
      <c r="F524" t="s">
        <v>6225</v>
      </c>
      <c r="G524" s="77">
        <v>175000</v>
      </c>
      <c r="H524" s="77">
        <v>-2.1006</v>
      </c>
      <c r="I524" s="77">
        <v>-3.67605</v>
      </c>
      <c r="J524" s="78">
        <v>0</v>
      </c>
      <c r="K524" s="78">
        <v>0</v>
      </c>
    </row>
    <row r="525" spans="2:11">
      <c r="B525" t="s">
        <v>6476</v>
      </c>
      <c r="C525" t="s">
        <v>6477</v>
      </c>
      <c r="D525" t="s">
        <v>123</v>
      </c>
      <c r="E525" t="s">
        <v>106</v>
      </c>
      <c r="F525" t="s">
        <v>6225</v>
      </c>
      <c r="G525" s="77">
        <v>830338.77</v>
      </c>
      <c r="H525" s="77">
        <v>1.0930109573872011</v>
      </c>
      <c r="I525" s="77">
        <v>9.0756937395341097</v>
      </c>
      <c r="J525" s="78">
        <v>-1E-4</v>
      </c>
      <c r="K525" s="78">
        <v>0</v>
      </c>
    </row>
    <row r="526" spans="2:11">
      <c r="B526" t="s">
        <v>6478</v>
      </c>
      <c r="C526" t="s">
        <v>6479</v>
      </c>
      <c r="D526" t="s">
        <v>123</v>
      </c>
      <c r="E526" t="s">
        <v>110</v>
      </c>
      <c r="F526" t="s">
        <v>6228</v>
      </c>
      <c r="G526" s="77">
        <v>-71000</v>
      </c>
      <c r="H526" s="77">
        <v>-0.67983333333333174</v>
      </c>
      <c r="I526" s="77">
        <v>0.48268166666666601</v>
      </c>
      <c r="J526" s="78">
        <v>0</v>
      </c>
      <c r="K526" s="78">
        <v>0</v>
      </c>
    </row>
    <row r="527" spans="2:11">
      <c r="B527" t="s">
        <v>6480</v>
      </c>
      <c r="C527" t="s">
        <v>6481</v>
      </c>
      <c r="D527" t="s">
        <v>123</v>
      </c>
      <c r="E527" t="s">
        <v>106</v>
      </c>
      <c r="F527" t="s">
        <v>6228</v>
      </c>
      <c r="G527" s="77">
        <v>16798.12</v>
      </c>
      <c r="H527" s="77">
        <v>0.24318197512578787</v>
      </c>
      <c r="I527" s="77">
        <v>4.0849999999999997E-2</v>
      </c>
      <c r="J527" s="78">
        <v>0</v>
      </c>
      <c r="K527" s="78">
        <v>0</v>
      </c>
    </row>
    <row r="528" spans="2:11">
      <c r="B528" s="79" t="s">
        <v>4929</v>
      </c>
      <c r="C528" s="16"/>
      <c r="D528" s="16"/>
      <c r="G528" s="81">
        <v>9047824.5999999996</v>
      </c>
      <c r="I528" s="81">
        <v>34.978889903599999</v>
      </c>
      <c r="J528" s="80">
        <v>-2.0000000000000001E-4</v>
      </c>
      <c r="K528" s="80">
        <v>0</v>
      </c>
    </row>
    <row r="529" spans="2:11">
      <c r="B529" t="s">
        <v>6482</v>
      </c>
      <c r="C529" t="s">
        <v>6483</v>
      </c>
      <c r="D529" t="s">
        <v>123</v>
      </c>
      <c r="E529" t="s">
        <v>102</v>
      </c>
      <c r="F529" t="s">
        <v>429</v>
      </c>
      <c r="G529" s="77">
        <v>9047824.5999999996</v>
      </c>
      <c r="H529" s="77">
        <v>0.3866</v>
      </c>
      <c r="I529" s="77">
        <v>34.978889903599999</v>
      </c>
      <c r="J529" s="78">
        <v>-2.0000000000000001E-4</v>
      </c>
      <c r="K529" s="78">
        <v>0</v>
      </c>
    </row>
    <row r="530" spans="2:11">
      <c r="B530" s="79" t="s">
        <v>1029</v>
      </c>
      <c r="C530" s="16"/>
      <c r="D530" s="16"/>
      <c r="G530" s="81">
        <v>84061235.689999998</v>
      </c>
      <c r="I530" s="81">
        <v>5712.46408915961</v>
      </c>
      <c r="J530" s="80">
        <v>-3.9300000000000002E-2</v>
      </c>
      <c r="K530" s="80">
        <v>2.0000000000000001E-4</v>
      </c>
    </row>
    <row r="531" spans="2:11">
      <c r="B531" t="s">
        <v>6484</v>
      </c>
      <c r="C531" t="s">
        <v>6485</v>
      </c>
      <c r="D531" t="s">
        <v>123</v>
      </c>
      <c r="E531" t="s">
        <v>102</v>
      </c>
      <c r="F531" t="s">
        <v>350</v>
      </c>
      <c r="G531" s="77">
        <v>3835222.8</v>
      </c>
      <c r="H531" s="77">
        <v>-3.7968000000000002</v>
      </c>
      <c r="I531" s="77">
        <v>-145.61573927040001</v>
      </c>
      <c r="J531" s="78">
        <v>1E-3</v>
      </c>
      <c r="K531" s="78">
        <v>0</v>
      </c>
    </row>
    <row r="532" spans="2:11">
      <c r="B532" t="s">
        <v>6486</v>
      </c>
      <c r="C532" t="s">
        <v>6487</v>
      </c>
      <c r="D532" t="s">
        <v>123</v>
      </c>
      <c r="E532" t="s">
        <v>102</v>
      </c>
      <c r="F532" t="s">
        <v>301</v>
      </c>
      <c r="G532" s="77">
        <v>13505250.85</v>
      </c>
      <c r="H532" s="77">
        <v>-5.9061000000000003</v>
      </c>
      <c r="I532" s="77">
        <v>-797.63362045184999</v>
      </c>
      <c r="J532" s="78">
        <v>5.4999999999999997E-3</v>
      </c>
      <c r="K532" s="78">
        <v>0</v>
      </c>
    </row>
    <row r="533" spans="2:11">
      <c r="B533" t="s">
        <v>6486</v>
      </c>
      <c r="C533" t="s">
        <v>6488</v>
      </c>
      <c r="D533" t="s">
        <v>123</v>
      </c>
      <c r="E533" t="s">
        <v>102</v>
      </c>
      <c r="F533" t="s">
        <v>556</v>
      </c>
      <c r="G533" s="77">
        <v>14188315.800000001</v>
      </c>
      <c r="H533" s="77">
        <v>-20.2544</v>
      </c>
      <c r="I533" s="77">
        <v>-2873.7582353951998</v>
      </c>
      <c r="J533" s="78">
        <v>1.9699999999999999E-2</v>
      </c>
      <c r="K533" s="78">
        <v>-1E-4</v>
      </c>
    </row>
    <row r="534" spans="2:11">
      <c r="B534" t="s">
        <v>6486</v>
      </c>
      <c r="C534" t="s">
        <v>6489</v>
      </c>
      <c r="D534" t="s">
        <v>123</v>
      </c>
      <c r="E534" t="s">
        <v>102</v>
      </c>
      <c r="F534" t="s">
        <v>293</v>
      </c>
      <c r="G534" s="77">
        <v>3409810.83</v>
      </c>
      <c r="H534" s="77">
        <v>18.036999999999999</v>
      </c>
      <c r="I534" s="77">
        <v>615.02757940710001</v>
      </c>
      <c r="J534" s="78">
        <v>-4.1999999999999997E-3</v>
      </c>
      <c r="K534" s="78">
        <v>0</v>
      </c>
    </row>
    <row r="535" spans="2:11">
      <c r="B535" t="s">
        <v>6490</v>
      </c>
      <c r="C535" t="s">
        <v>6491</v>
      </c>
      <c r="D535" t="s">
        <v>123</v>
      </c>
      <c r="E535" t="s">
        <v>102</v>
      </c>
      <c r="F535" t="s">
        <v>556</v>
      </c>
      <c r="G535" s="77">
        <v>9817146.9299999997</v>
      </c>
      <c r="H535" s="77">
        <v>30.247</v>
      </c>
      <c r="I535" s="77">
        <v>2969.3924319171001</v>
      </c>
      <c r="J535" s="78">
        <v>-2.0400000000000001E-2</v>
      </c>
      <c r="K535" s="78">
        <v>1E-4</v>
      </c>
    </row>
    <row r="536" spans="2:11">
      <c r="B536" t="s">
        <v>6490</v>
      </c>
      <c r="C536" t="s">
        <v>6492</v>
      </c>
      <c r="D536" t="s">
        <v>123</v>
      </c>
      <c r="E536" t="s">
        <v>102</v>
      </c>
      <c r="F536" t="s">
        <v>556</v>
      </c>
      <c r="G536" s="77">
        <v>8524695.2100000009</v>
      </c>
      <c r="H536" s="77">
        <v>-34.604799999999997</v>
      </c>
      <c r="I536" s="77">
        <v>-2949.9537280300801</v>
      </c>
      <c r="J536" s="78">
        <v>2.0299999999999999E-2</v>
      </c>
      <c r="K536" s="78">
        <v>-1E-4</v>
      </c>
    </row>
    <row r="537" spans="2:11">
      <c r="B537" t="s">
        <v>6493</v>
      </c>
      <c r="C537" t="s">
        <v>6494</v>
      </c>
      <c r="D537" t="s">
        <v>123</v>
      </c>
      <c r="E537" t="s">
        <v>102</v>
      </c>
      <c r="F537" t="s">
        <v>429</v>
      </c>
      <c r="G537" s="77">
        <v>8353728.3499999996</v>
      </c>
      <c r="H537" s="77">
        <v>1.5334000000000001</v>
      </c>
      <c r="I537" s="77">
        <v>128.09607051890001</v>
      </c>
      <c r="J537" s="78">
        <v>-8.9999999999999998E-4</v>
      </c>
      <c r="K537" s="78">
        <v>0</v>
      </c>
    </row>
    <row r="538" spans="2:11">
      <c r="B538" t="s">
        <v>6495</v>
      </c>
      <c r="C538" t="s">
        <v>6496</v>
      </c>
      <c r="D538" t="s">
        <v>123</v>
      </c>
      <c r="E538" t="s">
        <v>102</v>
      </c>
      <c r="F538" t="s">
        <v>654</v>
      </c>
      <c r="G538" s="77">
        <v>11130083.560000001</v>
      </c>
      <c r="H538" s="77">
        <v>4.3099999999999999E-2</v>
      </c>
      <c r="I538" s="77">
        <v>4.7970660143600004</v>
      </c>
      <c r="J538" s="78">
        <v>0</v>
      </c>
      <c r="K538" s="78">
        <v>0</v>
      </c>
    </row>
    <row r="539" spans="2:11">
      <c r="B539" t="s">
        <v>6497</v>
      </c>
      <c r="C539" t="s">
        <v>6498</v>
      </c>
      <c r="D539" t="s">
        <v>123</v>
      </c>
      <c r="E539" t="s">
        <v>106</v>
      </c>
      <c r="F539" t="s">
        <v>350</v>
      </c>
      <c r="G539" s="77">
        <v>11296981.359999999</v>
      </c>
      <c r="H539" s="77">
        <v>21.008000000000006</v>
      </c>
      <c r="I539" s="77">
        <v>8762.1122644496809</v>
      </c>
      <c r="J539" s="78">
        <v>-6.0199999999999997E-2</v>
      </c>
      <c r="K539" s="78">
        <v>2.9999999999999997E-4</v>
      </c>
    </row>
    <row r="540" spans="2:11">
      <c r="B540" s="79" t="s">
        <v>253</v>
      </c>
      <c r="G540" s="81">
        <v>236651235.08000001</v>
      </c>
      <c r="I540" s="81">
        <v>45594.877425899205</v>
      </c>
      <c r="J540" s="80">
        <v>-0.31330000000000002</v>
      </c>
      <c r="K540" s="80">
        <v>1.6999999999999999E-3</v>
      </c>
    </row>
    <row r="541" spans="2:11">
      <c r="B541" s="79" t="s">
        <v>4919</v>
      </c>
      <c r="G541" s="81">
        <v>236651235.08000001</v>
      </c>
      <c r="I541" s="81">
        <v>45594.877425899205</v>
      </c>
      <c r="J541" s="80">
        <v>-0.31330000000000002</v>
      </c>
      <c r="K541" s="80">
        <v>1.6999999999999999E-3</v>
      </c>
    </row>
    <row r="542" spans="2:11">
      <c r="B542" t="s">
        <v>6484</v>
      </c>
      <c r="C542" t="s">
        <v>6499</v>
      </c>
      <c r="D542" t="s">
        <v>123</v>
      </c>
      <c r="E542" t="s">
        <v>102</v>
      </c>
      <c r="F542" t="s">
        <v>293</v>
      </c>
      <c r="G542" s="77">
        <v>3987180.79</v>
      </c>
      <c r="H542" s="77">
        <v>-3.0135000000000001</v>
      </c>
      <c r="I542" s="77">
        <v>-120.15369310665</v>
      </c>
      <c r="J542" s="78">
        <v>8.0000000000000004E-4</v>
      </c>
      <c r="K542" s="78">
        <v>0</v>
      </c>
    </row>
    <row r="543" spans="2:11">
      <c r="B543" t="s">
        <v>6500</v>
      </c>
      <c r="C543" t="s">
        <v>6501</v>
      </c>
      <c r="D543" t="s">
        <v>123</v>
      </c>
      <c r="E543" t="s">
        <v>201</v>
      </c>
      <c r="F543" t="s">
        <v>429</v>
      </c>
      <c r="G543" s="77">
        <v>18393427.77</v>
      </c>
      <c r="H543" s="77">
        <v>357.63</v>
      </c>
      <c r="I543" s="77">
        <v>1684.0444232023201</v>
      </c>
      <c r="J543" s="78">
        <v>-1.1599999999999999E-2</v>
      </c>
      <c r="K543" s="78">
        <v>1E-4</v>
      </c>
    </row>
    <row r="544" spans="2:11">
      <c r="B544" t="s">
        <v>6502</v>
      </c>
      <c r="C544" t="s">
        <v>6503</v>
      </c>
      <c r="D544" t="s">
        <v>123</v>
      </c>
      <c r="E544" t="s">
        <v>201</v>
      </c>
      <c r="F544" t="s">
        <v>293</v>
      </c>
      <c r="G544" s="77">
        <v>35246511.32</v>
      </c>
      <c r="H544" s="77">
        <v>1630.46</v>
      </c>
      <c r="I544" s="77">
        <v>14712.3895530511</v>
      </c>
      <c r="J544" s="78">
        <v>-0.1011</v>
      </c>
      <c r="K544" s="78">
        <v>5.9999999999999995E-4</v>
      </c>
    </row>
    <row r="545" spans="2:11">
      <c r="B545" t="s">
        <v>6504</v>
      </c>
      <c r="C545" t="s">
        <v>6505</v>
      </c>
      <c r="D545" t="s">
        <v>123</v>
      </c>
      <c r="E545" t="s">
        <v>201</v>
      </c>
      <c r="F545" t="s">
        <v>301</v>
      </c>
      <c r="G545" s="77">
        <v>26052152</v>
      </c>
      <c r="H545" s="77">
        <v>2002.51</v>
      </c>
      <c r="I545" s="77">
        <v>13355.9635917381</v>
      </c>
      <c r="J545" s="78">
        <v>-9.1800000000000007E-2</v>
      </c>
      <c r="K545" s="78">
        <v>5.0000000000000001E-4</v>
      </c>
    </row>
    <row r="546" spans="2:11">
      <c r="B546" t="s">
        <v>6506</v>
      </c>
      <c r="C546" t="s">
        <v>6507</v>
      </c>
      <c r="D546" t="s">
        <v>123</v>
      </c>
      <c r="E546" t="s">
        <v>106</v>
      </c>
      <c r="F546" t="s">
        <v>426</v>
      </c>
      <c r="G546" s="77">
        <v>50680465.270000003</v>
      </c>
      <c r="H546" s="77">
        <v>0.2979</v>
      </c>
      <c r="I546" s="77">
        <v>557.40747549720697</v>
      </c>
      <c r="J546" s="78">
        <v>-3.8E-3</v>
      </c>
      <c r="K546" s="78">
        <v>0</v>
      </c>
    </row>
    <row r="547" spans="2:11">
      <c r="B547" t="s">
        <v>6508</v>
      </c>
      <c r="C547" t="s">
        <v>6509</v>
      </c>
      <c r="D547" t="s">
        <v>123</v>
      </c>
      <c r="E547" t="s">
        <v>106</v>
      </c>
      <c r="F547" t="s">
        <v>293</v>
      </c>
      <c r="G547" s="77">
        <v>50019126.630000003</v>
      </c>
      <c r="H547" s="77">
        <v>4.8663000000000025</v>
      </c>
      <c r="I547" s="77">
        <v>8986.6261629504606</v>
      </c>
      <c r="J547" s="78">
        <v>-6.1699999999999998E-2</v>
      </c>
      <c r="K547" s="78">
        <v>2.9999999999999997E-4</v>
      </c>
    </row>
    <row r="548" spans="2:11">
      <c r="B548" t="s">
        <v>6510</v>
      </c>
      <c r="C548" t="s">
        <v>6511</v>
      </c>
      <c r="D548" t="s">
        <v>123</v>
      </c>
      <c r="E548" t="s">
        <v>106</v>
      </c>
      <c r="F548" t="s">
        <v>304</v>
      </c>
      <c r="G548" s="77">
        <v>5034133.8499999996</v>
      </c>
      <c r="H548" s="77">
        <v>4.1738999999999979</v>
      </c>
      <c r="I548" s="77">
        <v>775.76197952893494</v>
      </c>
      <c r="J548" s="78">
        <v>-5.3E-3</v>
      </c>
      <c r="K548" s="78">
        <v>0</v>
      </c>
    </row>
    <row r="549" spans="2:11">
      <c r="B549" t="s">
        <v>6512</v>
      </c>
      <c r="C549" t="s">
        <v>6513</v>
      </c>
      <c r="D549" t="s">
        <v>123</v>
      </c>
      <c r="E549" t="s">
        <v>106</v>
      </c>
      <c r="F549" t="s">
        <v>304</v>
      </c>
      <c r="G549" s="77">
        <v>39701398.340000004</v>
      </c>
      <c r="H549" s="77">
        <v>5.8132999999999999</v>
      </c>
      <c r="I549" s="77">
        <v>8520.9934507695198</v>
      </c>
      <c r="J549" s="78">
        <v>-5.8500000000000003E-2</v>
      </c>
      <c r="K549" s="78">
        <v>2.9999999999999997E-4</v>
      </c>
    </row>
    <row r="550" spans="2:11">
      <c r="B550" t="s">
        <v>6514</v>
      </c>
      <c r="C550" t="s">
        <v>6515</v>
      </c>
      <c r="D550" t="s">
        <v>123</v>
      </c>
      <c r="E550" t="s">
        <v>106</v>
      </c>
      <c r="F550" t="s">
        <v>556</v>
      </c>
      <c r="G550" s="77">
        <v>7536839.1100000003</v>
      </c>
      <c r="H550" s="77">
        <v>-10.343400000000003</v>
      </c>
      <c r="I550" s="77">
        <v>-2878.15551773179</v>
      </c>
      <c r="J550" s="78">
        <v>1.9800000000000002E-2</v>
      </c>
      <c r="K550" s="78">
        <v>-1E-4</v>
      </c>
    </row>
    <row r="551" spans="2:11">
      <c r="B551" s="79" t="s">
        <v>4934</v>
      </c>
      <c r="G551" s="81">
        <v>0</v>
      </c>
      <c r="I551" s="81">
        <v>0</v>
      </c>
      <c r="J551" s="80">
        <v>0</v>
      </c>
      <c r="K551" s="80">
        <v>0</v>
      </c>
    </row>
    <row r="552" spans="2:11">
      <c r="B552" t="s">
        <v>214</v>
      </c>
      <c r="C552" t="s">
        <v>214</v>
      </c>
      <c r="D552" t="s">
        <v>214</v>
      </c>
      <c r="E552" t="s">
        <v>214</v>
      </c>
      <c r="G552" s="77">
        <v>0</v>
      </c>
      <c r="H552" s="77">
        <v>0</v>
      </c>
      <c r="I552" s="77">
        <v>0</v>
      </c>
      <c r="J552" s="78">
        <v>0</v>
      </c>
      <c r="K552" s="78">
        <v>0</v>
      </c>
    </row>
    <row r="553" spans="2:11">
      <c r="B553" s="79" t="s">
        <v>4929</v>
      </c>
      <c r="G553" s="81">
        <v>0</v>
      </c>
      <c r="I553" s="81">
        <v>0</v>
      </c>
      <c r="J553" s="80">
        <v>0</v>
      </c>
      <c r="K553" s="80">
        <v>0</v>
      </c>
    </row>
    <row r="554" spans="2:11">
      <c r="B554" t="s">
        <v>214</v>
      </c>
      <c r="C554" t="s">
        <v>214</v>
      </c>
      <c r="D554" t="s">
        <v>214</v>
      </c>
      <c r="E554" t="s">
        <v>214</v>
      </c>
      <c r="G554" s="77">
        <v>0</v>
      </c>
      <c r="H554" s="77">
        <v>0</v>
      </c>
      <c r="I554" s="77">
        <v>0</v>
      </c>
      <c r="J554" s="78">
        <v>0</v>
      </c>
      <c r="K554" s="78">
        <v>0</v>
      </c>
    </row>
    <row r="555" spans="2:11">
      <c r="B555" s="79" t="s">
        <v>1029</v>
      </c>
      <c r="G555" s="81">
        <v>0</v>
      </c>
      <c r="I555" s="81">
        <v>0</v>
      </c>
      <c r="J555" s="80">
        <v>0</v>
      </c>
      <c r="K555" s="80">
        <v>0</v>
      </c>
    </row>
    <row r="556" spans="2:11">
      <c r="B556" t="s">
        <v>214</v>
      </c>
      <c r="C556" t="s">
        <v>214</v>
      </c>
      <c r="D556" t="s">
        <v>214</v>
      </c>
      <c r="E556" t="s">
        <v>214</v>
      </c>
      <c r="G556" s="77">
        <v>0</v>
      </c>
      <c r="H556" s="77">
        <v>0</v>
      </c>
      <c r="I556" s="77">
        <v>0</v>
      </c>
      <c r="J556" s="78">
        <v>0</v>
      </c>
      <c r="K556" s="78">
        <v>0</v>
      </c>
    </row>
    <row r="557" spans="2:11">
      <c r="B557" t="s">
        <v>255</v>
      </c>
    </row>
    <row r="558" spans="2:11">
      <c r="B558" t="s">
        <v>369</v>
      </c>
    </row>
    <row r="559" spans="2:11">
      <c r="B559" t="s">
        <v>370</v>
      </c>
    </row>
    <row r="560" spans="2:11">
      <c r="B560" t="s">
        <v>371</v>
      </c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2" workbookViewId="0">
      <selection activeCell="G42" sqref="G4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45106</v>
      </c>
    </row>
    <row r="2" spans="2:78" s="1" customFormat="1">
      <c r="B2" s="2" t="s">
        <v>1</v>
      </c>
      <c r="C2" s="12" t="s">
        <v>198</v>
      </c>
    </row>
    <row r="3" spans="2:78" s="1" customFormat="1">
      <c r="B3" s="2" t="s">
        <v>2</v>
      </c>
      <c r="C3" s="26" t="s">
        <v>197</v>
      </c>
    </row>
    <row r="4" spans="2:78" s="1" customFormat="1">
      <c r="B4" s="2" t="s">
        <v>3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8.25</v>
      </c>
      <c r="I11" s="7"/>
      <c r="J11" s="7"/>
      <c r="K11" s="76">
        <v>1E-4</v>
      </c>
      <c r="L11" s="75">
        <v>25</v>
      </c>
      <c r="M11" s="7"/>
      <c r="N11" s="75">
        <v>3.8867530000000001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207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4951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4952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4953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4954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4955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4956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4957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253</v>
      </c>
      <c r="D26" s="16"/>
      <c r="H26" s="81">
        <v>8.25</v>
      </c>
      <c r="K26" s="80">
        <v>1E-4</v>
      </c>
      <c r="L26" s="81">
        <v>25</v>
      </c>
      <c r="N26" s="81">
        <v>3.8867530000000001</v>
      </c>
      <c r="P26" s="80">
        <v>1</v>
      </c>
      <c r="Q26" s="80">
        <v>0</v>
      </c>
    </row>
    <row r="27" spans="2:17">
      <c r="B27" s="79" t="s">
        <v>4951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4952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4953</v>
      </c>
      <c r="D31" s="16"/>
      <c r="H31" s="81">
        <v>8.25</v>
      </c>
      <c r="K31" s="80">
        <v>1E-4</v>
      </c>
      <c r="L31" s="81">
        <v>25</v>
      </c>
      <c r="N31" s="81">
        <v>3.8867530000000001</v>
      </c>
      <c r="P31" s="80">
        <v>1</v>
      </c>
      <c r="Q31" s="80">
        <v>0</v>
      </c>
    </row>
    <row r="32" spans="2:17">
      <c r="B32" s="79" t="s">
        <v>4954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4955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4956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4957</v>
      </c>
      <c r="D38" s="16"/>
      <c r="H38" s="81">
        <v>8.25</v>
      </c>
      <c r="K38" s="80">
        <v>1E-4</v>
      </c>
      <c r="L38" s="81">
        <v>25</v>
      </c>
      <c r="N38" s="81">
        <v>3.8867530000000001</v>
      </c>
      <c r="P38" s="80">
        <v>1</v>
      </c>
      <c r="Q38" s="80">
        <v>0</v>
      </c>
    </row>
    <row r="39" spans="2:17">
      <c r="B39" t="s">
        <v>6516</v>
      </c>
      <c r="C39" t="s">
        <v>6517</v>
      </c>
      <c r="D39" s="16"/>
      <c r="E39" t="s">
        <v>214</v>
      </c>
      <c r="F39" t="s">
        <v>215</v>
      </c>
      <c r="G39" s="90">
        <v>45015</v>
      </c>
      <c r="H39" s="77">
        <v>8.25</v>
      </c>
      <c r="I39" t="s">
        <v>106</v>
      </c>
      <c r="J39" s="78">
        <v>0</v>
      </c>
      <c r="K39" s="78">
        <v>1E-4</v>
      </c>
      <c r="L39" s="77">
        <v>25</v>
      </c>
      <c r="M39" s="77">
        <v>4190</v>
      </c>
      <c r="N39" s="77">
        <v>3.8867530000000001</v>
      </c>
      <c r="O39" s="78">
        <v>0</v>
      </c>
      <c r="P39" s="78">
        <v>1</v>
      </c>
      <c r="Q39" s="78">
        <v>0</v>
      </c>
    </row>
    <row r="40" spans="2:17">
      <c r="B40" t="s">
        <v>255</v>
      </c>
      <c r="D40" s="16"/>
    </row>
    <row r="41" spans="2:17">
      <c r="B41" t="s">
        <v>369</v>
      </c>
      <c r="D41" s="16"/>
    </row>
    <row r="42" spans="2:17">
      <c r="B42" t="s">
        <v>370</v>
      </c>
      <c r="D42" s="16"/>
    </row>
    <row r="43" spans="2:17">
      <c r="B43" t="s">
        <v>371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8"/>
  <sheetViews>
    <sheetView rightToLeft="1" topLeftCell="A129" workbookViewId="0">
      <selection activeCell="B265" sqref="B26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45106</v>
      </c>
    </row>
    <row r="2" spans="2:60" s="1" customFormat="1">
      <c r="B2" s="2" t="s">
        <v>1</v>
      </c>
      <c r="C2" s="12" t="s">
        <v>198</v>
      </c>
    </row>
    <row r="3" spans="2:60" s="1" customFormat="1">
      <c r="B3" s="2" t="s">
        <v>2</v>
      </c>
      <c r="C3" s="26" t="s">
        <v>197</v>
      </c>
    </row>
    <row r="4" spans="2:60" s="1" customFormat="1">
      <c r="B4" s="2" t="s">
        <v>3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3.85</v>
      </c>
      <c r="J11" s="18"/>
      <c r="K11" s="18"/>
      <c r="L11" s="18"/>
      <c r="M11" s="76">
        <v>5.4600000000000003E-2</v>
      </c>
      <c r="N11" s="75">
        <v>2148111581.4000001</v>
      </c>
      <c r="O11" s="7"/>
      <c r="P11" s="75">
        <v>2856568.0724409022</v>
      </c>
      <c r="Q11" s="76">
        <v>1</v>
      </c>
      <c r="R11" s="76">
        <v>0.10920000000000001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207</v>
      </c>
      <c r="I12" s="81">
        <v>4.3499999999999996</v>
      </c>
      <c r="M12" s="80">
        <v>5.0099999999999999E-2</v>
      </c>
      <c r="N12" s="81">
        <v>1857952934.6400001</v>
      </c>
      <c r="P12" s="81">
        <v>2084750.1575723495</v>
      </c>
      <c r="Q12" s="80">
        <v>0.7298</v>
      </c>
      <c r="R12" s="80">
        <v>7.9699999999999993E-2</v>
      </c>
    </row>
    <row r="13" spans="2:60">
      <c r="B13" s="79" t="s">
        <v>6518</v>
      </c>
      <c r="I13" s="81">
        <v>2.82</v>
      </c>
      <c r="M13" s="80">
        <v>5.57E-2</v>
      </c>
      <c r="N13" s="81">
        <v>761572594.96000004</v>
      </c>
      <c r="P13" s="81">
        <v>854713.06071733055</v>
      </c>
      <c r="Q13" s="80">
        <v>0.29920000000000002</v>
      </c>
      <c r="R13" s="80">
        <v>3.27E-2</v>
      </c>
    </row>
    <row r="14" spans="2:60">
      <c r="B14" s="86" t="s">
        <v>7277</v>
      </c>
      <c r="C14" t="s">
        <v>6519</v>
      </c>
      <c r="D14" t="s">
        <v>6520</v>
      </c>
      <c r="E14"/>
      <c r="F14" t="s">
        <v>6521</v>
      </c>
      <c r="G14"/>
      <c r="H14" t="s">
        <v>5010</v>
      </c>
      <c r="I14" s="77">
        <v>2.67</v>
      </c>
      <c r="J14" t="s">
        <v>128</v>
      </c>
      <c r="K14" t="s">
        <v>102</v>
      </c>
      <c r="L14" s="78">
        <v>5.5899999999999998E-2</v>
      </c>
      <c r="M14" s="78">
        <v>5.67E-2</v>
      </c>
      <c r="N14" s="77">
        <v>43884718.909999996</v>
      </c>
      <c r="O14" s="77">
        <v>102.82242999999997</v>
      </c>
      <c r="P14" s="77">
        <v>45123.334381931498</v>
      </c>
      <c r="Q14" s="78">
        <v>1.5800000000000002E-2</v>
      </c>
      <c r="R14" s="78">
        <v>1.6999999999999999E-3</v>
      </c>
    </row>
    <row r="15" spans="2:60">
      <c r="B15" s="86" t="s">
        <v>7277</v>
      </c>
      <c r="C15" t="s">
        <v>6519</v>
      </c>
      <c r="D15" t="s">
        <v>6522</v>
      </c>
      <c r="E15"/>
      <c r="F15" t="s">
        <v>6521</v>
      </c>
      <c r="G15"/>
      <c r="H15" t="s">
        <v>5010</v>
      </c>
      <c r="I15" s="77">
        <v>2.79</v>
      </c>
      <c r="J15" t="s">
        <v>128</v>
      </c>
      <c r="K15" t="s">
        <v>102</v>
      </c>
      <c r="L15" s="78">
        <v>5.5500000000000001E-2</v>
      </c>
      <c r="M15" s="78">
        <v>5.5599999999999997E-2</v>
      </c>
      <c r="N15" s="77">
        <v>700138769.16999996</v>
      </c>
      <c r="O15" s="77">
        <v>112.95863999999996</v>
      </c>
      <c r="P15" s="77">
        <v>790867.23176717095</v>
      </c>
      <c r="Q15" s="78">
        <v>0.27689999999999998</v>
      </c>
      <c r="R15" s="78">
        <v>3.0200000000000001E-2</v>
      </c>
    </row>
    <row r="16" spans="2:60">
      <c r="B16" s="86" t="s">
        <v>7277</v>
      </c>
      <c r="C16" t="s">
        <v>6519</v>
      </c>
      <c r="D16" t="s">
        <v>6523</v>
      </c>
      <c r="E16"/>
      <c r="F16" t="s">
        <v>6521</v>
      </c>
      <c r="G16"/>
      <c r="H16" t="s">
        <v>5010</v>
      </c>
      <c r="I16" s="77">
        <v>4.3099999999999996</v>
      </c>
      <c r="J16" t="s">
        <v>128</v>
      </c>
      <c r="K16" t="s">
        <v>102</v>
      </c>
      <c r="L16" s="78">
        <v>5.7700000000000001E-2</v>
      </c>
      <c r="M16" s="78">
        <v>5.91E-2</v>
      </c>
      <c r="N16" s="77">
        <v>17549106.879999999</v>
      </c>
      <c r="O16" s="77">
        <v>106.68630999999984</v>
      </c>
      <c r="P16" s="77">
        <v>18722.4945682281</v>
      </c>
      <c r="Q16" s="78">
        <v>6.6E-3</v>
      </c>
      <c r="R16" s="78">
        <v>6.9999999999999999E-4</v>
      </c>
    </row>
    <row r="17" spans="2:23">
      <c r="B17" s="79" t="s">
        <v>6524</v>
      </c>
      <c r="I17" s="81">
        <v>6.59</v>
      </c>
      <c r="M17" s="80">
        <v>3.9699999999999999E-2</v>
      </c>
      <c r="N17" s="81">
        <v>151371057.94999999</v>
      </c>
      <c r="P17" s="81">
        <v>160310.51832234318</v>
      </c>
      <c r="Q17" s="80">
        <v>5.6099999999999997E-2</v>
      </c>
      <c r="R17" s="80">
        <v>6.1000000000000004E-3</v>
      </c>
    </row>
    <row r="18" spans="2:23">
      <c r="B18" t="s">
        <v>6525</v>
      </c>
      <c r="C18" t="s">
        <v>6519</v>
      </c>
      <c r="D18" t="s">
        <v>6526</v>
      </c>
      <c r="F18" t="s">
        <v>214</v>
      </c>
      <c r="G18" s="90">
        <v>42551</v>
      </c>
      <c r="H18" t="s">
        <v>215</v>
      </c>
      <c r="I18" s="77">
        <v>6.99</v>
      </c>
      <c r="J18" t="s">
        <v>123</v>
      </c>
      <c r="K18" t="s">
        <v>102</v>
      </c>
      <c r="L18" s="78">
        <v>2.3E-2</v>
      </c>
      <c r="M18" s="78">
        <v>2.3E-2</v>
      </c>
      <c r="N18" s="77">
        <v>6900719.0800000001</v>
      </c>
      <c r="O18" s="77">
        <v>114.83</v>
      </c>
      <c r="P18" s="77">
        <v>7924.0957195640003</v>
      </c>
      <c r="Q18" s="78">
        <v>2.8E-3</v>
      </c>
      <c r="R18" s="78">
        <v>2.9999999999999997E-4</v>
      </c>
      <c r="W18" s="95"/>
    </row>
    <row r="19" spans="2:23">
      <c r="B19" t="s">
        <v>6525</v>
      </c>
      <c r="C19" t="s">
        <v>6519</v>
      </c>
      <c r="D19" t="s">
        <v>6527</v>
      </c>
      <c r="F19" t="s">
        <v>214</v>
      </c>
      <c r="G19" s="90">
        <v>42551</v>
      </c>
      <c r="H19" t="s">
        <v>215</v>
      </c>
      <c r="I19" s="77">
        <v>7.58</v>
      </c>
      <c r="J19" t="s">
        <v>123</v>
      </c>
      <c r="K19" t="s">
        <v>102</v>
      </c>
      <c r="L19" s="78">
        <v>4.02E-2</v>
      </c>
      <c r="M19" s="78">
        <v>4.02E-2</v>
      </c>
      <c r="N19" s="77">
        <v>10243623.689999999</v>
      </c>
      <c r="O19" s="77">
        <v>107.9</v>
      </c>
      <c r="P19" s="77">
        <v>11052.869961509999</v>
      </c>
      <c r="Q19" s="78">
        <v>3.8999999999999998E-3</v>
      </c>
      <c r="R19" s="78">
        <v>4.0000000000000002E-4</v>
      </c>
      <c r="W19" s="95"/>
    </row>
    <row r="20" spans="2:23">
      <c r="B20" t="s">
        <v>6525</v>
      </c>
      <c r="C20" t="s">
        <v>6519</v>
      </c>
      <c r="D20" t="s">
        <v>6528</v>
      </c>
      <c r="F20" t="s">
        <v>214</v>
      </c>
      <c r="G20" s="90">
        <v>42551</v>
      </c>
      <c r="H20" t="s">
        <v>215</v>
      </c>
      <c r="I20" s="77">
        <v>5.49</v>
      </c>
      <c r="J20" t="s">
        <v>123</v>
      </c>
      <c r="K20" t="s">
        <v>102</v>
      </c>
      <c r="L20" s="78">
        <v>4.7100000000000003E-2</v>
      </c>
      <c r="M20" s="78">
        <v>4.7100000000000003E-2</v>
      </c>
      <c r="N20" s="77">
        <v>6641293.8300000001</v>
      </c>
      <c r="O20" s="77">
        <v>98.76</v>
      </c>
      <c r="P20" s="77">
        <v>6558.9417865080004</v>
      </c>
      <c r="Q20" s="78">
        <v>2.3E-3</v>
      </c>
      <c r="R20" s="78">
        <v>2.9999999999999997E-4</v>
      </c>
      <c r="W20" s="95"/>
    </row>
    <row r="21" spans="2:23">
      <c r="B21" t="s">
        <v>6525</v>
      </c>
      <c r="C21" t="s">
        <v>6519</v>
      </c>
      <c r="D21" t="s">
        <v>6529</v>
      </c>
      <c r="F21" t="s">
        <v>214</v>
      </c>
      <c r="G21" s="90">
        <v>42551</v>
      </c>
      <c r="H21" t="s">
        <v>215</v>
      </c>
      <c r="I21" s="77">
        <v>7.4</v>
      </c>
      <c r="J21" t="s">
        <v>123</v>
      </c>
      <c r="K21" t="s">
        <v>102</v>
      </c>
      <c r="L21" s="78">
        <v>4.9599999999999998E-2</v>
      </c>
      <c r="M21" s="78">
        <v>4.9599999999999998E-2</v>
      </c>
      <c r="N21" s="77">
        <v>10160138.789999999</v>
      </c>
      <c r="O21" s="77">
        <v>98.79</v>
      </c>
      <c r="P21" s="77">
        <v>10037.201110640999</v>
      </c>
      <c r="Q21" s="78">
        <v>3.5000000000000001E-3</v>
      </c>
      <c r="R21" s="78">
        <v>4.0000000000000002E-4</v>
      </c>
      <c r="W21" s="95"/>
    </row>
    <row r="22" spans="2:23">
      <c r="B22" t="s">
        <v>6525</v>
      </c>
      <c r="C22" t="s">
        <v>6519</v>
      </c>
      <c r="D22" t="s">
        <v>6530</v>
      </c>
      <c r="F22" t="s">
        <v>214</v>
      </c>
      <c r="G22" s="90">
        <v>42643</v>
      </c>
      <c r="H22" t="s">
        <v>215</v>
      </c>
      <c r="I22" s="77">
        <v>6.04</v>
      </c>
      <c r="J22" t="s">
        <v>123</v>
      </c>
      <c r="K22" t="s">
        <v>102</v>
      </c>
      <c r="L22" s="78">
        <v>2.0799999999999999E-2</v>
      </c>
      <c r="M22" s="78">
        <v>2.0799999999999999E-2</v>
      </c>
      <c r="N22" s="77">
        <v>5250115.37</v>
      </c>
      <c r="O22" s="77">
        <v>115.23</v>
      </c>
      <c r="P22" s="77">
        <v>6049.7079408509999</v>
      </c>
      <c r="Q22" s="78">
        <v>2.0999999999999999E-3</v>
      </c>
      <c r="R22" s="78">
        <v>2.0000000000000001E-4</v>
      </c>
      <c r="W22" s="95"/>
    </row>
    <row r="23" spans="2:23">
      <c r="B23" t="s">
        <v>6525</v>
      </c>
      <c r="C23" t="s">
        <v>6519</v>
      </c>
      <c r="D23" t="s">
        <v>6531</v>
      </c>
      <c r="F23" t="s">
        <v>214</v>
      </c>
      <c r="G23" s="90">
        <v>42643</v>
      </c>
      <c r="H23" t="s">
        <v>215</v>
      </c>
      <c r="I23" s="77">
        <v>7.01</v>
      </c>
      <c r="J23" t="s">
        <v>123</v>
      </c>
      <c r="K23" t="s">
        <v>102</v>
      </c>
      <c r="L23" s="78">
        <v>3.15E-2</v>
      </c>
      <c r="M23" s="78">
        <v>3.15E-2</v>
      </c>
      <c r="N23" s="77">
        <v>7750441.1500000004</v>
      </c>
      <c r="O23" s="77">
        <v>112.93</v>
      </c>
      <c r="P23" s="77">
        <v>8752.5731906950004</v>
      </c>
      <c r="Q23" s="78">
        <v>3.0999999999999999E-3</v>
      </c>
      <c r="R23" s="78">
        <v>2.9999999999999997E-4</v>
      </c>
      <c r="W23" s="95"/>
    </row>
    <row r="24" spans="2:23">
      <c r="B24" t="s">
        <v>6525</v>
      </c>
      <c r="C24" t="s">
        <v>6519</v>
      </c>
      <c r="D24" t="s">
        <v>6532</v>
      </c>
      <c r="F24" t="s">
        <v>214</v>
      </c>
      <c r="G24" s="90">
        <v>42643</v>
      </c>
      <c r="H24" t="s">
        <v>215</v>
      </c>
      <c r="I24" s="77">
        <v>4.5999999999999996</v>
      </c>
      <c r="J24" t="s">
        <v>123</v>
      </c>
      <c r="K24" t="s">
        <v>102</v>
      </c>
      <c r="L24" s="78">
        <v>4.7699999999999999E-2</v>
      </c>
      <c r="M24" s="78">
        <v>4.7699999999999999E-2</v>
      </c>
      <c r="N24" s="77">
        <v>7594588.8600000003</v>
      </c>
      <c r="O24" s="77">
        <v>96.46</v>
      </c>
      <c r="P24" s="77">
        <v>7325.7404143559997</v>
      </c>
      <c r="Q24" s="78">
        <v>2.5999999999999999E-3</v>
      </c>
      <c r="R24" s="78">
        <v>2.9999999999999997E-4</v>
      </c>
      <c r="W24" s="95"/>
    </row>
    <row r="25" spans="2:23">
      <c r="B25" t="s">
        <v>6525</v>
      </c>
      <c r="C25" t="s">
        <v>6519</v>
      </c>
      <c r="D25" t="s">
        <v>6533</v>
      </c>
      <c r="F25" t="s">
        <v>214</v>
      </c>
      <c r="G25" s="90">
        <v>42643</v>
      </c>
      <c r="H25" t="s">
        <v>215</v>
      </c>
      <c r="I25" s="77">
        <v>6.76</v>
      </c>
      <c r="J25" t="s">
        <v>123</v>
      </c>
      <c r="K25" t="s">
        <v>102</v>
      </c>
      <c r="L25" s="78">
        <v>4.7600000000000003E-2</v>
      </c>
      <c r="M25" s="78">
        <v>4.7600000000000003E-2</v>
      </c>
      <c r="N25" s="77">
        <v>9643687.3399999999</v>
      </c>
      <c r="O25" s="77">
        <v>99.55</v>
      </c>
      <c r="P25" s="77">
        <v>9600.2907469700003</v>
      </c>
      <c r="Q25" s="78">
        <v>3.3999999999999998E-3</v>
      </c>
      <c r="R25" s="78">
        <v>4.0000000000000002E-4</v>
      </c>
      <c r="W25" s="95"/>
    </row>
    <row r="26" spans="2:23">
      <c r="B26" t="s">
        <v>6525</v>
      </c>
      <c r="C26" t="s">
        <v>6519</v>
      </c>
      <c r="D26" t="s">
        <v>6534</v>
      </c>
      <c r="F26" t="s">
        <v>214</v>
      </c>
      <c r="G26" s="90"/>
      <c r="H26" t="s">
        <v>215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-532.30999999999995</v>
      </c>
      <c r="O26" s="77">
        <v>2706.1606750000001</v>
      </c>
      <c r="P26" s="77">
        <v>-14.405163889092499</v>
      </c>
      <c r="Q26" s="78">
        <v>0</v>
      </c>
      <c r="R26" s="78">
        <v>0</v>
      </c>
    </row>
    <row r="27" spans="2:23">
      <c r="B27" t="s">
        <v>6525</v>
      </c>
      <c r="C27" t="s">
        <v>6519</v>
      </c>
      <c r="D27" t="s">
        <v>6535</v>
      </c>
      <c r="F27" t="s">
        <v>214</v>
      </c>
      <c r="G27" s="90"/>
      <c r="H27" t="s">
        <v>215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-858.81</v>
      </c>
      <c r="O27" s="77">
        <v>2780.0809920000002</v>
      </c>
      <c r="P27" s="77">
        <v>-23.875613567395199</v>
      </c>
      <c r="Q27" s="78">
        <v>0</v>
      </c>
      <c r="R27" s="78">
        <v>0</v>
      </c>
    </row>
    <row r="28" spans="2:23">
      <c r="B28" t="s">
        <v>6525</v>
      </c>
      <c r="C28" t="s">
        <v>6519</v>
      </c>
      <c r="D28" t="s">
        <v>6536</v>
      </c>
      <c r="F28" t="s">
        <v>214</v>
      </c>
      <c r="G28" s="90"/>
      <c r="H28" t="s">
        <v>215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-852.95</v>
      </c>
      <c r="O28" s="77">
        <v>1426.1410129999999</v>
      </c>
      <c r="P28" s="77">
        <v>-12.1642697703835</v>
      </c>
      <c r="Q28" s="78">
        <v>0</v>
      </c>
      <c r="R28" s="78">
        <v>0</v>
      </c>
    </row>
    <row r="29" spans="2:23">
      <c r="B29" t="s">
        <v>6525</v>
      </c>
      <c r="C29" t="s">
        <v>6519</v>
      </c>
      <c r="D29" t="s">
        <v>6537</v>
      </c>
      <c r="F29" t="s">
        <v>214</v>
      </c>
      <c r="G29" s="90"/>
      <c r="H29" t="s">
        <v>215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-702.62</v>
      </c>
      <c r="O29" s="77">
        <v>3334.0382129999998</v>
      </c>
      <c r="P29" s="77">
        <v>-23.425619292180599</v>
      </c>
      <c r="Q29" s="78">
        <v>0</v>
      </c>
      <c r="R29" s="78">
        <v>0</v>
      </c>
    </row>
    <row r="30" spans="2:23">
      <c r="B30" t="s">
        <v>6525</v>
      </c>
      <c r="C30" t="s">
        <v>6519</v>
      </c>
      <c r="D30" t="s">
        <v>6538</v>
      </c>
      <c r="F30" t="s">
        <v>214</v>
      </c>
      <c r="G30" s="90"/>
      <c r="H30" t="s">
        <v>215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-1505.43</v>
      </c>
      <c r="O30" s="77">
        <v>627.15155500000003</v>
      </c>
      <c r="P30" s="77">
        <v>-9.4413276544365008</v>
      </c>
      <c r="Q30" s="78">
        <v>0</v>
      </c>
      <c r="R30" s="78">
        <v>0</v>
      </c>
    </row>
    <row r="31" spans="2:23">
      <c r="B31" t="s">
        <v>6525</v>
      </c>
      <c r="C31" t="s">
        <v>6519</v>
      </c>
      <c r="D31" t="s">
        <v>6539</v>
      </c>
      <c r="F31" t="s">
        <v>214</v>
      </c>
      <c r="G31" s="90"/>
      <c r="H31" t="s">
        <v>215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-1121</v>
      </c>
      <c r="O31" s="77">
        <v>1301.278384</v>
      </c>
      <c r="P31" s="77">
        <v>-14.587330684639999</v>
      </c>
      <c r="Q31" s="78">
        <v>0</v>
      </c>
      <c r="R31" s="78">
        <v>0</v>
      </c>
    </row>
    <row r="32" spans="2:23">
      <c r="B32" t="s">
        <v>6525</v>
      </c>
      <c r="C32" t="s">
        <v>6519</v>
      </c>
      <c r="D32" t="s">
        <v>6540</v>
      </c>
      <c r="F32" t="s">
        <v>214</v>
      </c>
      <c r="G32" s="90"/>
      <c r="H32" t="s">
        <v>215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-948.99</v>
      </c>
      <c r="O32" s="77">
        <v>967.71205999999995</v>
      </c>
      <c r="P32" s="77">
        <v>-9.1834906781939996</v>
      </c>
      <c r="Q32" s="78">
        <v>0</v>
      </c>
      <c r="R32" s="78">
        <v>0</v>
      </c>
    </row>
    <row r="33" spans="2:23">
      <c r="B33" t="s">
        <v>6525</v>
      </c>
      <c r="C33" t="s">
        <v>6519</v>
      </c>
      <c r="D33" t="s">
        <v>6541</v>
      </c>
      <c r="F33" t="s">
        <v>214</v>
      </c>
      <c r="G33" s="90"/>
      <c r="H33" t="s">
        <v>215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-828.69</v>
      </c>
      <c r="O33" s="77">
        <v>2145.2030890000001</v>
      </c>
      <c r="P33" s="77">
        <v>-17.777083478234101</v>
      </c>
      <c r="Q33" s="78">
        <v>0</v>
      </c>
      <c r="R33" s="78">
        <v>0</v>
      </c>
    </row>
    <row r="34" spans="2:23">
      <c r="B34" t="s">
        <v>6525</v>
      </c>
      <c r="C34" t="s">
        <v>6519</v>
      </c>
      <c r="D34" t="s">
        <v>6542</v>
      </c>
      <c r="F34" t="s">
        <v>214</v>
      </c>
      <c r="G34" s="90">
        <v>43100</v>
      </c>
      <c r="H34" t="s">
        <v>215</v>
      </c>
      <c r="I34" s="77">
        <v>7.43</v>
      </c>
      <c r="J34" t="s">
        <v>123</v>
      </c>
      <c r="K34" t="s">
        <v>102</v>
      </c>
      <c r="L34" s="78">
        <v>1.6899999999999998E-2</v>
      </c>
      <c r="M34" s="78">
        <v>1.6899999999999998E-2</v>
      </c>
      <c r="N34" s="77">
        <v>7173898.7000000002</v>
      </c>
      <c r="O34" s="77">
        <v>120.11</v>
      </c>
      <c r="P34" s="77">
        <v>8616.5697285700007</v>
      </c>
      <c r="Q34" s="78">
        <v>3.0000000000000001E-3</v>
      </c>
      <c r="R34" s="78">
        <v>2.9999999999999997E-4</v>
      </c>
      <c r="W34" s="95"/>
    </row>
    <row r="35" spans="2:23">
      <c r="B35" t="s">
        <v>6525</v>
      </c>
      <c r="C35" t="s">
        <v>6519</v>
      </c>
      <c r="D35" t="s">
        <v>6543</v>
      </c>
      <c r="F35" t="s">
        <v>214</v>
      </c>
      <c r="G35" s="90">
        <v>43100</v>
      </c>
      <c r="H35" t="s">
        <v>215</v>
      </c>
      <c r="I35" s="77">
        <v>8.33</v>
      </c>
      <c r="J35" t="s">
        <v>123</v>
      </c>
      <c r="K35" t="s">
        <v>102</v>
      </c>
      <c r="L35" s="78">
        <v>3.2500000000000001E-2</v>
      </c>
      <c r="M35" s="78">
        <v>3.2500000000000001E-2</v>
      </c>
      <c r="N35" s="77">
        <v>9875954.1600000001</v>
      </c>
      <c r="O35" s="77">
        <v>113.96</v>
      </c>
      <c r="P35" s="77">
        <v>11254.637360736</v>
      </c>
      <c r="Q35" s="78">
        <v>3.8999999999999998E-3</v>
      </c>
      <c r="R35" s="78">
        <v>4.0000000000000002E-4</v>
      </c>
      <c r="W35" s="95"/>
    </row>
    <row r="36" spans="2:23">
      <c r="B36" t="s">
        <v>6525</v>
      </c>
      <c r="C36" t="s">
        <v>6519</v>
      </c>
      <c r="D36" t="s">
        <v>6544</v>
      </c>
      <c r="F36" t="s">
        <v>214</v>
      </c>
      <c r="G36" s="90">
        <v>43100</v>
      </c>
      <c r="H36" t="s">
        <v>215</v>
      </c>
      <c r="I36" s="77">
        <v>7.94</v>
      </c>
      <c r="J36" t="s">
        <v>123</v>
      </c>
      <c r="K36" t="s">
        <v>102</v>
      </c>
      <c r="L36" s="78">
        <v>4.6100000000000002E-2</v>
      </c>
      <c r="M36" s="78">
        <v>4.6100000000000002E-2</v>
      </c>
      <c r="N36" s="77">
        <v>16129839.59</v>
      </c>
      <c r="O36" s="77">
        <v>100.82</v>
      </c>
      <c r="P36" s="77">
        <v>16262.104274638001</v>
      </c>
      <c r="Q36" s="78">
        <v>5.7000000000000002E-3</v>
      </c>
      <c r="R36" s="78">
        <v>5.9999999999999995E-4</v>
      </c>
      <c r="W36" s="95"/>
    </row>
    <row r="37" spans="2:23">
      <c r="B37" t="s">
        <v>6525</v>
      </c>
      <c r="C37" t="s">
        <v>6519</v>
      </c>
      <c r="D37" t="s">
        <v>6545</v>
      </c>
      <c r="F37" t="s">
        <v>214</v>
      </c>
      <c r="G37" s="90">
        <v>43100</v>
      </c>
      <c r="H37" t="s">
        <v>215</v>
      </c>
      <c r="I37" s="77">
        <v>6.22</v>
      </c>
      <c r="J37" t="s">
        <v>123</v>
      </c>
      <c r="K37" t="s">
        <v>102</v>
      </c>
      <c r="L37" s="78">
        <v>4.5600000000000002E-2</v>
      </c>
      <c r="M37" s="78">
        <v>4.5600000000000002E-2</v>
      </c>
      <c r="N37" s="77">
        <v>19510778.23</v>
      </c>
      <c r="O37" s="77">
        <v>95.82</v>
      </c>
      <c r="P37" s="77">
        <v>18695.227699986001</v>
      </c>
      <c r="Q37" s="78">
        <v>6.4999999999999997E-3</v>
      </c>
      <c r="R37" s="78">
        <v>6.9999999999999999E-4</v>
      </c>
      <c r="W37" s="95"/>
    </row>
    <row r="38" spans="2:23">
      <c r="B38" t="s">
        <v>6525</v>
      </c>
      <c r="C38" t="s">
        <v>6519</v>
      </c>
      <c r="D38" t="s">
        <v>6546</v>
      </c>
      <c r="F38" t="s">
        <v>214</v>
      </c>
      <c r="G38" s="90">
        <v>43100</v>
      </c>
      <c r="H38" t="s">
        <v>215</v>
      </c>
      <c r="I38" s="77">
        <v>7.59</v>
      </c>
      <c r="J38" t="s">
        <v>123</v>
      </c>
      <c r="K38" t="s">
        <v>102</v>
      </c>
      <c r="L38" s="78">
        <v>5.8900000000000001E-2</v>
      </c>
      <c r="M38" s="78">
        <v>5.8900000000000001E-2</v>
      </c>
      <c r="N38" s="77">
        <v>4186205.05</v>
      </c>
      <c r="O38" s="77">
        <v>109.1</v>
      </c>
      <c r="P38" s="77">
        <v>4567.1497095499999</v>
      </c>
      <c r="Q38" s="78">
        <v>1.6000000000000001E-3</v>
      </c>
      <c r="R38" s="78">
        <v>2.0000000000000001E-4</v>
      </c>
      <c r="W38" s="95"/>
    </row>
    <row r="39" spans="2:23">
      <c r="B39" t="s">
        <v>6525</v>
      </c>
      <c r="C39" t="s">
        <v>6519</v>
      </c>
      <c r="D39" t="s">
        <v>6547</v>
      </c>
      <c r="F39" t="s">
        <v>214</v>
      </c>
      <c r="G39" s="90"/>
      <c r="H39" t="s">
        <v>215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-1598.87</v>
      </c>
      <c r="O39" s="77">
        <v>1026.239793</v>
      </c>
      <c r="P39" s="77">
        <v>-16.408240178339099</v>
      </c>
      <c r="Q39" s="78">
        <v>0</v>
      </c>
      <c r="R39" s="78">
        <v>0</v>
      </c>
    </row>
    <row r="40" spans="2:23">
      <c r="B40" t="s">
        <v>6525</v>
      </c>
      <c r="C40" t="s">
        <v>6519</v>
      </c>
      <c r="D40" t="s">
        <v>6548</v>
      </c>
      <c r="F40" t="s">
        <v>214</v>
      </c>
      <c r="G40" s="90"/>
      <c r="H40" t="s">
        <v>215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-1384.19</v>
      </c>
      <c r="O40" s="77">
        <v>1572.053598</v>
      </c>
      <c r="P40" s="77">
        <v>-21.760208698156202</v>
      </c>
      <c r="Q40" s="78">
        <v>0</v>
      </c>
      <c r="R40" s="78">
        <v>0</v>
      </c>
    </row>
    <row r="41" spans="2:23">
      <c r="B41" t="s">
        <v>6525</v>
      </c>
      <c r="C41" t="s">
        <v>6519</v>
      </c>
      <c r="D41" t="s">
        <v>6549</v>
      </c>
      <c r="F41" t="s">
        <v>214</v>
      </c>
      <c r="G41" s="90"/>
      <c r="H41" t="s">
        <v>215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-599.1</v>
      </c>
      <c r="O41" s="77">
        <v>5548.8825639999995</v>
      </c>
      <c r="P41" s="77">
        <v>-33.243355440923999</v>
      </c>
      <c r="Q41" s="78">
        <v>0</v>
      </c>
      <c r="R41" s="78">
        <v>0</v>
      </c>
    </row>
    <row r="42" spans="2:23">
      <c r="B42" t="s">
        <v>6525</v>
      </c>
      <c r="C42" t="s">
        <v>6519</v>
      </c>
      <c r="D42" t="s">
        <v>6550</v>
      </c>
      <c r="F42" t="s">
        <v>214</v>
      </c>
      <c r="G42" s="90"/>
      <c r="H42" t="s">
        <v>215</v>
      </c>
      <c r="I42" s="77">
        <v>0.01</v>
      </c>
      <c r="J42" t="s">
        <v>123</v>
      </c>
      <c r="K42" t="s">
        <v>102</v>
      </c>
      <c r="L42" s="78">
        <v>0</v>
      </c>
      <c r="M42" s="78">
        <v>1E-4</v>
      </c>
      <c r="N42" s="77">
        <v>-1125.73</v>
      </c>
      <c r="O42" s="77">
        <v>3367.4366249999998</v>
      </c>
      <c r="P42" s="77">
        <v>-37.908244318612503</v>
      </c>
      <c r="Q42" s="78">
        <v>0</v>
      </c>
      <c r="R42" s="78">
        <v>0</v>
      </c>
    </row>
    <row r="43" spans="2:23">
      <c r="B43" t="s">
        <v>6525</v>
      </c>
      <c r="C43" t="s">
        <v>6519</v>
      </c>
      <c r="D43" t="s">
        <v>6551</v>
      </c>
      <c r="F43" t="s">
        <v>214</v>
      </c>
      <c r="G43" s="90"/>
      <c r="H43" t="s">
        <v>215</v>
      </c>
      <c r="I43" s="77">
        <v>0.01</v>
      </c>
      <c r="J43" t="s">
        <v>123</v>
      </c>
      <c r="K43" t="s">
        <v>102</v>
      </c>
      <c r="L43" s="78">
        <v>0</v>
      </c>
      <c r="M43" s="78">
        <v>1E-4</v>
      </c>
      <c r="N43" s="77">
        <v>-299.72000000000003</v>
      </c>
      <c r="O43" s="77">
        <v>3384.508268</v>
      </c>
      <c r="P43" s="77">
        <v>-10.1440481808496</v>
      </c>
      <c r="Q43" s="78">
        <v>0</v>
      </c>
      <c r="R43" s="78">
        <v>0</v>
      </c>
    </row>
    <row r="44" spans="2:23">
      <c r="B44" t="s">
        <v>6525</v>
      </c>
      <c r="C44" t="s">
        <v>6519</v>
      </c>
      <c r="D44" t="s">
        <v>6552</v>
      </c>
      <c r="F44" t="s">
        <v>214</v>
      </c>
      <c r="G44" s="90">
        <v>43555</v>
      </c>
      <c r="H44" t="s">
        <v>215</v>
      </c>
      <c r="I44" s="77">
        <v>4.07</v>
      </c>
      <c r="J44" t="s">
        <v>123</v>
      </c>
      <c r="K44" t="s">
        <v>102</v>
      </c>
      <c r="L44" s="78">
        <v>2.5600000000000001E-2</v>
      </c>
      <c r="M44" s="78">
        <v>2.5600000000000001E-2</v>
      </c>
      <c r="N44" s="77">
        <v>3951298.07</v>
      </c>
      <c r="O44" s="77">
        <v>122.67</v>
      </c>
      <c r="P44" s="77">
        <v>4847.0573424690001</v>
      </c>
      <c r="Q44" s="78">
        <v>1.6999999999999999E-3</v>
      </c>
      <c r="R44" s="78">
        <v>2.0000000000000001E-4</v>
      </c>
      <c r="W44" s="95"/>
    </row>
    <row r="45" spans="2:23">
      <c r="B45" t="s">
        <v>6525</v>
      </c>
      <c r="C45" t="s">
        <v>6519</v>
      </c>
      <c r="D45" t="s">
        <v>6553</v>
      </c>
      <c r="F45" t="s">
        <v>214</v>
      </c>
      <c r="G45" s="90">
        <v>43555</v>
      </c>
      <c r="H45" t="s">
        <v>215</v>
      </c>
      <c r="I45" s="77">
        <v>5.8</v>
      </c>
      <c r="J45" t="s">
        <v>123</v>
      </c>
      <c r="K45" t="s">
        <v>102</v>
      </c>
      <c r="L45" s="78">
        <v>0.03</v>
      </c>
      <c r="M45" s="78">
        <v>0.03</v>
      </c>
      <c r="N45" s="77">
        <v>7766904.7199999997</v>
      </c>
      <c r="O45" s="77">
        <v>113.6</v>
      </c>
      <c r="P45" s="77">
        <v>8823.20376192</v>
      </c>
      <c r="Q45" s="78">
        <v>3.0999999999999999E-3</v>
      </c>
      <c r="R45" s="78">
        <v>2.9999999999999997E-4</v>
      </c>
      <c r="W45" s="95"/>
    </row>
    <row r="46" spans="2:23">
      <c r="B46" t="s">
        <v>6525</v>
      </c>
      <c r="C46" t="s">
        <v>6519</v>
      </c>
      <c r="D46" t="s">
        <v>6554</v>
      </c>
      <c r="F46" t="s">
        <v>214</v>
      </c>
      <c r="G46" s="90">
        <v>43555</v>
      </c>
      <c r="H46" t="s">
        <v>215</v>
      </c>
      <c r="I46" s="77">
        <v>5.09</v>
      </c>
      <c r="J46" t="s">
        <v>123</v>
      </c>
      <c r="K46" t="s">
        <v>102</v>
      </c>
      <c r="L46" s="78">
        <v>4.9399999999999999E-2</v>
      </c>
      <c r="M46" s="78">
        <v>4.9399999999999999E-2</v>
      </c>
      <c r="N46" s="77">
        <v>5163652.04</v>
      </c>
      <c r="O46" s="77">
        <v>117.72</v>
      </c>
      <c r="P46" s="77">
        <v>6078.6511814879996</v>
      </c>
      <c r="Q46" s="78">
        <v>2.0999999999999999E-3</v>
      </c>
      <c r="R46" s="78">
        <v>2.0000000000000001E-4</v>
      </c>
      <c r="W46" s="95"/>
    </row>
    <row r="47" spans="2:23">
      <c r="B47" t="s">
        <v>6525</v>
      </c>
      <c r="C47" t="s">
        <v>6519</v>
      </c>
      <c r="D47" t="s">
        <v>6555</v>
      </c>
      <c r="F47" t="s">
        <v>214</v>
      </c>
      <c r="G47" s="90">
        <v>43555</v>
      </c>
      <c r="H47" t="s">
        <v>215</v>
      </c>
      <c r="I47" s="77">
        <v>5.05</v>
      </c>
      <c r="J47" t="s">
        <v>123</v>
      </c>
      <c r="K47" t="s">
        <v>102</v>
      </c>
      <c r="L47" s="78">
        <v>5.0200000000000002E-2</v>
      </c>
      <c r="M47" s="78">
        <v>5.0200000000000002E-2</v>
      </c>
      <c r="N47" s="77">
        <v>2117671.15</v>
      </c>
      <c r="O47" s="77">
        <v>128.08000000000001</v>
      </c>
      <c r="P47" s="77">
        <v>2712.3132089199999</v>
      </c>
      <c r="Q47" s="78">
        <v>8.9999999999999998E-4</v>
      </c>
      <c r="R47" s="78">
        <v>1E-4</v>
      </c>
      <c r="W47" s="95"/>
    </row>
    <row r="48" spans="2:23">
      <c r="B48" t="s">
        <v>6525</v>
      </c>
      <c r="C48" t="s">
        <v>6519</v>
      </c>
      <c r="D48" t="s">
        <v>6556</v>
      </c>
      <c r="F48" t="s">
        <v>214</v>
      </c>
      <c r="G48" s="90">
        <v>43555</v>
      </c>
      <c r="H48" t="s">
        <v>215</v>
      </c>
      <c r="I48" s="77">
        <v>3.49</v>
      </c>
      <c r="J48" t="s">
        <v>123</v>
      </c>
      <c r="K48" t="s">
        <v>102</v>
      </c>
      <c r="L48" s="78">
        <v>5.7599999999999998E-2</v>
      </c>
      <c r="M48" s="78">
        <v>5.7599999999999998E-2</v>
      </c>
      <c r="N48" s="77">
        <v>877352.03</v>
      </c>
      <c r="O48" s="77">
        <v>100.41</v>
      </c>
      <c r="P48" s="77">
        <v>880.94917332299997</v>
      </c>
      <c r="Q48" s="78">
        <v>2.9999999999999997E-4</v>
      </c>
      <c r="R48" s="78">
        <v>0</v>
      </c>
      <c r="W48" s="95"/>
    </row>
    <row r="49" spans="2:23">
      <c r="B49" t="s">
        <v>6525</v>
      </c>
      <c r="C49" t="s">
        <v>6519</v>
      </c>
      <c r="D49" t="s">
        <v>6557</v>
      </c>
      <c r="F49" t="s">
        <v>214</v>
      </c>
      <c r="G49" s="90">
        <v>43555</v>
      </c>
      <c r="H49" t="s">
        <v>215</v>
      </c>
      <c r="I49" s="77">
        <v>5.14</v>
      </c>
      <c r="J49" t="s">
        <v>123</v>
      </c>
      <c r="K49" t="s">
        <v>102</v>
      </c>
      <c r="L49" s="78">
        <v>4.4600000000000001E-2</v>
      </c>
      <c r="M49" s="78">
        <v>4.4600000000000001E-2</v>
      </c>
      <c r="N49" s="77">
        <v>10445634.84</v>
      </c>
      <c r="O49" s="77">
        <v>101.03</v>
      </c>
      <c r="P49" s="77">
        <v>10553.224878851999</v>
      </c>
      <c r="Q49" s="78">
        <v>3.7000000000000002E-3</v>
      </c>
      <c r="R49" s="78">
        <v>4.0000000000000002E-4</v>
      </c>
      <c r="W49" s="95"/>
    </row>
    <row r="50" spans="2:23">
      <c r="B50" t="s">
        <v>6525</v>
      </c>
      <c r="C50" t="s">
        <v>6519</v>
      </c>
      <c r="D50" t="s">
        <v>6558</v>
      </c>
      <c r="F50" t="s">
        <v>214</v>
      </c>
      <c r="G50" s="90"/>
      <c r="H50" t="s">
        <v>215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-129.12</v>
      </c>
      <c r="O50" s="77">
        <v>3759.0193100000001</v>
      </c>
      <c r="P50" s="77">
        <v>-4.8536457330719998</v>
      </c>
      <c r="Q50" s="78">
        <v>0</v>
      </c>
      <c r="R50" s="78">
        <v>0</v>
      </c>
    </row>
    <row r="51" spans="2:23">
      <c r="B51" t="s">
        <v>6525</v>
      </c>
      <c r="C51" t="s">
        <v>6519</v>
      </c>
      <c r="D51" t="s">
        <v>6559</v>
      </c>
      <c r="F51" t="s">
        <v>214</v>
      </c>
      <c r="G51" s="90"/>
      <c r="H51" t="s">
        <v>215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-67.03</v>
      </c>
      <c r="O51" s="77">
        <v>17955.116085000001</v>
      </c>
      <c r="P51" s="77">
        <v>-12.035314311775499</v>
      </c>
      <c r="Q51" s="78">
        <v>0</v>
      </c>
      <c r="R51" s="78">
        <v>0</v>
      </c>
    </row>
    <row r="52" spans="2:23">
      <c r="B52" t="s">
        <v>6525</v>
      </c>
      <c r="C52" t="s">
        <v>6519</v>
      </c>
      <c r="D52" t="s">
        <v>6560</v>
      </c>
      <c r="F52" t="s">
        <v>214</v>
      </c>
      <c r="G52" s="90"/>
      <c r="H52" t="s">
        <v>215</v>
      </c>
      <c r="I52" s="77">
        <v>0.01</v>
      </c>
      <c r="J52" t="s">
        <v>123</v>
      </c>
      <c r="K52" t="s">
        <v>102</v>
      </c>
      <c r="L52" s="78">
        <v>0</v>
      </c>
      <c r="M52" s="78">
        <v>1E-4</v>
      </c>
      <c r="N52" s="77">
        <v>-121.62</v>
      </c>
      <c r="O52" s="77">
        <v>5826.3230649999996</v>
      </c>
      <c r="P52" s="77">
        <v>-7.085974111653</v>
      </c>
      <c r="Q52" s="78">
        <v>0</v>
      </c>
      <c r="R52" s="78">
        <v>0</v>
      </c>
    </row>
    <row r="53" spans="2:23">
      <c r="B53" t="s">
        <v>6525</v>
      </c>
      <c r="C53" t="s">
        <v>6519</v>
      </c>
      <c r="D53" t="s">
        <v>6561</v>
      </c>
      <c r="F53" t="s">
        <v>214</v>
      </c>
      <c r="G53" s="90"/>
      <c r="H53" t="s">
        <v>215</v>
      </c>
      <c r="I53" s="77">
        <v>0.01</v>
      </c>
      <c r="J53" t="s">
        <v>123</v>
      </c>
      <c r="K53" t="s">
        <v>102</v>
      </c>
      <c r="L53" s="78">
        <v>0</v>
      </c>
      <c r="M53" s="78">
        <v>1E-4</v>
      </c>
      <c r="N53" s="77">
        <v>-62.56</v>
      </c>
      <c r="O53" s="77">
        <v>21886.092097000001</v>
      </c>
      <c r="P53" s="77">
        <v>-13.691939215883201</v>
      </c>
      <c r="Q53" s="78">
        <v>0</v>
      </c>
      <c r="R53" s="78">
        <v>0</v>
      </c>
    </row>
    <row r="54" spans="2:23">
      <c r="B54" s="79" t="s">
        <v>6562</v>
      </c>
      <c r="G54" s="95"/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23">
      <c r="B55" t="s">
        <v>214</v>
      </c>
      <c r="D55" t="s">
        <v>214</v>
      </c>
      <c r="F55" t="s">
        <v>214</v>
      </c>
      <c r="G55" s="95"/>
      <c r="I55" s="77">
        <v>0</v>
      </c>
      <c r="J55" t="s">
        <v>214</v>
      </c>
      <c r="K55" t="s">
        <v>214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23">
      <c r="B56" s="79" t="s">
        <v>6563</v>
      </c>
      <c r="G56" s="95"/>
      <c r="I56" s="81">
        <v>5.24</v>
      </c>
      <c r="M56" s="80">
        <v>4.7199999999999999E-2</v>
      </c>
      <c r="N56" s="81">
        <v>945009281.73000002</v>
      </c>
      <c r="P56" s="81">
        <v>1069726.5785326757</v>
      </c>
      <c r="Q56" s="80">
        <v>0.3745</v>
      </c>
      <c r="R56" s="80">
        <v>4.0899999999999999E-2</v>
      </c>
    </row>
    <row r="57" spans="2:23">
      <c r="B57" t="s">
        <v>6564</v>
      </c>
      <c r="C57" t="s">
        <v>6565</v>
      </c>
      <c r="D57" t="s">
        <v>6566</v>
      </c>
      <c r="E57"/>
      <c r="F57" t="s">
        <v>417</v>
      </c>
      <c r="G57" s="90">
        <v>38533</v>
      </c>
      <c r="H57" t="s">
        <v>150</v>
      </c>
      <c r="I57" s="77">
        <v>1.91</v>
      </c>
      <c r="J57" t="s">
        <v>127</v>
      </c>
      <c r="K57" t="s">
        <v>102</v>
      </c>
      <c r="L57" s="78">
        <v>3.85E-2</v>
      </c>
      <c r="M57" s="78">
        <v>2.06E-2</v>
      </c>
      <c r="N57" s="77">
        <v>265741.94</v>
      </c>
      <c r="O57" s="77">
        <v>149.13999999999999</v>
      </c>
      <c r="P57" s="77">
        <v>396.32752931599998</v>
      </c>
      <c r="Q57" s="78">
        <v>1E-4</v>
      </c>
      <c r="R57" s="78">
        <v>0</v>
      </c>
      <c r="W57" s="95"/>
    </row>
    <row r="58" spans="2:23">
      <c r="B58" t="s">
        <v>6564</v>
      </c>
      <c r="C58" t="s">
        <v>6565</v>
      </c>
      <c r="D58" t="s">
        <v>6567</v>
      </c>
      <c r="E58"/>
      <c r="F58" t="s">
        <v>417</v>
      </c>
      <c r="G58" s="90">
        <v>43100</v>
      </c>
      <c r="H58" t="s">
        <v>150</v>
      </c>
      <c r="I58" s="77">
        <v>1.91</v>
      </c>
      <c r="J58" t="s">
        <v>127</v>
      </c>
      <c r="K58" t="s">
        <v>106</v>
      </c>
      <c r="L58" s="78">
        <v>9.8500000000000004E-2</v>
      </c>
      <c r="M58" s="78">
        <v>5.79E-2</v>
      </c>
      <c r="N58" s="77">
        <v>1938678.01</v>
      </c>
      <c r="O58" s="77">
        <v>113.01999999999994</v>
      </c>
      <c r="P58" s="77">
        <v>8089.5186304421804</v>
      </c>
      <c r="Q58" s="78">
        <v>2.8E-3</v>
      </c>
      <c r="R58" s="78">
        <v>2.9999999999999997E-4</v>
      </c>
      <c r="W58" s="95"/>
    </row>
    <row r="59" spans="2:23">
      <c r="B59" t="s">
        <v>6564</v>
      </c>
      <c r="C59" t="s">
        <v>6565</v>
      </c>
      <c r="D59" t="s">
        <v>6568</v>
      </c>
      <c r="E59"/>
      <c r="F59" t="s">
        <v>417</v>
      </c>
      <c r="G59" s="90">
        <v>42186</v>
      </c>
      <c r="H59" t="s">
        <v>150</v>
      </c>
      <c r="I59" s="77">
        <v>1.91</v>
      </c>
      <c r="J59" t="s">
        <v>127</v>
      </c>
      <c r="K59" t="s">
        <v>106</v>
      </c>
      <c r="L59" s="78">
        <v>9.8500000000000004E-2</v>
      </c>
      <c r="M59" s="78">
        <v>5.79E-2</v>
      </c>
      <c r="N59" s="77">
        <v>2346085.02</v>
      </c>
      <c r="O59" s="77">
        <v>113.02</v>
      </c>
      <c r="P59" s="77">
        <v>9789.5052092179794</v>
      </c>
      <c r="Q59" s="78">
        <v>3.3999999999999998E-3</v>
      </c>
      <c r="R59" s="78">
        <v>4.0000000000000002E-4</v>
      </c>
      <c r="W59" s="95"/>
    </row>
    <row r="60" spans="2:23">
      <c r="B60" t="s">
        <v>6569</v>
      </c>
      <c r="C60" t="s">
        <v>6565</v>
      </c>
      <c r="D60" t="s">
        <v>6570</v>
      </c>
      <c r="E60"/>
      <c r="F60" t="s">
        <v>433</v>
      </c>
      <c r="G60" s="90">
        <v>42509</v>
      </c>
      <c r="H60" t="s">
        <v>211</v>
      </c>
      <c r="I60" s="77">
        <v>7.19</v>
      </c>
      <c r="J60" t="s">
        <v>127</v>
      </c>
      <c r="K60" t="s">
        <v>102</v>
      </c>
      <c r="L60" s="78">
        <v>2.7400000000000001E-2</v>
      </c>
      <c r="M60" s="78">
        <v>2.3900000000000001E-2</v>
      </c>
      <c r="N60" s="77">
        <v>2341869.0299999998</v>
      </c>
      <c r="O60" s="77">
        <v>115.28</v>
      </c>
      <c r="P60" s="77">
        <v>2699.7066177840002</v>
      </c>
      <c r="Q60" s="78">
        <v>8.9999999999999998E-4</v>
      </c>
      <c r="R60" s="78">
        <v>1E-4</v>
      </c>
      <c r="W60" s="95"/>
    </row>
    <row r="61" spans="2:23">
      <c r="B61" t="s">
        <v>6569</v>
      </c>
      <c r="C61" t="s">
        <v>6565</v>
      </c>
      <c r="D61" t="s">
        <v>6571</v>
      </c>
      <c r="E61"/>
      <c r="F61" t="s">
        <v>433</v>
      </c>
      <c r="G61" s="90">
        <v>42723</v>
      </c>
      <c r="H61" t="s">
        <v>211</v>
      </c>
      <c r="I61" s="77">
        <v>7.09</v>
      </c>
      <c r="J61" t="s">
        <v>127</v>
      </c>
      <c r="K61" t="s">
        <v>102</v>
      </c>
      <c r="L61" s="78">
        <v>3.15E-2</v>
      </c>
      <c r="M61" s="78">
        <v>2.5499999999999998E-2</v>
      </c>
      <c r="N61" s="77">
        <v>334552.71000000002</v>
      </c>
      <c r="O61" s="77">
        <v>116.8</v>
      </c>
      <c r="P61" s="77">
        <v>390.75756527999999</v>
      </c>
      <c r="Q61" s="78">
        <v>1E-4</v>
      </c>
      <c r="R61" s="78">
        <v>0</v>
      </c>
      <c r="W61" s="95"/>
    </row>
    <row r="62" spans="2:23">
      <c r="B62" t="s">
        <v>6569</v>
      </c>
      <c r="C62" t="s">
        <v>6565</v>
      </c>
      <c r="D62" t="s">
        <v>6572</v>
      </c>
      <c r="E62"/>
      <c r="F62" t="s">
        <v>433</v>
      </c>
      <c r="G62" s="90">
        <v>42368</v>
      </c>
      <c r="H62" t="s">
        <v>211</v>
      </c>
      <c r="I62" s="77">
        <v>7.13</v>
      </c>
      <c r="J62" t="s">
        <v>127</v>
      </c>
      <c r="K62" t="s">
        <v>102</v>
      </c>
      <c r="L62" s="78">
        <v>3.1699999999999999E-2</v>
      </c>
      <c r="M62" s="78">
        <v>2.2100000000000002E-2</v>
      </c>
      <c r="N62" s="77">
        <v>1672763.58</v>
      </c>
      <c r="O62" s="77">
        <v>119.44</v>
      </c>
      <c r="P62" s="77">
        <v>1997.9488199519999</v>
      </c>
      <c r="Q62" s="78">
        <v>6.9999999999999999E-4</v>
      </c>
      <c r="R62" s="78">
        <v>1E-4</v>
      </c>
      <c r="W62" s="95"/>
    </row>
    <row r="63" spans="2:23">
      <c r="B63" t="s">
        <v>6569</v>
      </c>
      <c r="C63" t="s">
        <v>6565</v>
      </c>
      <c r="D63" t="s">
        <v>6573</v>
      </c>
      <c r="E63"/>
      <c r="F63" t="s">
        <v>433</v>
      </c>
      <c r="G63" s="90">
        <v>42388</v>
      </c>
      <c r="H63" t="s">
        <v>211</v>
      </c>
      <c r="I63" s="77">
        <v>7.13</v>
      </c>
      <c r="J63" t="s">
        <v>127</v>
      </c>
      <c r="K63" t="s">
        <v>102</v>
      </c>
      <c r="L63" s="78">
        <v>3.1699999999999999E-2</v>
      </c>
      <c r="M63" s="78">
        <v>2.2200000000000001E-2</v>
      </c>
      <c r="N63" s="77">
        <v>2341869.0299999998</v>
      </c>
      <c r="O63" s="77">
        <v>119.6</v>
      </c>
      <c r="P63" s="77">
        <v>2800.8753598799999</v>
      </c>
      <c r="Q63" s="78">
        <v>1E-3</v>
      </c>
      <c r="R63" s="78">
        <v>1E-4</v>
      </c>
      <c r="W63" s="95"/>
    </row>
    <row r="64" spans="2:23">
      <c r="B64" t="s">
        <v>6569</v>
      </c>
      <c r="C64" t="s">
        <v>6565</v>
      </c>
      <c r="D64" t="s">
        <v>6574</v>
      </c>
      <c r="E64"/>
      <c r="F64" t="s">
        <v>433</v>
      </c>
      <c r="G64" s="90">
        <v>42918</v>
      </c>
      <c r="H64" t="s">
        <v>211</v>
      </c>
      <c r="I64" s="77">
        <v>7.06</v>
      </c>
      <c r="J64" t="s">
        <v>127</v>
      </c>
      <c r="K64" t="s">
        <v>102</v>
      </c>
      <c r="L64" s="78">
        <v>3.15E-2</v>
      </c>
      <c r="M64" s="78">
        <v>2.8299999999999999E-2</v>
      </c>
      <c r="N64" s="77">
        <v>1672763.58</v>
      </c>
      <c r="O64" s="77">
        <v>114.13</v>
      </c>
      <c r="P64" s="77">
        <v>1909.125073854</v>
      </c>
      <c r="Q64" s="78">
        <v>6.9999999999999999E-4</v>
      </c>
      <c r="R64" s="78">
        <v>1E-4</v>
      </c>
      <c r="W64" s="95"/>
    </row>
    <row r="65" spans="2:23">
      <c r="B65" t="s">
        <v>6569</v>
      </c>
      <c r="C65" t="s">
        <v>6565</v>
      </c>
      <c r="D65" t="s">
        <v>6575</v>
      </c>
      <c r="E65"/>
      <c r="F65" t="s">
        <v>433</v>
      </c>
      <c r="G65" s="90">
        <v>43915</v>
      </c>
      <c r="H65" t="s">
        <v>211</v>
      </c>
      <c r="I65" s="77">
        <v>7.07</v>
      </c>
      <c r="J65" t="s">
        <v>127</v>
      </c>
      <c r="K65" t="s">
        <v>102</v>
      </c>
      <c r="L65" s="78">
        <v>2.6599999999999999E-2</v>
      </c>
      <c r="M65" s="78">
        <v>3.4700000000000002E-2</v>
      </c>
      <c r="N65" s="77">
        <v>3521607.53</v>
      </c>
      <c r="O65" s="77">
        <v>104.58</v>
      </c>
      <c r="P65" s="77">
        <v>3682.8971548740001</v>
      </c>
      <c r="Q65" s="78">
        <v>1.2999999999999999E-3</v>
      </c>
      <c r="R65" s="78">
        <v>1E-4</v>
      </c>
      <c r="W65" s="95"/>
    </row>
    <row r="66" spans="2:23">
      <c r="B66" t="s">
        <v>6569</v>
      </c>
      <c r="C66" t="s">
        <v>6565</v>
      </c>
      <c r="D66" t="s">
        <v>6576</v>
      </c>
      <c r="E66"/>
      <c r="F66" t="s">
        <v>433</v>
      </c>
      <c r="G66" s="90">
        <v>44168</v>
      </c>
      <c r="H66" t="s">
        <v>211</v>
      </c>
      <c r="I66" s="77">
        <v>7.2</v>
      </c>
      <c r="J66" t="s">
        <v>127</v>
      </c>
      <c r="K66" t="s">
        <v>102</v>
      </c>
      <c r="L66" s="78">
        <v>1.89E-2</v>
      </c>
      <c r="M66" s="78">
        <v>3.7199999999999997E-2</v>
      </c>
      <c r="N66" s="77">
        <v>3566660.11</v>
      </c>
      <c r="O66" s="77">
        <v>96.91</v>
      </c>
      <c r="P66" s="77">
        <v>3456.450312601</v>
      </c>
      <c r="Q66" s="78">
        <v>1.1999999999999999E-3</v>
      </c>
      <c r="R66" s="78">
        <v>1E-4</v>
      </c>
      <c r="W66" s="95"/>
    </row>
    <row r="67" spans="2:23">
      <c r="B67" t="s">
        <v>6569</v>
      </c>
      <c r="C67" t="s">
        <v>6565</v>
      </c>
      <c r="D67" t="s">
        <v>6577</v>
      </c>
      <c r="E67"/>
      <c r="F67" t="s">
        <v>433</v>
      </c>
      <c r="G67" s="90">
        <v>44277</v>
      </c>
      <c r="H67" t="s">
        <v>211</v>
      </c>
      <c r="I67" s="77">
        <v>7.11</v>
      </c>
      <c r="J67" t="s">
        <v>127</v>
      </c>
      <c r="K67" t="s">
        <v>102</v>
      </c>
      <c r="L67" s="78">
        <v>1.9E-2</v>
      </c>
      <c r="M67" s="78">
        <v>4.5400000000000003E-2</v>
      </c>
      <c r="N67" s="77">
        <v>5423713.3399999999</v>
      </c>
      <c r="O67" s="77">
        <v>91.76</v>
      </c>
      <c r="P67" s="77">
        <v>4976.7993607839999</v>
      </c>
      <c r="Q67" s="78">
        <v>1.6999999999999999E-3</v>
      </c>
      <c r="R67" s="78">
        <v>2.0000000000000001E-4</v>
      </c>
      <c r="W67" s="95"/>
    </row>
    <row r="68" spans="2:23">
      <c r="B68" t="s">
        <v>6578</v>
      </c>
      <c r="C68" t="s">
        <v>6565</v>
      </c>
      <c r="D68" t="s">
        <v>6579</v>
      </c>
      <c r="E68"/>
      <c r="F68" t="s">
        <v>6580</v>
      </c>
      <c r="G68" s="90">
        <v>40742</v>
      </c>
      <c r="H68" t="s">
        <v>5010</v>
      </c>
      <c r="I68" s="77">
        <v>3.19</v>
      </c>
      <c r="J68" t="s">
        <v>402</v>
      </c>
      <c r="K68" t="s">
        <v>102</v>
      </c>
      <c r="L68" s="78">
        <v>4.4999999999999998E-2</v>
      </c>
      <c r="M68" s="78">
        <v>1.7000000000000001E-2</v>
      </c>
      <c r="N68" s="77">
        <v>12423549.699999999</v>
      </c>
      <c r="O68" s="77">
        <v>125.58</v>
      </c>
      <c r="P68" s="77">
        <v>15601.493713260001</v>
      </c>
      <c r="Q68" s="78">
        <v>5.4999999999999997E-3</v>
      </c>
      <c r="R68" s="78">
        <v>5.9999999999999995E-4</v>
      </c>
      <c r="W68" s="95"/>
    </row>
    <row r="69" spans="2:23">
      <c r="B69" t="s">
        <v>6581</v>
      </c>
      <c r="C69" t="s">
        <v>6565</v>
      </c>
      <c r="D69" t="s">
        <v>6582</v>
      </c>
      <c r="E69"/>
      <c r="F69" t="s">
        <v>523</v>
      </c>
      <c r="G69" s="90">
        <v>42122</v>
      </c>
      <c r="H69" t="s">
        <v>150</v>
      </c>
      <c r="I69" s="77">
        <v>4.32</v>
      </c>
      <c r="J69" t="s">
        <v>416</v>
      </c>
      <c r="K69" t="s">
        <v>102</v>
      </c>
      <c r="L69" s="78">
        <v>2.98E-2</v>
      </c>
      <c r="M69" s="78">
        <v>2.47E-2</v>
      </c>
      <c r="N69" s="77">
        <v>33491523.93</v>
      </c>
      <c r="O69" s="77">
        <v>114.49</v>
      </c>
      <c r="P69" s="77">
        <v>38344.445747457001</v>
      </c>
      <c r="Q69" s="78">
        <v>1.34E-2</v>
      </c>
      <c r="R69" s="78">
        <v>1.5E-3</v>
      </c>
      <c r="W69" s="95"/>
    </row>
    <row r="70" spans="2:23">
      <c r="B70" t="s">
        <v>6564</v>
      </c>
      <c r="C70" t="s">
        <v>6565</v>
      </c>
      <c r="D70" t="s">
        <v>6583</v>
      </c>
      <c r="E70"/>
      <c r="F70" t="s">
        <v>523</v>
      </c>
      <c r="G70" s="90">
        <v>39261</v>
      </c>
      <c r="H70" t="s">
        <v>150</v>
      </c>
      <c r="I70" s="77">
        <v>1.87</v>
      </c>
      <c r="J70" t="s">
        <v>127</v>
      </c>
      <c r="K70" t="s">
        <v>102</v>
      </c>
      <c r="L70" s="78">
        <v>4.7E-2</v>
      </c>
      <c r="M70" s="78">
        <v>4.8000000000000001E-2</v>
      </c>
      <c r="N70" s="77">
        <v>223009.24</v>
      </c>
      <c r="O70" s="77">
        <v>136.06</v>
      </c>
      <c r="P70" s="77">
        <v>303.42637194399998</v>
      </c>
      <c r="Q70" s="78">
        <v>1E-4</v>
      </c>
      <c r="R70" s="78">
        <v>0</v>
      </c>
      <c r="W70" s="95"/>
    </row>
    <row r="71" spans="2:23">
      <c r="B71" t="s">
        <v>6584</v>
      </c>
      <c r="C71" t="s">
        <v>6565</v>
      </c>
      <c r="D71" t="s">
        <v>6585</v>
      </c>
      <c r="E71"/>
      <c r="F71" t="s">
        <v>559</v>
      </c>
      <c r="G71" s="90">
        <v>43222</v>
      </c>
      <c r="H71" t="s">
        <v>211</v>
      </c>
      <c r="I71" s="77">
        <v>7.88</v>
      </c>
      <c r="J71" t="s">
        <v>416</v>
      </c>
      <c r="K71" t="s">
        <v>102</v>
      </c>
      <c r="L71" s="78">
        <v>3.2199999999999999E-2</v>
      </c>
      <c r="M71" s="78">
        <v>3.3700000000000001E-2</v>
      </c>
      <c r="N71" s="77">
        <v>5000774.49</v>
      </c>
      <c r="O71" s="77">
        <v>111.38</v>
      </c>
      <c r="P71" s="77">
        <v>5569.8626269619999</v>
      </c>
      <c r="Q71" s="78">
        <v>1.9E-3</v>
      </c>
      <c r="R71" s="78">
        <v>2.0000000000000001E-4</v>
      </c>
      <c r="W71" s="95"/>
    </row>
    <row r="72" spans="2:23">
      <c r="B72" t="s">
        <v>6584</v>
      </c>
      <c r="C72" t="s">
        <v>6565</v>
      </c>
      <c r="D72" t="s">
        <v>6586</v>
      </c>
      <c r="E72"/>
      <c r="F72" t="s">
        <v>559</v>
      </c>
      <c r="G72" s="90">
        <v>43276</v>
      </c>
      <c r="H72" t="s">
        <v>211</v>
      </c>
      <c r="I72" s="77">
        <v>7.88</v>
      </c>
      <c r="J72" t="s">
        <v>416</v>
      </c>
      <c r="K72" t="s">
        <v>102</v>
      </c>
      <c r="L72" s="78">
        <v>3.2599999999999997E-2</v>
      </c>
      <c r="M72" s="78">
        <v>3.3599999999999998E-2</v>
      </c>
      <c r="N72" s="77">
        <v>1046478.6</v>
      </c>
      <c r="O72" s="77">
        <v>110.81</v>
      </c>
      <c r="P72" s="77">
        <v>1159.6029366600001</v>
      </c>
      <c r="Q72" s="78">
        <v>4.0000000000000002E-4</v>
      </c>
      <c r="R72" s="78">
        <v>0</v>
      </c>
      <c r="W72" s="95"/>
    </row>
    <row r="73" spans="2:23">
      <c r="B73" t="s">
        <v>6584</v>
      </c>
      <c r="C73" t="s">
        <v>6565</v>
      </c>
      <c r="D73" t="s">
        <v>6587</v>
      </c>
      <c r="E73"/>
      <c r="F73" t="s">
        <v>559</v>
      </c>
      <c r="G73" s="90">
        <v>43431</v>
      </c>
      <c r="H73" t="s">
        <v>211</v>
      </c>
      <c r="I73" s="77">
        <v>7.81</v>
      </c>
      <c r="J73" t="s">
        <v>416</v>
      </c>
      <c r="K73" t="s">
        <v>102</v>
      </c>
      <c r="L73" s="78">
        <v>3.6600000000000001E-2</v>
      </c>
      <c r="M73" s="78">
        <v>3.27E-2</v>
      </c>
      <c r="N73" s="77">
        <v>1050334.3500000001</v>
      </c>
      <c r="O73" s="77">
        <v>114.55</v>
      </c>
      <c r="P73" s="77">
        <v>1203.157997925</v>
      </c>
      <c r="Q73" s="78">
        <v>4.0000000000000002E-4</v>
      </c>
      <c r="R73" s="78">
        <v>0</v>
      </c>
      <c r="W73" s="95"/>
    </row>
    <row r="74" spans="2:23">
      <c r="B74" t="s">
        <v>6584</v>
      </c>
      <c r="C74" t="s">
        <v>6565</v>
      </c>
      <c r="D74" t="s">
        <v>6588</v>
      </c>
      <c r="E74"/>
      <c r="F74" t="s">
        <v>559</v>
      </c>
      <c r="G74" s="90">
        <v>43500</v>
      </c>
      <c r="H74" t="s">
        <v>211</v>
      </c>
      <c r="I74" s="77">
        <v>7.89</v>
      </c>
      <c r="J74" t="s">
        <v>416</v>
      </c>
      <c r="K74" t="s">
        <v>102</v>
      </c>
      <c r="L74" s="78">
        <v>3.4500000000000003E-2</v>
      </c>
      <c r="M74" s="78">
        <v>3.09E-2</v>
      </c>
      <c r="N74" s="77">
        <v>1971483.35</v>
      </c>
      <c r="O74" s="77">
        <v>114.82</v>
      </c>
      <c r="P74" s="77">
        <v>2263.65718247</v>
      </c>
      <c r="Q74" s="78">
        <v>8.0000000000000004E-4</v>
      </c>
      <c r="R74" s="78">
        <v>1E-4</v>
      </c>
      <c r="W74" s="95"/>
    </row>
    <row r="75" spans="2:23">
      <c r="B75" t="s">
        <v>6584</v>
      </c>
      <c r="C75" t="s">
        <v>6565</v>
      </c>
      <c r="D75" t="s">
        <v>6589</v>
      </c>
      <c r="E75"/>
      <c r="F75" t="s">
        <v>559</v>
      </c>
      <c r="G75" s="90">
        <v>43556</v>
      </c>
      <c r="H75" t="s">
        <v>211</v>
      </c>
      <c r="I75" s="77">
        <v>7.98</v>
      </c>
      <c r="J75" t="s">
        <v>416</v>
      </c>
      <c r="K75" t="s">
        <v>102</v>
      </c>
      <c r="L75" s="78">
        <v>3.0499999999999999E-2</v>
      </c>
      <c r="M75" s="78">
        <v>3.09E-2</v>
      </c>
      <c r="N75" s="77">
        <v>1988094.78</v>
      </c>
      <c r="O75" s="77">
        <v>111.25</v>
      </c>
      <c r="P75" s="77">
        <v>2211.7554427499999</v>
      </c>
      <c r="Q75" s="78">
        <v>8.0000000000000004E-4</v>
      </c>
      <c r="R75" s="78">
        <v>1E-4</v>
      </c>
      <c r="W75" s="95"/>
    </row>
    <row r="76" spans="2:23">
      <c r="B76" t="s">
        <v>6584</v>
      </c>
      <c r="C76" t="s">
        <v>6565</v>
      </c>
      <c r="D76" t="s">
        <v>6590</v>
      </c>
      <c r="E76"/>
      <c r="F76" t="s">
        <v>559</v>
      </c>
      <c r="G76" s="90">
        <v>43647</v>
      </c>
      <c r="H76" t="s">
        <v>211</v>
      </c>
      <c r="I76" s="77">
        <v>7.95</v>
      </c>
      <c r="J76" t="s">
        <v>416</v>
      </c>
      <c r="K76" t="s">
        <v>102</v>
      </c>
      <c r="L76" s="78">
        <v>2.9000000000000001E-2</v>
      </c>
      <c r="M76" s="78">
        <v>3.3599999999999998E-2</v>
      </c>
      <c r="N76" s="77">
        <v>1845555.33</v>
      </c>
      <c r="O76" s="77">
        <v>106.01</v>
      </c>
      <c r="P76" s="77">
        <v>1956.4732053329999</v>
      </c>
      <c r="Q76" s="78">
        <v>6.9999999999999999E-4</v>
      </c>
      <c r="R76" s="78">
        <v>1E-4</v>
      </c>
      <c r="W76" s="95"/>
    </row>
    <row r="77" spans="2:23">
      <c r="B77" t="s">
        <v>6584</v>
      </c>
      <c r="C77" t="s">
        <v>6565</v>
      </c>
      <c r="D77" t="s">
        <v>6591</v>
      </c>
      <c r="E77"/>
      <c r="F77" t="s">
        <v>559</v>
      </c>
      <c r="G77" s="90">
        <v>43703</v>
      </c>
      <c r="H77" t="s">
        <v>211</v>
      </c>
      <c r="I77" s="77">
        <v>8.1</v>
      </c>
      <c r="J77" t="s">
        <v>416</v>
      </c>
      <c r="K77" t="s">
        <v>102</v>
      </c>
      <c r="L77" s="78">
        <v>2.3800000000000002E-2</v>
      </c>
      <c r="M77" s="78">
        <v>3.27E-2</v>
      </c>
      <c r="N77" s="77">
        <v>131054.99</v>
      </c>
      <c r="O77" s="77">
        <v>103.09</v>
      </c>
      <c r="P77" s="77">
        <v>135.104589191</v>
      </c>
      <c r="Q77" s="78">
        <v>0</v>
      </c>
      <c r="R77" s="78">
        <v>0</v>
      </c>
      <c r="W77" s="95"/>
    </row>
    <row r="78" spans="2:23">
      <c r="B78" t="s">
        <v>6584</v>
      </c>
      <c r="C78" t="s">
        <v>6565</v>
      </c>
      <c r="D78" t="s">
        <v>6592</v>
      </c>
      <c r="E78"/>
      <c r="F78" t="s">
        <v>559</v>
      </c>
      <c r="G78" s="90">
        <v>43740</v>
      </c>
      <c r="H78" t="s">
        <v>211</v>
      </c>
      <c r="I78" s="77">
        <v>7.99</v>
      </c>
      <c r="J78" t="s">
        <v>416</v>
      </c>
      <c r="K78" t="s">
        <v>102</v>
      </c>
      <c r="L78" s="78">
        <v>2.4299999999999999E-2</v>
      </c>
      <c r="M78" s="78">
        <v>3.6700000000000003E-2</v>
      </c>
      <c r="N78" s="77">
        <v>1936737.45</v>
      </c>
      <c r="O78" s="77">
        <v>100.11</v>
      </c>
      <c r="P78" s="77">
        <v>1938.8678611949999</v>
      </c>
      <c r="Q78" s="78">
        <v>6.9999999999999999E-4</v>
      </c>
      <c r="R78" s="78">
        <v>1E-4</v>
      </c>
      <c r="W78" s="95"/>
    </row>
    <row r="79" spans="2:23">
      <c r="B79" t="s">
        <v>6584</v>
      </c>
      <c r="C79" t="s">
        <v>6565</v>
      </c>
      <c r="D79" t="s">
        <v>6593</v>
      </c>
      <c r="E79"/>
      <c r="F79" t="s">
        <v>559</v>
      </c>
      <c r="G79" s="90">
        <v>43831</v>
      </c>
      <c r="H79" t="s">
        <v>211</v>
      </c>
      <c r="I79" s="77">
        <v>7.97</v>
      </c>
      <c r="J79" t="s">
        <v>416</v>
      </c>
      <c r="K79" t="s">
        <v>102</v>
      </c>
      <c r="L79" s="78">
        <v>2.3800000000000002E-2</v>
      </c>
      <c r="M79" s="78">
        <v>3.8199999999999998E-2</v>
      </c>
      <c r="N79" s="77">
        <v>2010135.95</v>
      </c>
      <c r="O79" s="77">
        <v>98.75</v>
      </c>
      <c r="P79" s="77">
        <v>1985.009250625</v>
      </c>
      <c r="Q79" s="78">
        <v>6.9999999999999999E-4</v>
      </c>
      <c r="R79" s="78">
        <v>1E-4</v>
      </c>
      <c r="W79" s="95"/>
    </row>
    <row r="80" spans="2:23">
      <c r="B80" t="s">
        <v>6584</v>
      </c>
      <c r="C80" t="s">
        <v>6565</v>
      </c>
      <c r="D80" t="s">
        <v>6594</v>
      </c>
      <c r="E80"/>
      <c r="F80" t="s">
        <v>559</v>
      </c>
      <c r="G80" s="90">
        <v>43922</v>
      </c>
      <c r="H80" t="s">
        <v>211</v>
      </c>
      <c r="I80" s="77">
        <v>8.0500000000000007</v>
      </c>
      <c r="J80" t="s">
        <v>416</v>
      </c>
      <c r="K80" t="s">
        <v>102</v>
      </c>
      <c r="L80" s="78">
        <v>2.7699999999999999E-2</v>
      </c>
      <c r="M80" s="78">
        <v>3.0499999999999999E-2</v>
      </c>
      <c r="N80" s="77">
        <v>1203184.81</v>
      </c>
      <c r="O80" s="77">
        <v>108.93</v>
      </c>
      <c r="P80" s="77">
        <v>1310.629213533</v>
      </c>
      <c r="Q80" s="78">
        <v>5.0000000000000001E-4</v>
      </c>
      <c r="R80" s="78">
        <v>1E-4</v>
      </c>
      <c r="W80" s="95"/>
    </row>
    <row r="81" spans="2:23">
      <c r="B81" t="s">
        <v>6584</v>
      </c>
      <c r="C81" t="s">
        <v>6565</v>
      </c>
      <c r="D81" t="s">
        <v>6595</v>
      </c>
      <c r="E81"/>
      <c r="F81" t="s">
        <v>559</v>
      </c>
      <c r="G81" s="90">
        <v>43978</v>
      </c>
      <c r="H81" t="s">
        <v>211</v>
      </c>
      <c r="I81" s="77">
        <v>8.0500000000000007</v>
      </c>
      <c r="J81" t="s">
        <v>416</v>
      </c>
      <c r="K81" t="s">
        <v>102</v>
      </c>
      <c r="L81" s="78">
        <v>2.3E-2</v>
      </c>
      <c r="M81" s="78">
        <v>3.5299999999999998E-2</v>
      </c>
      <c r="N81" s="77">
        <v>504729.26</v>
      </c>
      <c r="O81" s="77">
        <v>100.7</v>
      </c>
      <c r="P81" s="77">
        <v>508.26236482000002</v>
      </c>
      <c r="Q81" s="78">
        <v>2.0000000000000001E-4</v>
      </c>
      <c r="R81" s="78">
        <v>0</v>
      </c>
      <c r="W81" s="95"/>
    </row>
    <row r="82" spans="2:23">
      <c r="B82" t="s">
        <v>6584</v>
      </c>
      <c r="C82" t="s">
        <v>6565</v>
      </c>
      <c r="D82" t="s">
        <v>6596</v>
      </c>
      <c r="E82"/>
      <c r="F82" t="s">
        <v>559</v>
      </c>
      <c r="G82" s="90">
        <v>44010</v>
      </c>
      <c r="H82" t="s">
        <v>211</v>
      </c>
      <c r="I82" s="77">
        <v>8.14</v>
      </c>
      <c r="J82" t="s">
        <v>416</v>
      </c>
      <c r="K82" t="s">
        <v>102</v>
      </c>
      <c r="L82" s="78">
        <v>2.1999999999999999E-2</v>
      </c>
      <c r="M82" s="78">
        <v>3.2199999999999999E-2</v>
      </c>
      <c r="N82" s="77">
        <v>791412.69</v>
      </c>
      <c r="O82" s="77">
        <v>102.54</v>
      </c>
      <c r="P82" s="77">
        <v>811.51457232600001</v>
      </c>
      <c r="Q82" s="78">
        <v>2.9999999999999997E-4</v>
      </c>
      <c r="R82" s="78">
        <v>0</v>
      </c>
      <c r="W82" s="95"/>
    </row>
    <row r="83" spans="2:23">
      <c r="B83" t="s">
        <v>6584</v>
      </c>
      <c r="C83" t="s">
        <v>6565</v>
      </c>
      <c r="D83" t="s">
        <v>6597</v>
      </c>
      <c r="E83"/>
      <c r="F83" t="s">
        <v>559</v>
      </c>
      <c r="G83" s="90">
        <v>44133</v>
      </c>
      <c r="H83" t="s">
        <v>211</v>
      </c>
      <c r="I83" s="77">
        <v>8.0299999999999994</v>
      </c>
      <c r="J83" t="s">
        <v>416</v>
      </c>
      <c r="K83" t="s">
        <v>102</v>
      </c>
      <c r="L83" s="78">
        <v>2.3800000000000002E-2</v>
      </c>
      <c r="M83" s="78">
        <v>3.5499999999999997E-2</v>
      </c>
      <c r="N83" s="77">
        <v>1029142.47</v>
      </c>
      <c r="O83" s="77">
        <v>101.57</v>
      </c>
      <c r="P83" s="77">
        <v>1045.3000067789999</v>
      </c>
      <c r="Q83" s="78">
        <v>4.0000000000000002E-4</v>
      </c>
      <c r="R83" s="78">
        <v>0</v>
      </c>
      <c r="W83" s="95"/>
    </row>
    <row r="84" spans="2:23">
      <c r="B84" t="s">
        <v>6584</v>
      </c>
      <c r="C84" t="s">
        <v>6565</v>
      </c>
      <c r="D84" t="s">
        <v>6598</v>
      </c>
      <c r="E84"/>
      <c r="F84" t="s">
        <v>559</v>
      </c>
      <c r="G84" s="90">
        <v>44251</v>
      </c>
      <c r="H84" t="s">
        <v>211</v>
      </c>
      <c r="I84" s="77">
        <v>7.93</v>
      </c>
      <c r="J84" t="s">
        <v>416</v>
      </c>
      <c r="K84" t="s">
        <v>102</v>
      </c>
      <c r="L84" s="78">
        <v>2.3599999999999999E-2</v>
      </c>
      <c r="M84" s="78">
        <v>4.0399999999999998E-2</v>
      </c>
      <c r="N84" s="77">
        <v>3055648</v>
      </c>
      <c r="O84" s="77">
        <v>97.69</v>
      </c>
      <c r="P84" s="77">
        <v>2985.0625312000002</v>
      </c>
      <c r="Q84" s="78">
        <v>1E-3</v>
      </c>
      <c r="R84" s="78">
        <v>1E-4</v>
      </c>
      <c r="W84" s="95"/>
    </row>
    <row r="85" spans="2:23">
      <c r="B85" t="s">
        <v>6584</v>
      </c>
      <c r="C85" t="s">
        <v>6565</v>
      </c>
      <c r="D85" t="s">
        <v>6599</v>
      </c>
      <c r="E85"/>
      <c r="F85" t="s">
        <v>559</v>
      </c>
      <c r="G85" s="90">
        <v>44294</v>
      </c>
      <c r="H85" t="s">
        <v>211</v>
      </c>
      <c r="I85" s="77">
        <v>7.9</v>
      </c>
      <c r="J85" t="s">
        <v>416</v>
      </c>
      <c r="K85" t="s">
        <v>102</v>
      </c>
      <c r="L85" s="78">
        <v>2.3199999999999998E-2</v>
      </c>
      <c r="M85" s="78">
        <v>4.2700000000000002E-2</v>
      </c>
      <c r="N85" s="77">
        <v>2198501.75</v>
      </c>
      <c r="O85" s="77">
        <v>95.43</v>
      </c>
      <c r="P85" s="77">
        <v>2098.0302200249998</v>
      </c>
      <c r="Q85" s="78">
        <v>6.9999999999999999E-4</v>
      </c>
      <c r="R85" s="78">
        <v>1E-4</v>
      </c>
      <c r="W85" s="95"/>
    </row>
    <row r="86" spans="2:23">
      <c r="B86" t="s">
        <v>6584</v>
      </c>
      <c r="C86" t="s">
        <v>6565</v>
      </c>
      <c r="D86" t="s">
        <v>6600</v>
      </c>
      <c r="E86"/>
      <c r="F86" t="s">
        <v>559</v>
      </c>
      <c r="G86" s="90">
        <v>44602</v>
      </c>
      <c r="H86" t="s">
        <v>211</v>
      </c>
      <c r="I86" s="77">
        <v>7.79</v>
      </c>
      <c r="J86" t="s">
        <v>416</v>
      </c>
      <c r="K86" t="s">
        <v>102</v>
      </c>
      <c r="L86" s="78">
        <v>2.0899999999999998E-2</v>
      </c>
      <c r="M86" s="78">
        <v>5.0200000000000002E-2</v>
      </c>
      <c r="N86" s="77">
        <v>3149753.51</v>
      </c>
      <c r="O86" s="77">
        <v>86.04</v>
      </c>
      <c r="P86" s="77">
        <v>2710.0479200039999</v>
      </c>
      <c r="Q86" s="78">
        <v>8.9999999999999998E-4</v>
      </c>
      <c r="R86" s="78">
        <v>1E-4</v>
      </c>
      <c r="W86" s="95"/>
    </row>
    <row r="87" spans="2:23">
      <c r="B87" t="s">
        <v>6601</v>
      </c>
      <c r="C87" t="s">
        <v>6519</v>
      </c>
      <c r="D87" t="s">
        <v>6602</v>
      </c>
      <c r="E87"/>
      <c r="F87" t="s">
        <v>564</v>
      </c>
      <c r="G87" s="90">
        <v>44147</v>
      </c>
      <c r="H87" t="s">
        <v>150</v>
      </c>
      <c r="I87" s="77">
        <v>7.7</v>
      </c>
      <c r="J87" t="s">
        <v>652</v>
      </c>
      <c r="K87" t="s">
        <v>102</v>
      </c>
      <c r="L87" s="78">
        <v>1.6299999999999999E-2</v>
      </c>
      <c r="M87" s="78">
        <v>2.9100000000000001E-2</v>
      </c>
      <c r="N87" s="77">
        <v>7595063.0700000003</v>
      </c>
      <c r="O87" s="77">
        <v>100.62</v>
      </c>
      <c r="P87" s="77">
        <v>7642.1524610340002</v>
      </c>
      <c r="Q87" s="78">
        <v>2.7000000000000001E-3</v>
      </c>
      <c r="R87" s="78">
        <v>2.9999999999999997E-4</v>
      </c>
      <c r="W87" s="95"/>
    </row>
    <row r="88" spans="2:23">
      <c r="B88" t="s">
        <v>6601</v>
      </c>
      <c r="C88" t="s">
        <v>6519</v>
      </c>
      <c r="D88" t="s">
        <v>6603</v>
      </c>
      <c r="E88"/>
      <c r="F88" t="s">
        <v>564</v>
      </c>
      <c r="G88" s="90">
        <v>44185</v>
      </c>
      <c r="H88" t="s">
        <v>150</v>
      </c>
      <c r="I88" s="77">
        <v>7.71</v>
      </c>
      <c r="J88" t="s">
        <v>652</v>
      </c>
      <c r="K88" t="s">
        <v>102</v>
      </c>
      <c r="L88" s="78">
        <v>1.4999999999999999E-2</v>
      </c>
      <c r="M88" s="78">
        <v>3.0200000000000001E-2</v>
      </c>
      <c r="N88" s="77">
        <v>3570288.26</v>
      </c>
      <c r="O88" s="77">
        <v>98.68</v>
      </c>
      <c r="P88" s="77">
        <v>3523.1604549680001</v>
      </c>
      <c r="Q88" s="78">
        <v>1.1999999999999999E-3</v>
      </c>
      <c r="R88" s="78">
        <v>1E-4</v>
      </c>
      <c r="W88" s="95"/>
    </row>
    <row r="89" spans="2:23">
      <c r="B89" t="s">
        <v>6604</v>
      </c>
      <c r="C89" t="s">
        <v>6565</v>
      </c>
      <c r="D89" t="s">
        <v>6605</v>
      </c>
      <c r="E89"/>
      <c r="F89" t="s">
        <v>6606</v>
      </c>
      <c r="G89" s="90">
        <v>43631</v>
      </c>
      <c r="H89" t="s">
        <v>5010</v>
      </c>
      <c r="I89" s="77">
        <v>5</v>
      </c>
      <c r="J89" t="s">
        <v>402</v>
      </c>
      <c r="K89" t="s">
        <v>102</v>
      </c>
      <c r="L89" s="78">
        <v>3.1E-2</v>
      </c>
      <c r="M89" s="78">
        <v>2.7400000000000001E-2</v>
      </c>
      <c r="N89" s="77">
        <v>7924749.2300000004</v>
      </c>
      <c r="O89" s="77">
        <v>112.47</v>
      </c>
      <c r="P89" s="77">
        <v>8912.9654589809998</v>
      </c>
      <c r="Q89" s="78">
        <v>3.0999999999999999E-3</v>
      </c>
      <c r="R89" s="78">
        <v>2.9999999999999997E-4</v>
      </c>
      <c r="W89" s="95"/>
    </row>
    <row r="90" spans="2:23">
      <c r="B90" t="s">
        <v>6604</v>
      </c>
      <c r="C90" t="s">
        <v>6565</v>
      </c>
      <c r="D90" t="s">
        <v>6607</v>
      </c>
      <c r="E90"/>
      <c r="F90" t="s">
        <v>6606</v>
      </c>
      <c r="G90" s="90">
        <v>43634</v>
      </c>
      <c r="H90" t="s">
        <v>5010</v>
      </c>
      <c r="I90" s="77">
        <v>5.0199999999999996</v>
      </c>
      <c r="J90" t="s">
        <v>402</v>
      </c>
      <c r="K90" t="s">
        <v>102</v>
      </c>
      <c r="L90" s="78">
        <v>2.4899999999999999E-2</v>
      </c>
      <c r="M90" s="78">
        <v>2.75E-2</v>
      </c>
      <c r="N90" s="77">
        <v>3333582.67</v>
      </c>
      <c r="O90" s="77">
        <v>111.01</v>
      </c>
      <c r="P90" s="77">
        <v>3700.6101219669999</v>
      </c>
      <c r="Q90" s="78">
        <v>1.2999999999999999E-3</v>
      </c>
      <c r="R90" s="78">
        <v>1E-4</v>
      </c>
      <c r="W90" s="95"/>
    </row>
    <row r="91" spans="2:23">
      <c r="B91" t="s">
        <v>6604</v>
      </c>
      <c r="C91" t="s">
        <v>6565</v>
      </c>
      <c r="D91" t="s">
        <v>6608</v>
      </c>
      <c r="E91"/>
      <c r="F91" t="s">
        <v>6606</v>
      </c>
      <c r="G91" s="90">
        <v>43634</v>
      </c>
      <c r="H91" t="s">
        <v>5010</v>
      </c>
      <c r="I91" s="77">
        <v>5.29</v>
      </c>
      <c r="J91" t="s">
        <v>402</v>
      </c>
      <c r="K91" t="s">
        <v>102</v>
      </c>
      <c r="L91" s="78">
        <v>3.5999999999999997E-2</v>
      </c>
      <c r="M91" s="78">
        <v>2.7699999999999999E-2</v>
      </c>
      <c r="N91" s="77">
        <v>2198221.73</v>
      </c>
      <c r="O91" s="77">
        <v>115.53</v>
      </c>
      <c r="P91" s="77">
        <v>2539.6055646690002</v>
      </c>
      <c r="Q91" s="78">
        <v>8.9999999999999998E-4</v>
      </c>
      <c r="R91" s="78">
        <v>1E-4</v>
      </c>
      <c r="W91" s="95"/>
    </row>
    <row r="92" spans="2:23">
      <c r="B92" t="s">
        <v>6609</v>
      </c>
      <c r="C92" t="s">
        <v>6519</v>
      </c>
      <c r="D92" t="s">
        <v>6610</v>
      </c>
      <c r="E92"/>
      <c r="F92" t="s">
        <v>6606</v>
      </c>
      <c r="G92" s="90">
        <v>44651</v>
      </c>
      <c r="H92" t="s">
        <v>5010</v>
      </c>
      <c r="I92" s="77">
        <v>7.82</v>
      </c>
      <c r="J92" t="s">
        <v>402</v>
      </c>
      <c r="K92" t="s">
        <v>102</v>
      </c>
      <c r="L92" s="78">
        <v>1.7999999999999999E-2</v>
      </c>
      <c r="M92" s="78">
        <v>3.6600000000000001E-2</v>
      </c>
      <c r="N92" s="77">
        <v>38975079.229999997</v>
      </c>
      <c r="O92" s="77">
        <v>92.92</v>
      </c>
      <c r="P92" s="77">
        <v>36215.643620515999</v>
      </c>
      <c r="Q92" s="78">
        <v>1.2699999999999999E-2</v>
      </c>
      <c r="R92" s="78">
        <v>1.4E-3</v>
      </c>
      <c r="W92" s="95"/>
    </row>
    <row r="93" spans="2:23">
      <c r="B93" t="s">
        <v>6609</v>
      </c>
      <c r="C93" t="s">
        <v>6519</v>
      </c>
      <c r="D93" t="s">
        <v>6611</v>
      </c>
      <c r="E93"/>
      <c r="F93" t="s">
        <v>6606</v>
      </c>
      <c r="G93" s="90">
        <v>44651</v>
      </c>
      <c r="H93" t="s">
        <v>5010</v>
      </c>
      <c r="I93" s="77">
        <v>7.42</v>
      </c>
      <c r="J93" t="s">
        <v>402</v>
      </c>
      <c r="K93" t="s">
        <v>102</v>
      </c>
      <c r="L93" s="78">
        <v>1.8800000000000001E-2</v>
      </c>
      <c r="M93" s="78">
        <v>3.8699999999999998E-2</v>
      </c>
      <c r="N93" s="77">
        <v>24076323.039999999</v>
      </c>
      <c r="O93" s="77">
        <v>92.79</v>
      </c>
      <c r="P93" s="77">
        <v>22340.420148816</v>
      </c>
      <c r="Q93" s="78">
        <v>7.7999999999999996E-3</v>
      </c>
      <c r="R93" s="78">
        <v>8.9999999999999998E-4</v>
      </c>
      <c r="W93" s="95"/>
    </row>
    <row r="94" spans="2:23">
      <c r="B94" t="s">
        <v>6609</v>
      </c>
      <c r="C94" t="s">
        <v>6519</v>
      </c>
      <c r="D94" t="s">
        <v>6612</v>
      </c>
      <c r="E94"/>
      <c r="F94" t="s">
        <v>6606</v>
      </c>
      <c r="G94" s="90">
        <v>44705</v>
      </c>
      <c r="H94" t="s">
        <v>5010</v>
      </c>
      <c r="I94" s="77">
        <v>7.73</v>
      </c>
      <c r="J94" t="s">
        <v>402</v>
      </c>
      <c r="K94" t="s">
        <v>102</v>
      </c>
      <c r="L94" s="78">
        <v>2.3699999999999999E-2</v>
      </c>
      <c r="M94" s="78">
        <v>2.3800000000000002E-2</v>
      </c>
      <c r="N94" s="77">
        <v>15907470.25</v>
      </c>
      <c r="O94" s="77">
        <v>105.84</v>
      </c>
      <c r="P94" s="77">
        <v>16836.4665126</v>
      </c>
      <c r="Q94" s="78">
        <v>5.8999999999999999E-3</v>
      </c>
      <c r="R94" s="78">
        <v>5.9999999999999995E-4</v>
      </c>
      <c r="W94" s="95"/>
    </row>
    <row r="95" spans="2:23">
      <c r="B95" t="s">
        <v>6609</v>
      </c>
      <c r="C95" t="s">
        <v>6519</v>
      </c>
      <c r="D95" t="s">
        <v>6613</v>
      </c>
      <c r="E95"/>
      <c r="F95" t="s">
        <v>6606</v>
      </c>
      <c r="G95" s="90">
        <v>44705</v>
      </c>
      <c r="H95" t="s">
        <v>5010</v>
      </c>
      <c r="I95" s="77">
        <v>7.36</v>
      </c>
      <c r="J95" t="s">
        <v>402</v>
      </c>
      <c r="K95" t="s">
        <v>102</v>
      </c>
      <c r="L95" s="78">
        <v>2.3199999999999998E-2</v>
      </c>
      <c r="M95" s="78">
        <v>2.5499999999999998E-2</v>
      </c>
      <c r="N95" s="77">
        <v>11305237.01</v>
      </c>
      <c r="O95" s="77">
        <v>104.19</v>
      </c>
      <c r="P95" s="77">
        <v>11778.926440719</v>
      </c>
      <c r="Q95" s="78">
        <v>4.1000000000000003E-3</v>
      </c>
      <c r="R95" s="78">
        <v>5.0000000000000001E-4</v>
      </c>
      <c r="W95" s="95"/>
    </row>
    <row r="96" spans="2:23">
      <c r="B96" t="s">
        <v>6614</v>
      </c>
      <c r="C96" t="s">
        <v>6565</v>
      </c>
      <c r="D96" t="s">
        <v>6615</v>
      </c>
      <c r="E96"/>
      <c r="F96" t="s">
        <v>6606</v>
      </c>
      <c r="G96" s="90">
        <v>44087</v>
      </c>
      <c r="H96" t="s">
        <v>5010</v>
      </c>
      <c r="I96" s="77">
        <v>5.39</v>
      </c>
      <c r="J96" t="s">
        <v>402</v>
      </c>
      <c r="K96" t="s">
        <v>102</v>
      </c>
      <c r="L96" s="78">
        <v>1.7899999999999999E-2</v>
      </c>
      <c r="M96" s="78">
        <v>2.81E-2</v>
      </c>
      <c r="N96" s="77">
        <v>9493941.2899999991</v>
      </c>
      <c r="O96" s="77">
        <v>104.81</v>
      </c>
      <c r="P96" s="77">
        <v>9950.5998660490004</v>
      </c>
      <c r="Q96" s="78">
        <v>3.5000000000000001E-3</v>
      </c>
      <c r="R96" s="78">
        <v>4.0000000000000002E-4</v>
      </c>
      <c r="W96" s="95"/>
    </row>
    <row r="97" spans="2:23">
      <c r="B97" t="s">
        <v>6614</v>
      </c>
      <c r="C97" t="s">
        <v>6565</v>
      </c>
      <c r="D97" t="s">
        <v>6616</v>
      </c>
      <c r="E97"/>
      <c r="F97" t="s">
        <v>6606</v>
      </c>
      <c r="G97" s="90">
        <v>44087</v>
      </c>
      <c r="H97" t="s">
        <v>5010</v>
      </c>
      <c r="I97" s="77">
        <v>6.75</v>
      </c>
      <c r="J97" t="s">
        <v>402</v>
      </c>
      <c r="K97" t="s">
        <v>102</v>
      </c>
      <c r="L97" s="78">
        <v>7.5499999999999998E-2</v>
      </c>
      <c r="M97" s="78">
        <v>7.9500000000000001E-2</v>
      </c>
      <c r="N97" s="77">
        <v>1159450.06</v>
      </c>
      <c r="O97" s="77">
        <v>99.48</v>
      </c>
      <c r="P97" s="77">
        <v>1153.4209196879999</v>
      </c>
      <c r="Q97" s="78">
        <v>4.0000000000000002E-4</v>
      </c>
      <c r="R97" s="78">
        <v>0</v>
      </c>
      <c r="W97" s="95"/>
    </row>
    <row r="98" spans="2:23">
      <c r="B98" t="s">
        <v>6617</v>
      </c>
      <c r="C98" t="s">
        <v>6565</v>
      </c>
      <c r="D98" t="s">
        <v>6618</v>
      </c>
      <c r="E98"/>
      <c r="F98" t="s">
        <v>6606</v>
      </c>
      <c r="G98" s="90">
        <v>44748</v>
      </c>
      <c r="H98" t="s">
        <v>5010</v>
      </c>
      <c r="I98" s="77">
        <v>1.86</v>
      </c>
      <c r="J98" t="s">
        <v>402</v>
      </c>
      <c r="K98" t="s">
        <v>102</v>
      </c>
      <c r="L98" s="78">
        <v>7.5700000000000003E-2</v>
      </c>
      <c r="M98" s="78">
        <v>8.48E-2</v>
      </c>
      <c r="N98" s="77">
        <v>38940662.490000002</v>
      </c>
      <c r="O98" s="77">
        <v>100.48</v>
      </c>
      <c r="P98" s="77">
        <v>39127.577669951999</v>
      </c>
      <c r="Q98" s="78">
        <v>1.37E-2</v>
      </c>
      <c r="R98" s="78">
        <v>1.5E-3</v>
      </c>
      <c r="W98" s="95"/>
    </row>
    <row r="99" spans="2:23">
      <c r="B99" t="s">
        <v>6619</v>
      </c>
      <c r="C99" t="s">
        <v>6519</v>
      </c>
      <c r="D99" t="s">
        <v>6620</v>
      </c>
      <c r="E99"/>
      <c r="F99" t="s">
        <v>6606</v>
      </c>
      <c r="G99" s="90">
        <v>45015</v>
      </c>
      <c r="H99" t="s">
        <v>5010</v>
      </c>
      <c r="I99" s="77">
        <v>4.0999999999999996</v>
      </c>
      <c r="J99" t="s">
        <v>652</v>
      </c>
      <c r="K99" t="s">
        <v>102</v>
      </c>
      <c r="L99" s="78">
        <v>3.3599999999999998E-2</v>
      </c>
      <c r="M99" s="78">
        <v>3.1699999999999999E-2</v>
      </c>
      <c r="N99" s="77">
        <v>12086986.609999999</v>
      </c>
      <c r="O99" s="77">
        <v>103.08</v>
      </c>
      <c r="P99" s="77">
        <v>12459.265797587999</v>
      </c>
      <c r="Q99" s="78">
        <v>4.4000000000000003E-3</v>
      </c>
      <c r="R99" s="78">
        <v>5.0000000000000001E-4</v>
      </c>
      <c r="W99" s="95"/>
    </row>
    <row r="100" spans="2:23">
      <c r="B100" t="s">
        <v>6621</v>
      </c>
      <c r="C100" t="s">
        <v>6565</v>
      </c>
      <c r="D100" t="s">
        <v>6622</v>
      </c>
      <c r="E100"/>
      <c r="F100" t="s">
        <v>559</v>
      </c>
      <c r="G100" s="90">
        <v>40903</v>
      </c>
      <c r="H100" t="s">
        <v>211</v>
      </c>
      <c r="I100" s="77">
        <v>3.89</v>
      </c>
      <c r="J100" t="s">
        <v>416</v>
      </c>
      <c r="K100" t="s">
        <v>102</v>
      </c>
      <c r="L100" s="78">
        <v>5.2600000000000001E-2</v>
      </c>
      <c r="M100" s="78">
        <v>3.3700000000000001E-2</v>
      </c>
      <c r="N100" s="77">
        <v>362453.08</v>
      </c>
      <c r="O100" s="77">
        <v>123.18</v>
      </c>
      <c r="P100" s="77">
        <v>446.469703944</v>
      </c>
      <c r="Q100" s="78">
        <v>2.0000000000000001E-4</v>
      </c>
      <c r="R100" s="78">
        <v>0</v>
      </c>
      <c r="W100" s="95"/>
    </row>
    <row r="101" spans="2:23">
      <c r="B101" t="s">
        <v>6621</v>
      </c>
      <c r="C101" t="s">
        <v>6565</v>
      </c>
      <c r="D101" t="s">
        <v>6623</v>
      </c>
      <c r="E101"/>
      <c r="F101" t="s">
        <v>559</v>
      </c>
      <c r="G101" s="90">
        <v>40933</v>
      </c>
      <c r="H101" t="s">
        <v>211</v>
      </c>
      <c r="I101" s="77">
        <v>3.93</v>
      </c>
      <c r="J101" t="s">
        <v>416</v>
      </c>
      <c r="K101" t="s">
        <v>102</v>
      </c>
      <c r="L101" s="78">
        <v>5.1299999999999998E-2</v>
      </c>
      <c r="M101" s="78">
        <v>2.5399999999999999E-2</v>
      </c>
      <c r="N101" s="77">
        <v>1336565.57</v>
      </c>
      <c r="O101" s="77">
        <v>126.52</v>
      </c>
      <c r="P101" s="77">
        <v>1691.022759164</v>
      </c>
      <c r="Q101" s="78">
        <v>5.9999999999999995E-4</v>
      </c>
      <c r="R101" s="78">
        <v>1E-4</v>
      </c>
      <c r="W101" s="95"/>
    </row>
    <row r="102" spans="2:23">
      <c r="B102" t="s">
        <v>6621</v>
      </c>
      <c r="C102" t="s">
        <v>6565</v>
      </c>
      <c r="D102" t="s">
        <v>6624</v>
      </c>
      <c r="E102"/>
      <c r="F102" t="s">
        <v>559</v>
      </c>
      <c r="G102" s="90">
        <v>40993</v>
      </c>
      <c r="H102" t="s">
        <v>211</v>
      </c>
      <c r="I102" s="77">
        <v>3.93</v>
      </c>
      <c r="J102" t="s">
        <v>416</v>
      </c>
      <c r="K102" t="s">
        <v>102</v>
      </c>
      <c r="L102" s="78">
        <v>5.1499999999999997E-2</v>
      </c>
      <c r="M102" s="78">
        <v>2.5399999999999999E-2</v>
      </c>
      <c r="N102" s="77">
        <v>777846.44</v>
      </c>
      <c r="O102" s="77">
        <v>126.59</v>
      </c>
      <c r="P102" s="77">
        <v>984.67580839599998</v>
      </c>
      <c r="Q102" s="78">
        <v>2.9999999999999997E-4</v>
      </c>
      <c r="R102" s="78">
        <v>0</v>
      </c>
      <c r="W102" s="95"/>
    </row>
    <row r="103" spans="2:23">
      <c r="B103" t="s">
        <v>6621</v>
      </c>
      <c r="C103" t="s">
        <v>6565</v>
      </c>
      <c r="D103" t="s">
        <v>6625</v>
      </c>
      <c r="E103"/>
      <c r="F103" t="s">
        <v>559</v>
      </c>
      <c r="G103" s="90">
        <v>41053</v>
      </c>
      <c r="H103" t="s">
        <v>211</v>
      </c>
      <c r="I103" s="77">
        <v>3.93</v>
      </c>
      <c r="J103" t="s">
        <v>416</v>
      </c>
      <c r="K103" t="s">
        <v>102</v>
      </c>
      <c r="L103" s="78">
        <v>5.0999999999999997E-2</v>
      </c>
      <c r="M103" s="78">
        <v>2.5399999999999999E-2</v>
      </c>
      <c r="N103" s="77">
        <v>547896.77</v>
      </c>
      <c r="O103" s="77">
        <v>124.79</v>
      </c>
      <c r="P103" s="77">
        <v>683.72037928300006</v>
      </c>
      <c r="Q103" s="78">
        <v>2.0000000000000001E-4</v>
      </c>
      <c r="R103" s="78">
        <v>0</v>
      </c>
      <c r="W103" s="95"/>
    </row>
    <row r="104" spans="2:23">
      <c r="B104" t="s">
        <v>6621</v>
      </c>
      <c r="C104" t="s">
        <v>6565</v>
      </c>
      <c r="D104" t="s">
        <v>6626</v>
      </c>
      <c r="E104"/>
      <c r="F104" t="s">
        <v>559</v>
      </c>
      <c r="G104" s="90">
        <v>41269</v>
      </c>
      <c r="H104" t="s">
        <v>211</v>
      </c>
      <c r="I104" s="77">
        <v>3.96</v>
      </c>
      <c r="J104" t="s">
        <v>416</v>
      </c>
      <c r="K104" t="s">
        <v>102</v>
      </c>
      <c r="L104" s="78">
        <v>5.0999999999999997E-2</v>
      </c>
      <c r="M104" s="78">
        <v>2.12E-2</v>
      </c>
      <c r="N104" s="77">
        <v>309472.03999999998</v>
      </c>
      <c r="O104" s="77">
        <v>126.6</v>
      </c>
      <c r="P104" s="77">
        <v>391.79160264000001</v>
      </c>
      <c r="Q104" s="78">
        <v>1E-4</v>
      </c>
      <c r="R104" s="78">
        <v>0</v>
      </c>
      <c r="W104" s="95"/>
    </row>
    <row r="105" spans="2:23">
      <c r="B105" t="s">
        <v>6621</v>
      </c>
      <c r="C105" t="s">
        <v>6565</v>
      </c>
      <c r="D105" t="s">
        <v>6627</v>
      </c>
      <c r="E105"/>
      <c r="F105" t="s">
        <v>559</v>
      </c>
      <c r="G105" s="90">
        <v>41298</v>
      </c>
      <c r="H105" t="s">
        <v>211</v>
      </c>
      <c r="I105" s="77">
        <v>3.93</v>
      </c>
      <c r="J105" t="s">
        <v>416</v>
      </c>
      <c r="K105" t="s">
        <v>102</v>
      </c>
      <c r="L105" s="78">
        <v>5.0999999999999997E-2</v>
      </c>
      <c r="M105" s="78">
        <v>2.5399999999999999E-2</v>
      </c>
      <c r="N105" s="77">
        <v>626213.18000000005</v>
      </c>
      <c r="O105" s="77">
        <v>124.31</v>
      </c>
      <c r="P105" s="77">
        <v>778.44560405799996</v>
      </c>
      <c r="Q105" s="78">
        <v>2.9999999999999997E-4</v>
      </c>
      <c r="R105" s="78">
        <v>0</v>
      </c>
      <c r="W105" s="95"/>
    </row>
    <row r="106" spans="2:23">
      <c r="B106" t="s">
        <v>6621</v>
      </c>
      <c r="C106" t="s">
        <v>6565</v>
      </c>
      <c r="D106" t="s">
        <v>6628</v>
      </c>
      <c r="E106"/>
      <c r="F106" t="s">
        <v>559</v>
      </c>
      <c r="G106" s="90">
        <v>41330</v>
      </c>
      <c r="H106" t="s">
        <v>211</v>
      </c>
      <c r="I106" s="77">
        <v>3.93</v>
      </c>
      <c r="J106" t="s">
        <v>416</v>
      </c>
      <c r="K106" t="s">
        <v>102</v>
      </c>
      <c r="L106" s="78">
        <v>5.0999999999999997E-2</v>
      </c>
      <c r="M106" s="78">
        <v>2.5399999999999999E-2</v>
      </c>
      <c r="N106" s="77">
        <v>970737.16</v>
      </c>
      <c r="O106" s="77">
        <v>124.54</v>
      </c>
      <c r="P106" s="77">
        <v>1208.9560590640001</v>
      </c>
      <c r="Q106" s="78">
        <v>4.0000000000000002E-4</v>
      </c>
      <c r="R106" s="78">
        <v>0</v>
      </c>
      <c r="W106" s="95"/>
    </row>
    <row r="107" spans="2:23">
      <c r="B107" t="s">
        <v>6621</v>
      </c>
      <c r="C107" t="s">
        <v>6565</v>
      </c>
      <c r="D107" t="s">
        <v>6629</v>
      </c>
      <c r="E107"/>
      <c r="F107" t="s">
        <v>559</v>
      </c>
      <c r="G107" s="90">
        <v>41389</v>
      </c>
      <c r="H107" t="s">
        <v>211</v>
      </c>
      <c r="I107" s="77">
        <v>3.96</v>
      </c>
      <c r="J107" t="s">
        <v>416</v>
      </c>
      <c r="K107" t="s">
        <v>102</v>
      </c>
      <c r="L107" s="78">
        <v>5.0999999999999997E-2</v>
      </c>
      <c r="M107" s="78">
        <v>2.12E-2</v>
      </c>
      <c r="N107" s="77">
        <v>424906.23</v>
      </c>
      <c r="O107" s="77">
        <v>126.34</v>
      </c>
      <c r="P107" s="77">
        <v>536.82653098200001</v>
      </c>
      <c r="Q107" s="78">
        <v>2.0000000000000001E-4</v>
      </c>
      <c r="R107" s="78">
        <v>0</v>
      </c>
      <c r="W107" s="95"/>
    </row>
    <row r="108" spans="2:23">
      <c r="B108" t="s">
        <v>6621</v>
      </c>
      <c r="C108" t="s">
        <v>6565</v>
      </c>
      <c r="D108" t="s">
        <v>6630</v>
      </c>
      <c r="E108"/>
      <c r="F108" t="s">
        <v>559</v>
      </c>
      <c r="G108" s="90">
        <v>41085</v>
      </c>
      <c r="H108" t="s">
        <v>211</v>
      </c>
      <c r="I108" s="77">
        <v>3.93</v>
      </c>
      <c r="J108" t="s">
        <v>416</v>
      </c>
      <c r="K108" t="s">
        <v>102</v>
      </c>
      <c r="L108" s="78">
        <v>5.0999999999999997E-2</v>
      </c>
      <c r="M108" s="78">
        <v>2.5399999999999999E-2</v>
      </c>
      <c r="N108" s="77">
        <v>1008167.93</v>
      </c>
      <c r="O108" s="77">
        <v>124.79</v>
      </c>
      <c r="P108" s="77">
        <v>1258.092759847</v>
      </c>
      <c r="Q108" s="78">
        <v>4.0000000000000002E-4</v>
      </c>
      <c r="R108" s="78">
        <v>0</v>
      </c>
      <c r="W108" s="95"/>
    </row>
    <row r="109" spans="2:23">
      <c r="B109" t="s">
        <v>6621</v>
      </c>
      <c r="C109" t="s">
        <v>6565</v>
      </c>
      <c r="D109" t="s">
        <v>6631</v>
      </c>
      <c r="E109"/>
      <c r="F109" t="s">
        <v>559</v>
      </c>
      <c r="G109" s="90">
        <v>41115</v>
      </c>
      <c r="H109" t="s">
        <v>211</v>
      </c>
      <c r="I109" s="77">
        <v>3.93</v>
      </c>
      <c r="J109" t="s">
        <v>416</v>
      </c>
      <c r="K109" t="s">
        <v>102</v>
      </c>
      <c r="L109" s="78">
        <v>5.0999999999999997E-2</v>
      </c>
      <c r="M109" s="78">
        <v>2.5600000000000001E-2</v>
      </c>
      <c r="N109" s="77">
        <v>447072.42</v>
      </c>
      <c r="O109" s="77">
        <v>125.07</v>
      </c>
      <c r="P109" s="77">
        <v>559.15347569400001</v>
      </c>
      <c r="Q109" s="78">
        <v>2.0000000000000001E-4</v>
      </c>
      <c r="R109" s="78">
        <v>0</v>
      </c>
      <c r="W109" s="95"/>
    </row>
    <row r="110" spans="2:23">
      <c r="B110" t="s">
        <v>6621</v>
      </c>
      <c r="C110" t="s">
        <v>6565</v>
      </c>
      <c r="D110" t="s">
        <v>6632</v>
      </c>
      <c r="E110"/>
      <c r="F110" t="s">
        <v>559</v>
      </c>
      <c r="G110" s="90">
        <v>41179</v>
      </c>
      <c r="H110" t="s">
        <v>211</v>
      </c>
      <c r="I110" s="77">
        <v>3.93</v>
      </c>
      <c r="J110" t="s">
        <v>416</v>
      </c>
      <c r="K110" t="s">
        <v>102</v>
      </c>
      <c r="L110" s="78">
        <v>5.0999999999999997E-2</v>
      </c>
      <c r="M110" s="78">
        <v>2.5399999999999999E-2</v>
      </c>
      <c r="N110" s="77">
        <v>563758.35</v>
      </c>
      <c r="O110" s="77">
        <v>123.73</v>
      </c>
      <c r="P110" s="77">
        <v>697.53820645500002</v>
      </c>
      <c r="Q110" s="78">
        <v>2.0000000000000001E-4</v>
      </c>
      <c r="R110" s="78">
        <v>0</v>
      </c>
      <c r="W110" s="95"/>
    </row>
    <row r="111" spans="2:23">
      <c r="B111" t="s">
        <v>6621</v>
      </c>
      <c r="C111" t="s">
        <v>6565</v>
      </c>
      <c r="D111" t="s">
        <v>6633</v>
      </c>
      <c r="E111"/>
      <c r="F111" t="s">
        <v>559</v>
      </c>
      <c r="G111" s="90">
        <v>41207</v>
      </c>
      <c r="H111" t="s">
        <v>211</v>
      </c>
      <c r="I111" s="77">
        <v>3.96</v>
      </c>
      <c r="J111" t="s">
        <v>416</v>
      </c>
      <c r="K111" t="s">
        <v>102</v>
      </c>
      <c r="L111" s="78">
        <v>5.0999999999999997E-2</v>
      </c>
      <c r="M111" s="78">
        <v>2.1100000000000001E-2</v>
      </c>
      <c r="N111" s="77">
        <v>128895.3</v>
      </c>
      <c r="O111" s="77">
        <v>125.79</v>
      </c>
      <c r="P111" s="77">
        <v>162.13739787</v>
      </c>
      <c r="Q111" s="78">
        <v>1E-4</v>
      </c>
      <c r="R111" s="78">
        <v>0</v>
      </c>
      <c r="W111" s="95"/>
    </row>
    <row r="112" spans="2:23">
      <c r="B112" t="s">
        <v>6621</v>
      </c>
      <c r="C112" t="s">
        <v>6565</v>
      </c>
      <c r="D112" t="s">
        <v>6634</v>
      </c>
      <c r="E112"/>
      <c r="F112" t="s">
        <v>559</v>
      </c>
      <c r="G112" s="90">
        <v>41239</v>
      </c>
      <c r="H112" t="s">
        <v>211</v>
      </c>
      <c r="I112" s="77">
        <v>3.93</v>
      </c>
      <c r="J112" t="s">
        <v>416</v>
      </c>
      <c r="K112" t="s">
        <v>102</v>
      </c>
      <c r="L112" s="78">
        <v>5.0999999999999997E-2</v>
      </c>
      <c r="M112" s="78">
        <v>2.5399999999999999E-2</v>
      </c>
      <c r="N112" s="77">
        <v>1136698.3799999999</v>
      </c>
      <c r="O112" s="77">
        <v>123.97</v>
      </c>
      <c r="P112" s="77">
        <v>1409.1649816859999</v>
      </c>
      <c r="Q112" s="78">
        <v>5.0000000000000001E-4</v>
      </c>
      <c r="R112" s="78">
        <v>1E-4</v>
      </c>
      <c r="W112" s="95"/>
    </row>
    <row r="113" spans="2:23">
      <c r="B113" t="s">
        <v>6621</v>
      </c>
      <c r="C113" t="s">
        <v>6565</v>
      </c>
      <c r="D113" t="s">
        <v>6635</v>
      </c>
      <c r="E113"/>
      <c r="F113" t="s">
        <v>559</v>
      </c>
      <c r="G113" s="90">
        <v>41450</v>
      </c>
      <c r="H113" t="s">
        <v>211</v>
      </c>
      <c r="I113" s="77">
        <v>3.96</v>
      </c>
      <c r="J113" t="s">
        <v>416</v>
      </c>
      <c r="K113" t="s">
        <v>102</v>
      </c>
      <c r="L113" s="78">
        <v>5.0999999999999997E-2</v>
      </c>
      <c r="M113" s="78">
        <v>2.1399999999999999E-2</v>
      </c>
      <c r="N113" s="77">
        <v>256378.36</v>
      </c>
      <c r="O113" s="77">
        <v>125.63</v>
      </c>
      <c r="P113" s="77">
        <v>322.08813366800001</v>
      </c>
      <c r="Q113" s="78">
        <v>1E-4</v>
      </c>
      <c r="R113" s="78">
        <v>0</v>
      </c>
      <c r="W113" s="95"/>
    </row>
    <row r="114" spans="2:23">
      <c r="B114" t="s">
        <v>6621</v>
      </c>
      <c r="C114" t="s">
        <v>6565</v>
      </c>
      <c r="D114" t="s">
        <v>6636</v>
      </c>
      <c r="E114"/>
      <c r="F114" t="s">
        <v>559</v>
      </c>
      <c r="G114" s="90">
        <v>41480</v>
      </c>
      <c r="H114" t="s">
        <v>211</v>
      </c>
      <c r="I114" s="77">
        <v>3.95</v>
      </c>
      <c r="J114" t="s">
        <v>416</v>
      </c>
      <c r="K114" t="s">
        <v>102</v>
      </c>
      <c r="L114" s="78">
        <v>5.0999999999999997E-2</v>
      </c>
      <c r="M114" s="78">
        <v>2.2200000000000001E-2</v>
      </c>
      <c r="N114" s="77">
        <v>225150.68</v>
      </c>
      <c r="O114" s="77">
        <v>124.24</v>
      </c>
      <c r="P114" s="77">
        <v>279.72720483199998</v>
      </c>
      <c r="Q114" s="78">
        <v>1E-4</v>
      </c>
      <c r="R114" s="78">
        <v>0</v>
      </c>
      <c r="W114" s="95"/>
    </row>
    <row r="115" spans="2:23">
      <c r="B115" t="s">
        <v>6621</v>
      </c>
      <c r="C115" t="s">
        <v>6565</v>
      </c>
      <c r="D115" t="s">
        <v>6637</v>
      </c>
      <c r="E115"/>
      <c r="F115" t="s">
        <v>559</v>
      </c>
      <c r="G115" s="90">
        <v>41512</v>
      </c>
      <c r="H115" t="s">
        <v>211</v>
      </c>
      <c r="I115" s="77">
        <v>3.89</v>
      </c>
      <c r="J115" t="s">
        <v>416</v>
      </c>
      <c r="K115" t="s">
        <v>102</v>
      </c>
      <c r="L115" s="78">
        <v>5.0999999999999997E-2</v>
      </c>
      <c r="M115" s="78">
        <v>3.3799999999999997E-2</v>
      </c>
      <c r="N115" s="77">
        <v>701948.05</v>
      </c>
      <c r="O115" s="77">
        <v>118.48</v>
      </c>
      <c r="P115" s="77">
        <v>831.66804964000005</v>
      </c>
      <c r="Q115" s="78">
        <v>2.9999999999999997E-4</v>
      </c>
      <c r="R115" s="78">
        <v>0</v>
      </c>
      <c r="W115" s="95"/>
    </row>
    <row r="116" spans="2:23">
      <c r="B116" t="s">
        <v>6621</v>
      </c>
      <c r="C116" t="s">
        <v>6565</v>
      </c>
      <c r="D116" t="s">
        <v>6638</v>
      </c>
      <c r="E116"/>
      <c r="F116" t="s">
        <v>559</v>
      </c>
      <c r="G116" s="90">
        <v>41547</v>
      </c>
      <c r="H116" t="s">
        <v>211</v>
      </c>
      <c r="I116" s="77">
        <v>3.89</v>
      </c>
      <c r="J116" t="s">
        <v>416</v>
      </c>
      <c r="K116" t="s">
        <v>102</v>
      </c>
      <c r="L116" s="78">
        <v>5.0999999999999997E-2</v>
      </c>
      <c r="M116" s="78">
        <v>3.39E-2</v>
      </c>
      <c r="N116" s="77">
        <v>513621.55</v>
      </c>
      <c r="O116" s="77">
        <v>118.24</v>
      </c>
      <c r="P116" s="77">
        <v>607.30612071999997</v>
      </c>
      <c r="Q116" s="78">
        <v>2.0000000000000001E-4</v>
      </c>
      <c r="R116" s="78">
        <v>0</v>
      </c>
      <c r="W116" s="95"/>
    </row>
    <row r="117" spans="2:23">
      <c r="B117" t="s">
        <v>6621</v>
      </c>
      <c r="C117" t="s">
        <v>6565</v>
      </c>
      <c r="D117" t="s">
        <v>6639</v>
      </c>
      <c r="E117"/>
      <c r="F117" t="s">
        <v>559</v>
      </c>
      <c r="G117" s="90">
        <v>41571</v>
      </c>
      <c r="H117" t="s">
        <v>211</v>
      </c>
      <c r="I117" s="77">
        <v>3.95</v>
      </c>
      <c r="J117" t="s">
        <v>416</v>
      </c>
      <c r="K117" t="s">
        <v>102</v>
      </c>
      <c r="L117" s="78">
        <v>5.0999999999999997E-2</v>
      </c>
      <c r="M117" s="78">
        <v>2.3E-2</v>
      </c>
      <c r="N117" s="77">
        <v>250439.42</v>
      </c>
      <c r="O117" s="77">
        <v>123.24</v>
      </c>
      <c r="P117" s="77">
        <v>308.64154120799998</v>
      </c>
      <c r="Q117" s="78">
        <v>1E-4</v>
      </c>
      <c r="R117" s="78">
        <v>0</v>
      </c>
      <c r="W117" s="95"/>
    </row>
    <row r="118" spans="2:23">
      <c r="B118" t="s">
        <v>6621</v>
      </c>
      <c r="C118" t="s">
        <v>6565</v>
      </c>
      <c r="D118" t="s">
        <v>6640</v>
      </c>
      <c r="E118"/>
      <c r="F118" t="s">
        <v>559</v>
      </c>
      <c r="G118" s="90">
        <v>41597</v>
      </c>
      <c r="H118" t="s">
        <v>211</v>
      </c>
      <c r="I118" s="77">
        <v>3.95</v>
      </c>
      <c r="J118" t="s">
        <v>416</v>
      </c>
      <c r="K118" t="s">
        <v>102</v>
      </c>
      <c r="L118" s="78">
        <v>5.0999999999999997E-2</v>
      </c>
      <c r="M118" s="78">
        <v>2.3300000000000001E-2</v>
      </c>
      <c r="N118" s="77">
        <v>64678.34</v>
      </c>
      <c r="O118" s="77">
        <v>122.75</v>
      </c>
      <c r="P118" s="77">
        <v>79.392662349999995</v>
      </c>
      <c r="Q118" s="78">
        <v>0</v>
      </c>
      <c r="R118" s="78">
        <v>0</v>
      </c>
      <c r="W118" s="95"/>
    </row>
    <row r="119" spans="2:23">
      <c r="B119" t="s">
        <v>6621</v>
      </c>
      <c r="C119" t="s">
        <v>6565</v>
      </c>
      <c r="D119" t="s">
        <v>6641</v>
      </c>
      <c r="E119"/>
      <c r="F119" t="s">
        <v>559</v>
      </c>
      <c r="G119" s="90">
        <v>41630</v>
      </c>
      <c r="H119" t="s">
        <v>211</v>
      </c>
      <c r="I119" s="77">
        <v>3.93</v>
      </c>
      <c r="J119" t="s">
        <v>416</v>
      </c>
      <c r="K119" t="s">
        <v>102</v>
      </c>
      <c r="L119" s="78">
        <v>5.0999999999999997E-2</v>
      </c>
      <c r="M119" s="78">
        <v>2.5399999999999999E-2</v>
      </c>
      <c r="N119" s="77">
        <v>735830.96</v>
      </c>
      <c r="O119" s="77">
        <v>122.21</v>
      </c>
      <c r="P119" s="77">
        <v>899.25901621599996</v>
      </c>
      <c r="Q119" s="78">
        <v>2.9999999999999997E-4</v>
      </c>
      <c r="R119" s="78">
        <v>0</v>
      </c>
      <c r="W119" s="95"/>
    </row>
    <row r="120" spans="2:23">
      <c r="B120" t="s">
        <v>6621</v>
      </c>
      <c r="C120" t="s">
        <v>6565</v>
      </c>
      <c r="D120" t="s">
        <v>6642</v>
      </c>
      <c r="E120"/>
      <c r="F120" t="s">
        <v>559</v>
      </c>
      <c r="G120" s="90">
        <v>41666</v>
      </c>
      <c r="H120" t="s">
        <v>211</v>
      </c>
      <c r="I120" s="77">
        <v>3.94</v>
      </c>
      <c r="J120" t="s">
        <v>416</v>
      </c>
      <c r="K120" t="s">
        <v>102</v>
      </c>
      <c r="L120" s="78">
        <v>5.0999999999999997E-2</v>
      </c>
      <c r="M120" s="78">
        <v>2.5399999999999999E-2</v>
      </c>
      <c r="N120" s="77">
        <v>142324.29999999999</v>
      </c>
      <c r="O120" s="77">
        <v>122.12</v>
      </c>
      <c r="P120" s="77">
        <v>173.80643516000001</v>
      </c>
      <c r="Q120" s="78">
        <v>1E-4</v>
      </c>
      <c r="R120" s="78">
        <v>0</v>
      </c>
      <c r="W120" s="95"/>
    </row>
    <row r="121" spans="2:23">
      <c r="B121" t="s">
        <v>6621</v>
      </c>
      <c r="C121" t="s">
        <v>6565</v>
      </c>
      <c r="D121" t="s">
        <v>6643</v>
      </c>
      <c r="E121"/>
      <c r="F121" t="s">
        <v>559</v>
      </c>
      <c r="G121" s="90">
        <v>41696</v>
      </c>
      <c r="H121" t="s">
        <v>211</v>
      </c>
      <c r="I121" s="77">
        <v>3.94</v>
      </c>
      <c r="J121" t="s">
        <v>416</v>
      </c>
      <c r="K121" t="s">
        <v>102</v>
      </c>
      <c r="L121" s="78">
        <v>5.0999999999999997E-2</v>
      </c>
      <c r="M121" s="78">
        <v>2.5399999999999999E-2</v>
      </c>
      <c r="N121" s="77">
        <v>136987.04</v>
      </c>
      <c r="O121" s="77">
        <v>122.84</v>
      </c>
      <c r="P121" s="77">
        <v>168.27487993599999</v>
      </c>
      <c r="Q121" s="78">
        <v>1E-4</v>
      </c>
      <c r="R121" s="78">
        <v>0</v>
      </c>
      <c r="W121" s="95"/>
    </row>
    <row r="122" spans="2:23">
      <c r="B122" t="s">
        <v>6621</v>
      </c>
      <c r="C122" t="s">
        <v>6565</v>
      </c>
      <c r="D122" t="s">
        <v>6644</v>
      </c>
      <c r="E122"/>
      <c r="F122" t="s">
        <v>559</v>
      </c>
      <c r="G122" s="90">
        <v>41725</v>
      </c>
      <c r="H122" t="s">
        <v>211</v>
      </c>
      <c r="I122" s="77">
        <v>3.94</v>
      </c>
      <c r="J122" t="s">
        <v>416</v>
      </c>
      <c r="K122" t="s">
        <v>102</v>
      </c>
      <c r="L122" s="78">
        <v>5.0999999999999997E-2</v>
      </c>
      <c r="M122" s="78">
        <v>2.5399999999999999E-2</v>
      </c>
      <c r="N122" s="77">
        <v>272813.89</v>
      </c>
      <c r="O122" s="77">
        <v>123.07</v>
      </c>
      <c r="P122" s="77">
        <v>335.752054423</v>
      </c>
      <c r="Q122" s="78">
        <v>1E-4</v>
      </c>
      <c r="R122" s="78">
        <v>0</v>
      </c>
      <c r="W122" s="95"/>
    </row>
    <row r="123" spans="2:23">
      <c r="B123" t="s">
        <v>6621</v>
      </c>
      <c r="C123" t="s">
        <v>6565</v>
      </c>
      <c r="D123" t="s">
        <v>6645</v>
      </c>
      <c r="E123"/>
      <c r="F123" t="s">
        <v>559</v>
      </c>
      <c r="G123" s="90">
        <v>41787</v>
      </c>
      <c r="H123" t="s">
        <v>211</v>
      </c>
      <c r="I123" s="77">
        <v>3.94</v>
      </c>
      <c r="J123" t="s">
        <v>416</v>
      </c>
      <c r="K123" t="s">
        <v>102</v>
      </c>
      <c r="L123" s="78">
        <v>5.0999999999999997E-2</v>
      </c>
      <c r="M123" s="78">
        <v>2.5399999999999999E-2</v>
      </c>
      <c r="N123" s="77">
        <v>171754.63</v>
      </c>
      <c r="O123" s="77">
        <v>122.59</v>
      </c>
      <c r="P123" s="77">
        <v>210.554000917</v>
      </c>
      <c r="Q123" s="78">
        <v>1E-4</v>
      </c>
      <c r="R123" s="78">
        <v>0</v>
      </c>
      <c r="W123" s="95"/>
    </row>
    <row r="124" spans="2:23">
      <c r="B124" t="s">
        <v>6621</v>
      </c>
      <c r="C124" t="s">
        <v>6565</v>
      </c>
      <c r="D124" t="s">
        <v>6646</v>
      </c>
      <c r="E124"/>
      <c r="F124" t="s">
        <v>559</v>
      </c>
      <c r="G124" s="90">
        <v>41815</v>
      </c>
      <c r="H124" t="s">
        <v>211</v>
      </c>
      <c r="I124" s="77">
        <v>3.94</v>
      </c>
      <c r="J124" t="s">
        <v>416</v>
      </c>
      <c r="K124" t="s">
        <v>102</v>
      </c>
      <c r="L124" s="78">
        <v>5.0999999999999997E-2</v>
      </c>
      <c r="M124" s="78">
        <v>2.5399999999999999E-2</v>
      </c>
      <c r="N124" s="77">
        <v>96569.7</v>
      </c>
      <c r="O124" s="77">
        <v>122.48</v>
      </c>
      <c r="P124" s="77">
        <v>118.27856856</v>
      </c>
      <c r="Q124" s="78">
        <v>0</v>
      </c>
      <c r="R124" s="78">
        <v>0</v>
      </c>
      <c r="W124" s="95"/>
    </row>
    <row r="125" spans="2:23">
      <c r="B125" t="s">
        <v>6621</v>
      </c>
      <c r="C125" t="s">
        <v>6565</v>
      </c>
      <c r="D125" t="s">
        <v>6647</v>
      </c>
      <c r="E125"/>
      <c r="F125" t="s">
        <v>559</v>
      </c>
      <c r="G125" s="90">
        <v>41836</v>
      </c>
      <c r="H125" t="s">
        <v>211</v>
      </c>
      <c r="I125" s="77">
        <v>3.94</v>
      </c>
      <c r="J125" t="s">
        <v>416</v>
      </c>
      <c r="K125" t="s">
        <v>102</v>
      </c>
      <c r="L125" s="78">
        <v>5.0999999999999997E-2</v>
      </c>
      <c r="M125" s="78">
        <v>2.5399999999999999E-2</v>
      </c>
      <c r="N125" s="77">
        <v>287090.43</v>
      </c>
      <c r="O125" s="77">
        <v>122.12</v>
      </c>
      <c r="P125" s="77">
        <v>350.59483311600002</v>
      </c>
      <c r="Q125" s="78">
        <v>1E-4</v>
      </c>
      <c r="R125" s="78">
        <v>0</v>
      </c>
      <c r="W125" s="95"/>
    </row>
    <row r="126" spans="2:23">
      <c r="B126" t="s">
        <v>6621</v>
      </c>
      <c r="C126" t="s">
        <v>6565</v>
      </c>
      <c r="D126" t="s">
        <v>6648</v>
      </c>
      <c r="E126"/>
      <c r="F126" t="s">
        <v>559</v>
      </c>
      <c r="G126" s="90">
        <v>41911</v>
      </c>
      <c r="H126" t="s">
        <v>211</v>
      </c>
      <c r="I126" s="77">
        <v>3.94</v>
      </c>
      <c r="J126" t="s">
        <v>416</v>
      </c>
      <c r="K126" t="s">
        <v>102</v>
      </c>
      <c r="L126" s="78">
        <v>5.0999999999999997E-2</v>
      </c>
      <c r="M126" s="78">
        <v>2.5399999999999999E-2</v>
      </c>
      <c r="N126" s="77">
        <v>112682.6</v>
      </c>
      <c r="O126" s="77">
        <v>122.12</v>
      </c>
      <c r="P126" s="77">
        <v>137.60799112000001</v>
      </c>
      <c r="Q126" s="78">
        <v>0</v>
      </c>
      <c r="R126" s="78">
        <v>0</v>
      </c>
      <c r="W126" s="95"/>
    </row>
    <row r="127" spans="2:23">
      <c r="B127" t="s">
        <v>6621</v>
      </c>
      <c r="C127" t="s">
        <v>6565</v>
      </c>
      <c r="D127" t="s">
        <v>6649</v>
      </c>
      <c r="E127"/>
      <c r="F127" t="s">
        <v>559</v>
      </c>
      <c r="G127" s="90">
        <v>42033</v>
      </c>
      <c r="H127" t="s">
        <v>211</v>
      </c>
      <c r="I127" s="77">
        <v>3.94</v>
      </c>
      <c r="J127" t="s">
        <v>416</v>
      </c>
      <c r="K127" t="s">
        <v>102</v>
      </c>
      <c r="L127" s="78">
        <v>5.0999999999999997E-2</v>
      </c>
      <c r="M127" s="78">
        <v>2.5399999999999999E-2</v>
      </c>
      <c r="N127" s="77">
        <v>750070.37</v>
      </c>
      <c r="O127" s="77">
        <v>122.36</v>
      </c>
      <c r="P127" s="77">
        <v>917.78610473200001</v>
      </c>
      <c r="Q127" s="78">
        <v>2.9999999999999997E-4</v>
      </c>
      <c r="R127" s="78">
        <v>0</v>
      </c>
      <c r="W127" s="95"/>
    </row>
    <row r="128" spans="2:23">
      <c r="B128" t="s">
        <v>6621</v>
      </c>
      <c r="C128" t="s">
        <v>6565</v>
      </c>
      <c r="D128" t="s">
        <v>6650</v>
      </c>
      <c r="E128"/>
      <c r="F128" t="s">
        <v>559</v>
      </c>
      <c r="G128" s="90">
        <v>42054</v>
      </c>
      <c r="H128" t="s">
        <v>211</v>
      </c>
      <c r="I128" s="77">
        <v>3.93</v>
      </c>
      <c r="J128" t="s">
        <v>416</v>
      </c>
      <c r="K128" t="s">
        <v>102</v>
      </c>
      <c r="L128" s="78">
        <v>5.0999999999999997E-2</v>
      </c>
      <c r="M128" s="78">
        <v>2.5399999999999999E-2</v>
      </c>
      <c r="N128" s="77">
        <v>1465195.48</v>
      </c>
      <c r="O128" s="77">
        <v>123.44</v>
      </c>
      <c r="P128" s="77">
        <v>1808.6373005119999</v>
      </c>
      <c r="Q128" s="78">
        <v>5.9999999999999995E-4</v>
      </c>
      <c r="R128" s="78">
        <v>1E-4</v>
      </c>
      <c r="W128" s="95"/>
    </row>
    <row r="129" spans="2:23">
      <c r="B129" t="s">
        <v>6621</v>
      </c>
      <c r="C129" t="s">
        <v>6565</v>
      </c>
      <c r="D129" t="s">
        <v>6651</v>
      </c>
      <c r="E129"/>
      <c r="F129" t="s">
        <v>559</v>
      </c>
      <c r="G129" s="90">
        <v>41422</v>
      </c>
      <c r="H129" t="s">
        <v>211</v>
      </c>
      <c r="I129" s="77">
        <v>3.96</v>
      </c>
      <c r="J129" t="s">
        <v>416</v>
      </c>
      <c r="K129" t="s">
        <v>102</v>
      </c>
      <c r="L129" s="78">
        <v>5.0999999999999997E-2</v>
      </c>
      <c r="M129" s="78">
        <v>2.1299999999999999E-2</v>
      </c>
      <c r="N129" s="77">
        <v>155623.87</v>
      </c>
      <c r="O129" s="77">
        <v>125.78</v>
      </c>
      <c r="P129" s="77">
        <v>195.743703686</v>
      </c>
      <c r="Q129" s="78">
        <v>1E-4</v>
      </c>
      <c r="R129" s="78">
        <v>0</v>
      </c>
      <c r="W129" s="95"/>
    </row>
    <row r="130" spans="2:23">
      <c r="B130" t="s">
        <v>6621</v>
      </c>
      <c r="C130" t="s">
        <v>6565</v>
      </c>
      <c r="D130" t="s">
        <v>6652</v>
      </c>
      <c r="E130"/>
      <c r="F130" t="s">
        <v>559</v>
      </c>
      <c r="G130" s="90">
        <v>42565</v>
      </c>
      <c r="H130" t="s">
        <v>211</v>
      </c>
      <c r="I130" s="77">
        <v>3.94</v>
      </c>
      <c r="J130" t="s">
        <v>416</v>
      </c>
      <c r="K130" t="s">
        <v>102</v>
      </c>
      <c r="L130" s="78">
        <v>5.0999999999999997E-2</v>
      </c>
      <c r="M130" s="78">
        <v>2.5399999999999999E-2</v>
      </c>
      <c r="N130" s="77">
        <v>1788401.39</v>
      </c>
      <c r="O130" s="77">
        <v>123.94</v>
      </c>
      <c r="P130" s="77">
        <v>2216.5446827659998</v>
      </c>
      <c r="Q130" s="78">
        <v>8.0000000000000004E-4</v>
      </c>
      <c r="R130" s="78">
        <v>1E-4</v>
      </c>
      <c r="W130" s="95"/>
    </row>
    <row r="131" spans="2:23">
      <c r="B131" t="s">
        <v>6621</v>
      </c>
      <c r="C131" t="s">
        <v>6565</v>
      </c>
      <c r="D131" t="s">
        <v>6653</v>
      </c>
      <c r="E131"/>
      <c r="F131" t="s">
        <v>559</v>
      </c>
      <c r="G131" s="90">
        <v>40871</v>
      </c>
      <c r="H131" t="s">
        <v>211</v>
      </c>
      <c r="I131" s="77">
        <v>3.94</v>
      </c>
      <c r="J131" t="s">
        <v>416</v>
      </c>
      <c r="K131" t="s">
        <v>102</v>
      </c>
      <c r="L131" s="78">
        <v>5.1900000000000002E-2</v>
      </c>
      <c r="M131" s="78">
        <v>2.5399999999999999E-2</v>
      </c>
      <c r="N131" s="77">
        <v>353263.22</v>
      </c>
      <c r="O131" s="77">
        <v>126.66</v>
      </c>
      <c r="P131" s="77">
        <v>447.443194452</v>
      </c>
      <c r="Q131" s="78">
        <v>2.0000000000000001E-4</v>
      </c>
      <c r="R131" s="78">
        <v>0</v>
      </c>
      <c r="W131" s="95"/>
    </row>
    <row r="132" spans="2:23">
      <c r="B132" t="s">
        <v>6621</v>
      </c>
      <c r="C132" t="s">
        <v>6565</v>
      </c>
      <c r="D132" t="s">
        <v>6654</v>
      </c>
      <c r="E132"/>
      <c r="F132" t="s">
        <v>559</v>
      </c>
      <c r="G132" s="90">
        <v>40570</v>
      </c>
      <c r="H132" t="s">
        <v>211</v>
      </c>
      <c r="I132" s="77">
        <v>3.96</v>
      </c>
      <c r="J132" t="s">
        <v>416</v>
      </c>
      <c r="K132" t="s">
        <v>102</v>
      </c>
      <c r="L132" s="78">
        <v>5.0999999999999997E-2</v>
      </c>
      <c r="M132" s="78">
        <v>2.12E-2</v>
      </c>
      <c r="N132" s="77">
        <v>9067988.3599999994</v>
      </c>
      <c r="O132" s="77">
        <v>131.21</v>
      </c>
      <c r="P132" s="77">
        <v>11898.107527156</v>
      </c>
      <c r="Q132" s="78">
        <v>4.1999999999999997E-3</v>
      </c>
      <c r="R132" s="78">
        <v>5.0000000000000001E-4</v>
      </c>
      <c r="W132" s="95"/>
    </row>
    <row r="133" spans="2:23">
      <c r="B133" t="s">
        <v>6655</v>
      </c>
      <c r="C133" t="s">
        <v>6519</v>
      </c>
      <c r="D133" t="s">
        <v>6656</v>
      </c>
      <c r="E133"/>
      <c r="F133" t="s">
        <v>564</v>
      </c>
      <c r="G133" s="90">
        <v>41423</v>
      </c>
      <c r="H133" t="s">
        <v>150</v>
      </c>
      <c r="I133" s="77">
        <v>2.78</v>
      </c>
      <c r="J133" t="s">
        <v>402</v>
      </c>
      <c r="K133" t="s">
        <v>102</v>
      </c>
      <c r="L133" s="78">
        <v>0.05</v>
      </c>
      <c r="M133" s="78">
        <v>2.1999999999999999E-2</v>
      </c>
      <c r="N133" s="77">
        <v>3330945.58</v>
      </c>
      <c r="O133" s="77">
        <v>123.52</v>
      </c>
      <c r="P133" s="77">
        <v>4114.3839804159998</v>
      </c>
      <c r="Q133" s="78">
        <v>1.4E-3</v>
      </c>
      <c r="R133" s="78">
        <v>2.0000000000000001E-4</v>
      </c>
      <c r="W133" s="95"/>
    </row>
    <row r="134" spans="2:23">
      <c r="B134" t="s">
        <v>6655</v>
      </c>
      <c r="C134" t="s">
        <v>6519</v>
      </c>
      <c r="D134" t="s">
        <v>6657</v>
      </c>
      <c r="E134"/>
      <c r="F134" t="s">
        <v>564</v>
      </c>
      <c r="G134" s="90">
        <v>41423</v>
      </c>
      <c r="H134" t="s">
        <v>150</v>
      </c>
      <c r="I134" s="77">
        <v>2.78</v>
      </c>
      <c r="J134" t="s">
        <v>402</v>
      </c>
      <c r="K134" t="s">
        <v>102</v>
      </c>
      <c r="L134" s="78">
        <v>0.05</v>
      </c>
      <c r="M134" s="78">
        <v>2.1999999999999999E-2</v>
      </c>
      <c r="N134" s="77">
        <v>1071298.31</v>
      </c>
      <c r="O134" s="77">
        <v>123.52</v>
      </c>
      <c r="P134" s="77">
        <v>1323.267672512</v>
      </c>
      <c r="Q134" s="78">
        <v>5.0000000000000001E-4</v>
      </c>
      <c r="R134" s="78">
        <v>1E-4</v>
      </c>
      <c r="W134" s="95"/>
    </row>
    <row r="135" spans="2:23">
      <c r="B135" t="s">
        <v>6655</v>
      </c>
      <c r="C135" t="s">
        <v>6519</v>
      </c>
      <c r="D135" t="s">
        <v>6658</v>
      </c>
      <c r="E135"/>
      <c r="F135" t="s">
        <v>564</v>
      </c>
      <c r="G135" s="90">
        <v>40489</v>
      </c>
      <c r="H135" t="s">
        <v>150</v>
      </c>
      <c r="I135" s="77">
        <v>1.73</v>
      </c>
      <c r="J135" t="s">
        <v>402</v>
      </c>
      <c r="K135" t="s">
        <v>102</v>
      </c>
      <c r="L135" s="78">
        <v>5.7000000000000002E-2</v>
      </c>
      <c r="M135" s="78">
        <v>2.35E-2</v>
      </c>
      <c r="N135" s="77">
        <v>2266187.64</v>
      </c>
      <c r="O135" s="77">
        <v>126.03</v>
      </c>
      <c r="P135" s="77">
        <v>2856.0762826919999</v>
      </c>
      <c r="Q135" s="78">
        <v>1E-3</v>
      </c>
      <c r="R135" s="78">
        <v>1E-4</v>
      </c>
      <c r="W135" s="95"/>
    </row>
    <row r="136" spans="2:23">
      <c r="B136" t="s">
        <v>6655</v>
      </c>
      <c r="C136" t="s">
        <v>6519</v>
      </c>
      <c r="D136" t="s">
        <v>6659</v>
      </c>
      <c r="E136"/>
      <c r="F136" t="s">
        <v>564</v>
      </c>
      <c r="G136" s="90">
        <v>42631</v>
      </c>
      <c r="H136" t="s">
        <v>150</v>
      </c>
      <c r="I136" s="77">
        <v>6.75</v>
      </c>
      <c r="J136" t="s">
        <v>402</v>
      </c>
      <c r="K136" t="s">
        <v>102</v>
      </c>
      <c r="L136" s="78">
        <v>4.1000000000000002E-2</v>
      </c>
      <c r="M136" s="78">
        <v>2.75E-2</v>
      </c>
      <c r="N136" s="77">
        <v>3515196.91</v>
      </c>
      <c r="O136" s="77">
        <v>124.25</v>
      </c>
      <c r="P136" s="77">
        <v>4367.6321606749998</v>
      </c>
      <c r="Q136" s="78">
        <v>1.5E-3</v>
      </c>
      <c r="R136" s="78">
        <v>2.0000000000000001E-4</v>
      </c>
      <c r="W136" s="95"/>
    </row>
    <row r="137" spans="2:23">
      <c r="B137" t="s">
        <v>6655</v>
      </c>
      <c r="C137" t="s">
        <v>6519</v>
      </c>
      <c r="D137" t="s">
        <v>6660</v>
      </c>
      <c r="E137"/>
      <c r="F137" t="s">
        <v>564</v>
      </c>
      <c r="G137" s="90">
        <v>42352</v>
      </c>
      <c r="H137" t="s">
        <v>150</v>
      </c>
      <c r="I137" s="77">
        <v>5.0199999999999996</v>
      </c>
      <c r="J137" t="s">
        <v>402</v>
      </c>
      <c r="K137" t="s">
        <v>102</v>
      </c>
      <c r="L137" s="78">
        <v>0.05</v>
      </c>
      <c r="M137" s="78">
        <v>2.5000000000000001E-2</v>
      </c>
      <c r="N137" s="77">
        <v>3943474.11</v>
      </c>
      <c r="O137" s="77">
        <v>128.26</v>
      </c>
      <c r="P137" s="77">
        <v>5057.8998934860001</v>
      </c>
      <c r="Q137" s="78">
        <v>1.8E-3</v>
      </c>
      <c r="R137" s="78">
        <v>2.0000000000000001E-4</v>
      </c>
      <c r="W137" s="95"/>
    </row>
    <row r="138" spans="2:23">
      <c r="B138" t="s">
        <v>6655</v>
      </c>
      <c r="C138" t="s">
        <v>6519</v>
      </c>
      <c r="D138" t="s">
        <v>6661</v>
      </c>
      <c r="E138"/>
      <c r="F138" t="s">
        <v>564</v>
      </c>
      <c r="G138" s="90">
        <v>42352</v>
      </c>
      <c r="H138" t="s">
        <v>150</v>
      </c>
      <c r="I138" s="77">
        <v>6.8</v>
      </c>
      <c r="J138" t="s">
        <v>402</v>
      </c>
      <c r="K138" t="s">
        <v>102</v>
      </c>
      <c r="L138" s="78">
        <v>4.1000000000000002E-2</v>
      </c>
      <c r="M138" s="78">
        <v>2.4899999999999999E-2</v>
      </c>
      <c r="N138" s="77">
        <v>11845621.029999999</v>
      </c>
      <c r="O138" s="77">
        <v>125.94</v>
      </c>
      <c r="P138" s="77">
        <v>14918.375125181999</v>
      </c>
      <c r="Q138" s="78">
        <v>5.1999999999999998E-3</v>
      </c>
      <c r="R138" s="78">
        <v>5.9999999999999995E-4</v>
      </c>
      <c r="W138" s="95"/>
    </row>
    <row r="139" spans="2:23">
      <c r="B139" t="s">
        <v>6655</v>
      </c>
      <c r="C139" t="s">
        <v>6519</v>
      </c>
      <c r="D139" t="s">
        <v>6662</v>
      </c>
      <c r="E139"/>
      <c r="F139" t="s">
        <v>564</v>
      </c>
      <c r="G139" s="90">
        <v>44223</v>
      </c>
      <c r="H139" t="s">
        <v>150</v>
      </c>
      <c r="I139" s="77">
        <v>12.52</v>
      </c>
      <c r="J139" t="s">
        <v>402</v>
      </c>
      <c r="K139" t="s">
        <v>102</v>
      </c>
      <c r="L139" s="78">
        <v>2.1499999999999998E-2</v>
      </c>
      <c r="M139" s="78">
        <v>3.7100000000000001E-2</v>
      </c>
      <c r="N139" s="77">
        <v>16061565.060000001</v>
      </c>
      <c r="O139" s="77">
        <v>92.33</v>
      </c>
      <c r="P139" s="77">
        <v>14829.643019898</v>
      </c>
      <c r="Q139" s="78">
        <v>5.1999999999999998E-3</v>
      </c>
      <c r="R139" s="78">
        <v>5.9999999999999995E-4</v>
      </c>
      <c r="W139" s="95"/>
    </row>
    <row r="140" spans="2:23">
      <c r="B140" t="s">
        <v>6663</v>
      </c>
      <c r="C140" t="s">
        <v>6565</v>
      </c>
      <c r="D140" t="s">
        <v>6664</v>
      </c>
      <c r="E140"/>
      <c r="F140" t="s">
        <v>564</v>
      </c>
      <c r="G140" s="90">
        <v>41767</v>
      </c>
      <c r="H140" t="s">
        <v>150</v>
      </c>
      <c r="I140" s="77">
        <v>5.16</v>
      </c>
      <c r="J140" t="s">
        <v>760</v>
      </c>
      <c r="K140" t="s">
        <v>102</v>
      </c>
      <c r="L140" s="78">
        <v>5.3499999999999999E-2</v>
      </c>
      <c r="M140" s="78">
        <v>2.87E-2</v>
      </c>
      <c r="N140" s="77">
        <v>205697.27</v>
      </c>
      <c r="O140" s="77">
        <v>127.24</v>
      </c>
      <c r="P140" s="77">
        <v>261.72920634799999</v>
      </c>
      <c r="Q140" s="78">
        <v>1E-4</v>
      </c>
      <c r="R140" s="78">
        <v>0</v>
      </c>
      <c r="W140" s="95"/>
    </row>
    <row r="141" spans="2:23">
      <c r="B141" t="s">
        <v>6663</v>
      </c>
      <c r="C141" t="s">
        <v>6565</v>
      </c>
      <c r="D141" t="s">
        <v>6665</v>
      </c>
      <c r="E141"/>
      <c r="F141" t="s">
        <v>564</v>
      </c>
      <c r="G141" s="90">
        <v>41767</v>
      </c>
      <c r="H141" t="s">
        <v>150</v>
      </c>
      <c r="I141" s="77">
        <v>4.49</v>
      </c>
      <c r="J141" t="s">
        <v>760</v>
      </c>
      <c r="K141" t="s">
        <v>102</v>
      </c>
      <c r="L141" s="78">
        <v>5.3499999999999999E-2</v>
      </c>
      <c r="M141" s="78">
        <v>2.47E-2</v>
      </c>
      <c r="N141" s="77">
        <v>262835.34999999998</v>
      </c>
      <c r="O141" s="77">
        <v>127.24</v>
      </c>
      <c r="P141" s="77">
        <v>334.43169934000002</v>
      </c>
      <c r="Q141" s="78">
        <v>1E-4</v>
      </c>
      <c r="R141" s="78">
        <v>0</v>
      </c>
      <c r="W141" s="95"/>
    </row>
    <row r="142" spans="2:23">
      <c r="B142" t="s">
        <v>6663</v>
      </c>
      <c r="C142" t="s">
        <v>6565</v>
      </c>
      <c r="D142" t="s">
        <v>6666</v>
      </c>
      <c r="E142"/>
      <c r="F142" t="s">
        <v>564</v>
      </c>
      <c r="G142" s="90">
        <v>41281</v>
      </c>
      <c r="H142" t="s">
        <v>150</v>
      </c>
      <c r="I142" s="77">
        <v>4.53</v>
      </c>
      <c r="J142" t="s">
        <v>760</v>
      </c>
      <c r="K142" t="s">
        <v>102</v>
      </c>
      <c r="L142" s="78">
        <v>5.3499999999999999E-2</v>
      </c>
      <c r="M142" s="78">
        <v>1.8599999999999998E-2</v>
      </c>
      <c r="N142" s="77">
        <v>1747387.05</v>
      </c>
      <c r="O142" s="77">
        <v>132.66999999999999</v>
      </c>
      <c r="P142" s="77">
        <v>2318.2583992350001</v>
      </c>
      <c r="Q142" s="78">
        <v>8.0000000000000004E-4</v>
      </c>
      <c r="R142" s="78">
        <v>1E-4</v>
      </c>
      <c r="W142" s="95"/>
    </row>
    <row r="143" spans="2:23">
      <c r="B143" t="s">
        <v>6663</v>
      </c>
      <c r="C143" t="s">
        <v>6565</v>
      </c>
      <c r="D143" t="s">
        <v>6667</v>
      </c>
      <c r="E143"/>
      <c r="F143" t="s">
        <v>564</v>
      </c>
      <c r="G143" s="90">
        <v>41767</v>
      </c>
      <c r="H143" t="s">
        <v>150</v>
      </c>
      <c r="I143" s="77">
        <v>4.49</v>
      </c>
      <c r="J143" t="s">
        <v>760</v>
      </c>
      <c r="K143" t="s">
        <v>102</v>
      </c>
      <c r="L143" s="78">
        <v>5.3499999999999999E-2</v>
      </c>
      <c r="M143" s="78">
        <v>2.47E-2</v>
      </c>
      <c r="N143" s="77">
        <v>308545.86</v>
      </c>
      <c r="O143" s="77">
        <v>127.24</v>
      </c>
      <c r="P143" s="77">
        <v>392.59375226399999</v>
      </c>
      <c r="Q143" s="78">
        <v>1E-4</v>
      </c>
      <c r="R143" s="78">
        <v>0</v>
      </c>
      <c r="W143" s="95"/>
    </row>
    <row r="144" spans="2:23">
      <c r="B144" t="s">
        <v>6663</v>
      </c>
      <c r="C144" t="s">
        <v>6565</v>
      </c>
      <c r="D144" t="s">
        <v>6668</v>
      </c>
      <c r="E144"/>
      <c r="F144" t="s">
        <v>564</v>
      </c>
      <c r="G144" s="90">
        <v>41281</v>
      </c>
      <c r="H144" t="s">
        <v>150</v>
      </c>
      <c r="I144" s="77">
        <v>4.53</v>
      </c>
      <c r="J144" t="s">
        <v>760</v>
      </c>
      <c r="K144" t="s">
        <v>102</v>
      </c>
      <c r="L144" s="78">
        <v>5.3499999999999999E-2</v>
      </c>
      <c r="M144" s="78">
        <v>1.8599999999999998E-2</v>
      </c>
      <c r="N144" s="77">
        <v>1258711</v>
      </c>
      <c r="O144" s="77">
        <v>132.66999999999999</v>
      </c>
      <c r="P144" s="77">
        <v>1669.9318837000001</v>
      </c>
      <c r="Q144" s="78">
        <v>5.9999999999999995E-4</v>
      </c>
      <c r="R144" s="78">
        <v>1E-4</v>
      </c>
      <c r="W144" s="95"/>
    </row>
    <row r="145" spans="2:23">
      <c r="B145" t="s">
        <v>6663</v>
      </c>
      <c r="C145" t="s">
        <v>6565</v>
      </c>
      <c r="D145" t="s">
        <v>6669</v>
      </c>
      <c r="E145"/>
      <c r="F145" t="s">
        <v>564</v>
      </c>
      <c r="G145" s="90">
        <v>41767</v>
      </c>
      <c r="H145" t="s">
        <v>150</v>
      </c>
      <c r="I145" s="77">
        <v>4.49</v>
      </c>
      <c r="J145" t="s">
        <v>760</v>
      </c>
      <c r="K145" t="s">
        <v>102</v>
      </c>
      <c r="L145" s="78">
        <v>5.3499999999999999E-2</v>
      </c>
      <c r="M145" s="78">
        <v>2.47E-2</v>
      </c>
      <c r="N145" s="77">
        <v>251350.09</v>
      </c>
      <c r="O145" s="77">
        <v>127.24</v>
      </c>
      <c r="P145" s="77">
        <v>319.81785451600001</v>
      </c>
      <c r="Q145" s="78">
        <v>1E-4</v>
      </c>
      <c r="R145" s="78">
        <v>0</v>
      </c>
      <c r="W145" s="95"/>
    </row>
    <row r="146" spans="2:23">
      <c r="B146" t="s">
        <v>6663</v>
      </c>
      <c r="C146" t="s">
        <v>6565</v>
      </c>
      <c r="D146" t="s">
        <v>6670</v>
      </c>
      <c r="E146"/>
      <c r="F146" t="s">
        <v>564</v>
      </c>
      <c r="G146" s="90">
        <v>41281</v>
      </c>
      <c r="H146" t="s">
        <v>150</v>
      </c>
      <c r="I146" s="77">
        <v>4.53</v>
      </c>
      <c r="J146" t="s">
        <v>760</v>
      </c>
      <c r="K146" t="s">
        <v>102</v>
      </c>
      <c r="L146" s="78">
        <v>5.3499999999999999E-2</v>
      </c>
      <c r="M146" s="78">
        <v>1.8599999999999998E-2</v>
      </c>
      <c r="N146" s="77">
        <v>1511687.27</v>
      </c>
      <c r="O146" s="77">
        <v>132.66999999999999</v>
      </c>
      <c r="P146" s="77">
        <v>2005.555501109</v>
      </c>
      <c r="Q146" s="78">
        <v>6.9999999999999999E-4</v>
      </c>
      <c r="R146" s="78">
        <v>1E-4</v>
      </c>
      <c r="W146" s="95"/>
    </row>
    <row r="147" spans="2:23">
      <c r="B147" t="s">
        <v>6663</v>
      </c>
      <c r="C147" t="s">
        <v>6565</v>
      </c>
      <c r="D147" t="s">
        <v>6671</v>
      </c>
      <c r="E147"/>
      <c r="F147" t="s">
        <v>564</v>
      </c>
      <c r="G147" s="90">
        <v>41767</v>
      </c>
      <c r="H147" t="s">
        <v>150</v>
      </c>
      <c r="I147" s="77">
        <v>4.49</v>
      </c>
      <c r="J147" t="s">
        <v>760</v>
      </c>
      <c r="K147" t="s">
        <v>102</v>
      </c>
      <c r="L147" s="78">
        <v>5.3499999999999999E-2</v>
      </c>
      <c r="M147" s="78">
        <v>2.47E-2</v>
      </c>
      <c r="N147" s="77">
        <v>262835.36</v>
      </c>
      <c r="O147" s="77">
        <v>127.24</v>
      </c>
      <c r="P147" s="77">
        <v>334.43171206400001</v>
      </c>
      <c r="Q147" s="78">
        <v>1E-4</v>
      </c>
      <c r="R147" s="78">
        <v>0</v>
      </c>
      <c r="W147" s="95"/>
    </row>
    <row r="148" spans="2:23">
      <c r="B148" t="s">
        <v>6663</v>
      </c>
      <c r="C148" t="s">
        <v>6565</v>
      </c>
      <c r="D148" t="s">
        <v>6672</v>
      </c>
      <c r="E148"/>
      <c r="F148" t="s">
        <v>564</v>
      </c>
      <c r="G148" s="90">
        <v>41269</v>
      </c>
      <c r="H148" t="s">
        <v>150</v>
      </c>
      <c r="I148" s="77">
        <v>4.53</v>
      </c>
      <c r="J148" t="s">
        <v>760</v>
      </c>
      <c r="K148" t="s">
        <v>102</v>
      </c>
      <c r="L148" s="78">
        <v>5.3499999999999999E-2</v>
      </c>
      <c r="M148" s="78">
        <v>1.8499999999999999E-2</v>
      </c>
      <c r="N148" s="77">
        <v>1386973.91</v>
      </c>
      <c r="O148" s="77">
        <v>132.72999999999999</v>
      </c>
      <c r="P148" s="77">
        <v>1840.9304707429999</v>
      </c>
      <c r="Q148" s="78">
        <v>5.9999999999999995E-4</v>
      </c>
      <c r="R148" s="78">
        <v>1E-4</v>
      </c>
      <c r="W148" s="95"/>
    </row>
    <row r="149" spans="2:23">
      <c r="B149" t="s">
        <v>6663</v>
      </c>
      <c r="C149" t="s">
        <v>6565</v>
      </c>
      <c r="D149" t="s">
        <v>6673</v>
      </c>
      <c r="E149"/>
      <c r="F149" t="s">
        <v>564</v>
      </c>
      <c r="G149" s="90">
        <v>41269</v>
      </c>
      <c r="H149" t="s">
        <v>150</v>
      </c>
      <c r="I149" s="77">
        <v>4.53</v>
      </c>
      <c r="J149" t="s">
        <v>760</v>
      </c>
      <c r="K149" t="s">
        <v>102</v>
      </c>
      <c r="L149" s="78">
        <v>5.3499999999999999E-2</v>
      </c>
      <c r="M149" s="78">
        <v>1.8499999999999999E-2</v>
      </c>
      <c r="N149" s="77">
        <v>1305387.26</v>
      </c>
      <c r="O149" s="77">
        <v>132.72999999999999</v>
      </c>
      <c r="P149" s="77">
        <v>1732.6405101979999</v>
      </c>
      <c r="Q149" s="78">
        <v>5.9999999999999995E-4</v>
      </c>
      <c r="R149" s="78">
        <v>1E-4</v>
      </c>
      <c r="W149" s="95"/>
    </row>
    <row r="150" spans="2:23">
      <c r="B150" t="s">
        <v>6674</v>
      </c>
      <c r="C150" t="s">
        <v>6519</v>
      </c>
      <c r="D150" t="s">
        <v>6675</v>
      </c>
      <c r="E150"/>
      <c r="F150" t="s">
        <v>564</v>
      </c>
      <c r="G150" s="90">
        <v>42052</v>
      </c>
      <c r="H150" t="s">
        <v>150</v>
      </c>
      <c r="I150" s="77">
        <v>4.13</v>
      </c>
      <c r="J150" t="s">
        <v>760</v>
      </c>
      <c r="K150" t="s">
        <v>102</v>
      </c>
      <c r="L150" s="78">
        <v>2.98E-2</v>
      </c>
      <c r="M150" s="78">
        <v>3.0700000000000002E-2</v>
      </c>
      <c r="N150" s="77">
        <v>3828244.51</v>
      </c>
      <c r="O150" s="77">
        <v>111.93</v>
      </c>
      <c r="P150" s="77">
        <v>4284.9540800430004</v>
      </c>
      <c r="Q150" s="78">
        <v>1.5E-3</v>
      </c>
      <c r="R150" s="78">
        <v>2.0000000000000001E-4</v>
      </c>
      <c r="W150" s="95"/>
    </row>
    <row r="151" spans="2:23">
      <c r="B151" t="s">
        <v>6674</v>
      </c>
      <c r="C151" t="s">
        <v>6519</v>
      </c>
      <c r="D151" t="s">
        <v>6676</v>
      </c>
      <c r="E151"/>
      <c r="F151" t="s">
        <v>564</v>
      </c>
      <c r="G151" s="90">
        <v>42054</v>
      </c>
      <c r="H151" t="s">
        <v>150</v>
      </c>
      <c r="I151" s="77">
        <v>4.13</v>
      </c>
      <c r="J151" t="s">
        <v>760</v>
      </c>
      <c r="K151" t="s">
        <v>102</v>
      </c>
      <c r="L151" s="78">
        <v>2.98E-2</v>
      </c>
      <c r="M151" s="78">
        <v>3.0700000000000002E-2</v>
      </c>
      <c r="N151" s="77">
        <v>108264.84</v>
      </c>
      <c r="O151" s="77">
        <v>111.49</v>
      </c>
      <c r="P151" s="77">
        <v>120.704470116</v>
      </c>
      <c r="Q151" s="78">
        <v>0</v>
      </c>
      <c r="R151" s="78">
        <v>0</v>
      </c>
      <c r="W151" s="95"/>
    </row>
    <row r="152" spans="2:23">
      <c r="B152" t="s">
        <v>6677</v>
      </c>
      <c r="C152" t="s">
        <v>6519</v>
      </c>
      <c r="D152" t="s">
        <v>6678</v>
      </c>
      <c r="E152"/>
      <c r="F152" t="s">
        <v>564</v>
      </c>
      <c r="G152" s="90">
        <v>42052</v>
      </c>
      <c r="H152" t="s">
        <v>150</v>
      </c>
      <c r="I152" s="77">
        <v>4.1399999999999997</v>
      </c>
      <c r="J152" t="s">
        <v>760</v>
      </c>
      <c r="K152" t="s">
        <v>102</v>
      </c>
      <c r="L152" s="78">
        <v>2.98E-2</v>
      </c>
      <c r="M152" s="78">
        <v>2.01E-2</v>
      </c>
      <c r="N152" s="77">
        <v>5271945.3099999996</v>
      </c>
      <c r="O152" s="77">
        <v>116.81</v>
      </c>
      <c r="P152" s="77">
        <v>6158.1593166109997</v>
      </c>
      <c r="Q152" s="78">
        <v>2.2000000000000001E-3</v>
      </c>
      <c r="R152" s="78">
        <v>2.0000000000000001E-4</v>
      </c>
      <c r="W152" s="95"/>
    </row>
    <row r="153" spans="2:23">
      <c r="B153" t="s">
        <v>6679</v>
      </c>
      <c r="C153" t="s">
        <v>6519</v>
      </c>
      <c r="D153" t="s">
        <v>6680</v>
      </c>
      <c r="E153"/>
      <c r="F153" t="s">
        <v>564</v>
      </c>
      <c r="G153" s="90">
        <v>42052</v>
      </c>
      <c r="H153" t="s">
        <v>150</v>
      </c>
      <c r="I153" s="77">
        <v>4.18</v>
      </c>
      <c r="J153" t="s">
        <v>760</v>
      </c>
      <c r="K153" t="s">
        <v>102</v>
      </c>
      <c r="L153" s="78">
        <v>2.98E-2</v>
      </c>
      <c r="M153" s="78">
        <v>1.9800000000000002E-2</v>
      </c>
      <c r="N153" s="77">
        <v>4341982.67</v>
      </c>
      <c r="O153" s="77">
        <v>117</v>
      </c>
      <c r="P153" s="77">
        <v>5080.1197239000003</v>
      </c>
      <c r="Q153" s="78">
        <v>1.8E-3</v>
      </c>
      <c r="R153" s="78">
        <v>2.0000000000000001E-4</v>
      </c>
      <c r="W153" s="95"/>
    </row>
    <row r="154" spans="2:23">
      <c r="B154" t="s">
        <v>6681</v>
      </c>
      <c r="C154" t="s">
        <v>6519</v>
      </c>
      <c r="D154" t="s">
        <v>6682</v>
      </c>
      <c r="E154"/>
      <c r="F154" t="s">
        <v>559</v>
      </c>
      <c r="G154" s="90">
        <v>42901</v>
      </c>
      <c r="H154" t="s">
        <v>211</v>
      </c>
      <c r="I154" s="77">
        <v>0.96</v>
      </c>
      <c r="J154" t="s">
        <v>132</v>
      </c>
      <c r="K154" t="s">
        <v>102</v>
      </c>
      <c r="L154" s="78">
        <v>0.04</v>
      </c>
      <c r="M154" s="78">
        <v>6.1100000000000002E-2</v>
      </c>
      <c r="N154" s="77">
        <v>3371056.03</v>
      </c>
      <c r="O154" s="77">
        <v>98.28</v>
      </c>
      <c r="P154" s="77">
        <v>3313.0738662839999</v>
      </c>
      <c r="Q154" s="78">
        <v>1.1999999999999999E-3</v>
      </c>
      <c r="R154" s="78">
        <v>1E-4</v>
      </c>
      <c r="W154" s="95"/>
    </row>
    <row r="155" spans="2:23">
      <c r="B155" s="96" t="s">
        <v>6683</v>
      </c>
      <c r="C155" t="s">
        <v>6519</v>
      </c>
      <c r="D155" t="s">
        <v>6684</v>
      </c>
      <c r="E155"/>
      <c r="F155" t="s">
        <v>355</v>
      </c>
      <c r="G155" s="90">
        <v>43899</v>
      </c>
      <c r="H155" t="s">
        <v>5010</v>
      </c>
      <c r="I155" s="77">
        <v>3.2</v>
      </c>
      <c r="J155" t="s">
        <v>127</v>
      </c>
      <c r="K155" t="s">
        <v>102</v>
      </c>
      <c r="L155" s="78">
        <v>2.3900000000000001E-2</v>
      </c>
      <c r="M155" s="78">
        <v>5.11E-2</v>
      </c>
      <c r="N155" s="77">
        <v>3781734.13</v>
      </c>
      <c r="O155" s="77">
        <v>92.95</v>
      </c>
      <c r="P155" s="77">
        <v>3515.1218738349999</v>
      </c>
      <c r="Q155" s="78">
        <v>1.1999999999999999E-3</v>
      </c>
      <c r="R155" s="78">
        <v>1E-4</v>
      </c>
      <c r="W155" s="95"/>
    </row>
    <row r="156" spans="2:23">
      <c r="B156" s="96" t="s">
        <v>6683</v>
      </c>
      <c r="C156" t="s">
        <v>6519</v>
      </c>
      <c r="D156" t="s">
        <v>6685</v>
      </c>
      <c r="E156"/>
      <c r="F156" t="s">
        <v>355</v>
      </c>
      <c r="G156" s="90">
        <v>43899</v>
      </c>
      <c r="H156" t="s">
        <v>5010</v>
      </c>
      <c r="I156" s="77">
        <v>3.36</v>
      </c>
      <c r="J156" t="s">
        <v>127</v>
      </c>
      <c r="K156" t="s">
        <v>102</v>
      </c>
      <c r="L156" s="78">
        <v>1.2999999999999999E-2</v>
      </c>
      <c r="M156" s="78">
        <v>2.23E-2</v>
      </c>
      <c r="N156" s="77">
        <v>8373911.5</v>
      </c>
      <c r="O156" s="77">
        <v>107.57</v>
      </c>
      <c r="P156" s="77">
        <v>9007.8166005500007</v>
      </c>
      <c r="Q156" s="78">
        <v>3.2000000000000002E-3</v>
      </c>
      <c r="R156" s="78">
        <v>2.9999999999999997E-4</v>
      </c>
      <c r="W156" s="95"/>
    </row>
    <row r="157" spans="2:23">
      <c r="B157" s="86" t="s">
        <v>6739</v>
      </c>
      <c r="C157" t="s">
        <v>6565</v>
      </c>
      <c r="D157" t="s">
        <v>6686</v>
      </c>
      <c r="E157"/>
      <c r="F157" t="s">
        <v>653</v>
      </c>
      <c r="G157" s="90">
        <v>44592</v>
      </c>
      <c r="H157" t="s">
        <v>150</v>
      </c>
      <c r="I157" s="77">
        <v>11.65</v>
      </c>
      <c r="J157" t="s">
        <v>760</v>
      </c>
      <c r="K157" t="s">
        <v>102</v>
      </c>
      <c r="L157" s="78">
        <v>2.75E-2</v>
      </c>
      <c r="M157" s="78">
        <v>4.0099999999999997E-2</v>
      </c>
      <c r="N157" s="77">
        <v>1981987.38</v>
      </c>
      <c r="O157" s="77">
        <v>87.16</v>
      </c>
      <c r="P157" s="77">
        <v>1727.500200408</v>
      </c>
      <c r="Q157" s="78">
        <v>5.9999999999999995E-4</v>
      </c>
      <c r="R157" s="78">
        <v>1E-4</v>
      </c>
      <c r="W157" s="95"/>
    </row>
    <row r="158" spans="2:23">
      <c r="B158" t="s">
        <v>6687</v>
      </c>
      <c r="C158" t="s">
        <v>6519</v>
      </c>
      <c r="D158" t="s">
        <v>6688</v>
      </c>
      <c r="E158"/>
      <c r="F158" t="s">
        <v>355</v>
      </c>
      <c r="G158" s="90">
        <v>42978</v>
      </c>
      <c r="H158" t="s">
        <v>5010</v>
      </c>
      <c r="I158" s="77">
        <v>0.89</v>
      </c>
      <c r="J158" t="s">
        <v>127</v>
      </c>
      <c r="K158" t="s">
        <v>102</v>
      </c>
      <c r="L158" s="78">
        <v>2.76E-2</v>
      </c>
      <c r="M158" s="78">
        <v>6.2799999999999995E-2</v>
      </c>
      <c r="N158" s="77">
        <v>1384240.14</v>
      </c>
      <c r="O158" s="77">
        <v>97.92</v>
      </c>
      <c r="P158" s="77">
        <v>1355.4479450880001</v>
      </c>
      <c r="Q158" s="78">
        <v>5.0000000000000001E-4</v>
      </c>
      <c r="R158" s="78">
        <v>1E-4</v>
      </c>
      <c r="W158" s="95"/>
    </row>
    <row r="159" spans="2:23">
      <c r="B159" t="s">
        <v>6689</v>
      </c>
      <c r="C159" t="s">
        <v>6565</v>
      </c>
      <c r="D159" t="s">
        <v>6690</v>
      </c>
      <c r="E159"/>
      <c r="F159" t="s">
        <v>653</v>
      </c>
      <c r="G159" s="90">
        <v>43138</v>
      </c>
      <c r="H159" t="s">
        <v>150</v>
      </c>
      <c r="I159" s="77">
        <v>7.03</v>
      </c>
      <c r="J159" t="s">
        <v>760</v>
      </c>
      <c r="K159" t="s">
        <v>102</v>
      </c>
      <c r="L159" s="78">
        <v>2.6200000000000001E-2</v>
      </c>
      <c r="M159" s="78">
        <v>3.4599999999999999E-2</v>
      </c>
      <c r="N159" s="77">
        <v>3240473.56</v>
      </c>
      <c r="O159" s="77">
        <v>105.92</v>
      </c>
      <c r="P159" s="77">
        <v>3432.3095947520001</v>
      </c>
      <c r="Q159" s="78">
        <v>1.1999999999999999E-3</v>
      </c>
      <c r="R159" s="78">
        <v>1E-4</v>
      </c>
      <c r="W159" s="95"/>
    </row>
    <row r="160" spans="2:23">
      <c r="B160" t="s">
        <v>6689</v>
      </c>
      <c r="C160" t="s">
        <v>6565</v>
      </c>
      <c r="D160" t="s">
        <v>6691</v>
      </c>
      <c r="E160"/>
      <c r="F160" t="s">
        <v>653</v>
      </c>
      <c r="G160" s="90">
        <v>43227</v>
      </c>
      <c r="H160" t="s">
        <v>150</v>
      </c>
      <c r="I160" s="77">
        <v>7.09</v>
      </c>
      <c r="J160" t="s">
        <v>760</v>
      </c>
      <c r="K160" t="s">
        <v>102</v>
      </c>
      <c r="L160" s="78">
        <v>2.7799999999999998E-2</v>
      </c>
      <c r="M160" s="78">
        <v>3.0200000000000001E-2</v>
      </c>
      <c r="N160" s="77">
        <v>516809.47</v>
      </c>
      <c r="O160" s="77">
        <v>110.54</v>
      </c>
      <c r="P160" s="77">
        <v>571.28118813799995</v>
      </c>
      <c r="Q160" s="78">
        <v>2.0000000000000001E-4</v>
      </c>
      <c r="R160" s="78">
        <v>0</v>
      </c>
      <c r="W160" s="95"/>
    </row>
    <row r="161" spans="2:23">
      <c r="B161" t="s">
        <v>6689</v>
      </c>
      <c r="C161" t="s">
        <v>6565</v>
      </c>
      <c r="D161" t="s">
        <v>6692</v>
      </c>
      <c r="E161"/>
      <c r="F161" t="s">
        <v>653</v>
      </c>
      <c r="G161" s="90">
        <v>43279</v>
      </c>
      <c r="H161" t="s">
        <v>150</v>
      </c>
      <c r="I161" s="77">
        <v>7.12</v>
      </c>
      <c r="J161" t="s">
        <v>760</v>
      </c>
      <c r="K161" t="s">
        <v>102</v>
      </c>
      <c r="L161" s="78">
        <v>2.7799999999999998E-2</v>
      </c>
      <c r="M161" s="78">
        <v>2.8899999999999999E-2</v>
      </c>
      <c r="N161" s="77">
        <v>604424.6</v>
      </c>
      <c r="O161" s="77">
        <v>110.51</v>
      </c>
      <c r="P161" s="77">
        <v>667.94962545999999</v>
      </c>
      <c r="Q161" s="78">
        <v>2.0000000000000001E-4</v>
      </c>
      <c r="R161" s="78">
        <v>0</v>
      </c>
      <c r="W161" s="95"/>
    </row>
    <row r="162" spans="2:23">
      <c r="B162" t="s">
        <v>6689</v>
      </c>
      <c r="C162" t="s">
        <v>6565</v>
      </c>
      <c r="D162" t="s">
        <v>6693</v>
      </c>
      <c r="E162"/>
      <c r="F162" t="s">
        <v>653</v>
      </c>
      <c r="G162" s="90">
        <v>43417</v>
      </c>
      <c r="H162" t="s">
        <v>150</v>
      </c>
      <c r="I162" s="77">
        <v>7.06</v>
      </c>
      <c r="J162" t="s">
        <v>760</v>
      </c>
      <c r="K162" t="s">
        <v>102</v>
      </c>
      <c r="L162" s="78">
        <v>3.0800000000000001E-2</v>
      </c>
      <c r="M162" s="78">
        <v>2.9700000000000001E-2</v>
      </c>
      <c r="N162" s="77">
        <v>3855000.42</v>
      </c>
      <c r="O162" s="77">
        <v>112</v>
      </c>
      <c r="P162" s="77">
        <v>4317.6004703999997</v>
      </c>
      <c r="Q162" s="78">
        <v>1.5E-3</v>
      </c>
      <c r="R162" s="78">
        <v>2.0000000000000001E-4</v>
      </c>
      <c r="W162" s="95"/>
    </row>
    <row r="163" spans="2:23">
      <c r="B163" t="s">
        <v>6689</v>
      </c>
      <c r="C163" t="s">
        <v>6565</v>
      </c>
      <c r="D163" t="s">
        <v>6694</v>
      </c>
      <c r="E163"/>
      <c r="F163" t="s">
        <v>653</v>
      </c>
      <c r="G163" s="90">
        <v>43321</v>
      </c>
      <c r="H163" t="s">
        <v>150</v>
      </c>
      <c r="I163" s="77">
        <v>7.12</v>
      </c>
      <c r="J163" t="s">
        <v>760</v>
      </c>
      <c r="K163" t="s">
        <v>102</v>
      </c>
      <c r="L163" s="78">
        <v>2.8500000000000001E-2</v>
      </c>
      <c r="M163" s="78">
        <v>2.8500000000000001E-2</v>
      </c>
      <c r="N163" s="77">
        <v>3385899.72</v>
      </c>
      <c r="O163" s="77">
        <v>111.36</v>
      </c>
      <c r="P163" s="77">
        <v>3770.537928192</v>
      </c>
      <c r="Q163" s="78">
        <v>1.2999999999999999E-3</v>
      </c>
      <c r="R163" s="78">
        <v>1E-4</v>
      </c>
      <c r="W163" s="95"/>
    </row>
    <row r="164" spans="2:23">
      <c r="B164" t="s">
        <v>6689</v>
      </c>
      <c r="C164" t="s">
        <v>6565</v>
      </c>
      <c r="D164" t="s">
        <v>6695</v>
      </c>
      <c r="E164"/>
      <c r="F164" t="s">
        <v>653</v>
      </c>
      <c r="G164" s="90">
        <v>43485</v>
      </c>
      <c r="H164" t="s">
        <v>150</v>
      </c>
      <c r="I164" s="77">
        <v>7.11</v>
      </c>
      <c r="J164" t="s">
        <v>760</v>
      </c>
      <c r="K164" t="s">
        <v>102</v>
      </c>
      <c r="L164" s="78">
        <v>3.0200000000000001E-2</v>
      </c>
      <c r="M164" s="78">
        <v>2.7699999999999999E-2</v>
      </c>
      <c r="N164" s="77">
        <v>4871558.07</v>
      </c>
      <c r="O164" s="77">
        <v>113.4</v>
      </c>
      <c r="P164" s="77">
        <v>5524.3468513799999</v>
      </c>
      <c r="Q164" s="78">
        <v>1.9E-3</v>
      </c>
      <c r="R164" s="78">
        <v>2.0000000000000001E-4</v>
      </c>
      <c r="W164" s="95"/>
    </row>
    <row r="165" spans="2:23">
      <c r="B165" t="s">
        <v>6689</v>
      </c>
      <c r="C165" t="s">
        <v>6565</v>
      </c>
      <c r="D165" t="s">
        <v>6696</v>
      </c>
      <c r="E165"/>
      <c r="F165" t="s">
        <v>653</v>
      </c>
      <c r="G165" s="90">
        <v>43541</v>
      </c>
      <c r="H165" t="s">
        <v>150</v>
      </c>
      <c r="I165" s="77">
        <v>7.12</v>
      </c>
      <c r="J165" t="s">
        <v>760</v>
      </c>
      <c r="K165" t="s">
        <v>102</v>
      </c>
      <c r="L165" s="78">
        <v>2.7300000000000001E-2</v>
      </c>
      <c r="M165" s="78">
        <v>2.9000000000000001E-2</v>
      </c>
      <c r="N165" s="77">
        <v>418343.67</v>
      </c>
      <c r="O165" s="77">
        <v>110.03</v>
      </c>
      <c r="P165" s="77">
        <v>460.30354010100001</v>
      </c>
      <c r="Q165" s="78">
        <v>2.0000000000000001E-4</v>
      </c>
      <c r="R165" s="78">
        <v>0</v>
      </c>
      <c r="W165" s="95"/>
    </row>
    <row r="166" spans="2:23">
      <c r="B166" t="s">
        <v>6689</v>
      </c>
      <c r="C166" t="s">
        <v>6565</v>
      </c>
      <c r="D166" t="s">
        <v>6697</v>
      </c>
      <c r="E166"/>
      <c r="F166" t="s">
        <v>653</v>
      </c>
      <c r="G166" s="90">
        <v>43613</v>
      </c>
      <c r="H166" t="s">
        <v>150</v>
      </c>
      <c r="I166" s="77">
        <v>7.13</v>
      </c>
      <c r="J166" t="s">
        <v>760</v>
      </c>
      <c r="K166" t="s">
        <v>102</v>
      </c>
      <c r="L166" s="78">
        <v>2.52E-2</v>
      </c>
      <c r="M166" s="78">
        <v>3.04E-2</v>
      </c>
      <c r="N166" s="77">
        <v>1285772.6599999999</v>
      </c>
      <c r="O166" s="77">
        <v>106.53</v>
      </c>
      <c r="P166" s="77">
        <v>1369.7336146980001</v>
      </c>
      <c r="Q166" s="78">
        <v>5.0000000000000001E-4</v>
      </c>
      <c r="R166" s="78">
        <v>1E-4</v>
      </c>
      <c r="W166" s="95"/>
    </row>
    <row r="167" spans="2:23">
      <c r="B167" t="s">
        <v>6689</v>
      </c>
      <c r="C167" t="s">
        <v>6565</v>
      </c>
      <c r="D167" t="s">
        <v>6698</v>
      </c>
      <c r="E167"/>
      <c r="F167" t="s">
        <v>653</v>
      </c>
      <c r="G167" s="90">
        <v>43657</v>
      </c>
      <c r="H167" t="s">
        <v>150</v>
      </c>
      <c r="I167" s="77">
        <v>7.05</v>
      </c>
      <c r="J167" t="s">
        <v>760</v>
      </c>
      <c r="K167" t="s">
        <v>102</v>
      </c>
      <c r="L167" s="78">
        <v>2.52E-2</v>
      </c>
      <c r="M167" s="78">
        <v>3.4599999999999999E-2</v>
      </c>
      <c r="N167" s="77">
        <v>1268549.47</v>
      </c>
      <c r="O167" s="77">
        <v>102.73</v>
      </c>
      <c r="P167" s="77">
        <v>1303.180870531</v>
      </c>
      <c r="Q167" s="78">
        <v>5.0000000000000001E-4</v>
      </c>
      <c r="R167" s="78">
        <v>0</v>
      </c>
      <c r="W167" s="95"/>
    </row>
    <row r="168" spans="2:23">
      <c r="B168" t="s">
        <v>6689</v>
      </c>
      <c r="C168" t="s">
        <v>6565</v>
      </c>
      <c r="D168" t="s">
        <v>6699</v>
      </c>
      <c r="E168"/>
      <c r="F168" t="s">
        <v>653</v>
      </c>
      <c r="G168" s="90">
        <v>43779</v>
      </c>
      <c r="H168" t="s">
        <v>150</v>
      </c>
      <c r="I168" s="77">
        <v>7.06</v>
      </c>
      <c r="J168" t="s">
        <v>760</v>
      </c>
      <c r="K168" t="s">
        <v>102</v>
      </c>
      <c r="L168" s="78">
        <v>2.53E-2</v>
      </c>
      <c r="M168" s="78">
        <v>3.4299999999999997E-2</v>
      </c>
      <c r="N168" s="77">
        <v>1571227.71</v>
      </c>
      <c r="O168" s="77">
        <v>103.93</v>
      </c>
      <c r="P168" s="77">
        <v>1632.976959003</v>
      </c>
      <c r="Q168" s="78">
        <v>5.9999999999999995E-4</v>
      </c>
      <c r="R168" s="78">
        <v>1E-4</v>
      </c>
      <c r="W168" s="95"/>
    </row>
    <row r="169" spans="2:23">
      <c r="B169" t="s">
        <v>6689</v>
      </c>
      <c r="C169" t="s">
        <v>6565</v>
      </c>
      <c r="D169" t="s">
        <v>6700</v>
      </c>
      <c r="E169"/>
      <c r="F169" t="s">
        <v>653</v>
      </c>
      <c r="G169" s="90">
        <v>43835</v>
      </c>
      <c r="H169" t="s">
        <v>150</v>
      </c>
      <c r="I169" s="77">
        <v>7.05</v>
      </c>
      <c r="J169" t="s">
        <v>760</v>
      </c>
      <c r="K169" t="s">
        <v>102</v>
      </c>
      <c r="L169" s="78">
        <v>2.52E-2</v>
      </c>
      <c r="M169" s="78">
        <v>3.4599999999999999E-2</v>
      </c>
      <c r="N169" s="77">
        <v>874952.64</v>
      </c>
      <c r="O169" s="77">
        <v>103.67</v>
      </c>
      <c r="P169" s="77">
        <v>907.06340188800004</v>
      </c>
      <c r="Q169" s="78">
        <v>2.9999999999999997E-4</v>
      </c>
      <c r="R169" s="78">
        <v>0</v>
      </c>
      <c r="W169" s="95"/>
    </row>
    <row r="170" spans="2:23">
      <c r="B170" t="s">
        <v>6689</v>
      </c>
      <c r="C170" t="s">
        <v>6565</v>
      </c>
      <c r="D170" t="s">
        <v>6701</v>
      </c>
      <c r="E170"/>
      <c r="F170" t="s">
        <v>653</v>
      </c>
      <c r="G170" s="90">
        <v>44143</v>
      </c>
      <c r="H170" t="s">
        <v>150</v>
      </c>
      <c r="I170" s="77">
        <v>6.57</v>
      </c>
      <c r="J170" t="s">
        <v>760</v>
      </c>
      <c r="K170" t="s">
        <v>102</v>
      </c>
      <c r="L170" s="78">
        <v>2.52E-2</v>
      </c>
      <c r="M170" s="78">
        <v>3.0599999999999999E-2</v>
      </c>
      <c r="N170" s="77">
        <v>5103716.8899999997</v>
      </c>
      <c r="O170" s="77">
        <v>107.59</v>
      </c>
      <c r="P170" s="77">
        <v>5491.0890019509998</v>
      </c>
      <c r="Q170" s="78">
        <v>1.9E-3</v>
      </c>
      <c r="R170" s="78">
        <v>2.0000000000000001E-4</v>
      </c>
      <c r="W170" s="95"/>
    </row>
    <row r="171" spans="2:23">
      <c r="B171" t="s">
        <v>6689</v>
      </c>
      <c r="C171" t="s">
        <v>6565</v>
      </c>
      <c r="D171" t="s">
        <v>6702</v>
      </c>
      <c r="E171"/>
      <c r="F171" t="s">
        <v>653</v>
      </c>
      <c r="G171" s="90">
        <v>44728</v>
      </c>
      <c r="H171" t="s">
        <v>150</v>
      </c>
      <c r="I171" s="77">
        <v>9.48</v>
      </c>
      <c r="J171" t="s">
        <v>760</v>
      </c>
      <c r="K171" t="s">
        <v>102</v>
      </c>
      <c r="L171" s="78">
        <v>2.63E-2</v>
      </c>
      <c r="M171" s="78">
        <v>2.87E-2</v>
      </c>
      <c r="N171" s="77">
        <v>2186737.6</v>
      </c>
      <c r="O171" s="77">
        <v>103.17</v>
      </c>
      <c r="P171" s="77">
        <v>2256.0571819199999</v>
      </c>
      <c r="Q171" s="78">
        <v>8.0000000000000004E-4</v>
      </c>
      <c r="R171" s="78">
        <v>1E-4</v>
      </c>
      <c r="W171" s="95"/>
    </row>
    <row r="172" spans="2:23">
      <c r="B172" t="s">
        <v>6689</v>
      </c>
      <c r="C172" t="s">
        <v>6565</v>
      </c>
      <c r="D172" t="s">
        <v>6703</v>
      </c>
      <c r="E172"/>
      <c r="F172" t="s">
        <v>653</v>
      </c>
      <c r="G172" s="90">
        <v>44923</v>
      </c>
      <c r="H172" t="s">
        <v>150</v>
      </c>
      <c r="I172" s="77">
        <v>9.19</v>
      </c>
      <c r="J172" t="s">
        <v>760</v>
      </c>
      <c r="K172" t="s">
        <v>102</v>
      </c>
      <c r="L172" s="78">
        <v>3.0800000000000001E-2</v>
      </c>
      <c r="M172" s="78">
        <v>3.3700000000000001E-2</v>
      </c>
      <c r="N172" s="77">
        <v>711660.47</v>
      </c>
      <c r="O172" s="77">
        <v>100.8</v>
      </c>
      <c r="P172" s="77">
        <v>717.35375376000002</v>
      </c>
      <c r="Q172" s="78">
        <v>2.9999999999999997E-4</v>
      </c>
      <c r="R172" s="78">
        <v>0</v>
      </c>
      <c r="W172" s="95"/>
    </row>
    <row r="173" spans="2:23">
      <c r="B173" t="s">
        <v>6704</v>
      </c>
      <c r="C173" t="s">
        <v>6565</v>
      </c>
      <c r="D173" t="s">
        <v>6705</v>
      </c>
      <c r="E173"/>
      <c r="F173" t="s">
        <v>653</v>
      </c>
      <c r="G173" s="90">
        <v>42935</v>
      </c>
      <c r="H173" t="s">
        <v>150</v>
      </c>
      <c r="I173" s="77">
        <v>7.77</v>
      </c>
      <c r="J173" t="s">
        <v>760</v>
      </c>
      <c r="K173" t="s">
        <v>102</v>
      </c>
      <c r="L173" s="78">
        <v>4.0800000000000003E-2</v>
      </c>
      <c r="M173" s="78">
        <v>3.4700000000000002E-2</v>
      </c>
      <c r="N173" s="77">
        <v>4842055.91</v>
      </c>
      <c r="O173" s="77">
        <v>114.67</v>
      </c>
      <c r="P173" s="77">
        <v>5552.3855119970003</v>
      </c>
      <c r="Q173" s="78">
        <v>1.9E-3</v>
      </c>
      <c r="R173" s="78">
        <v>2.0000000000000001E-4</v>
      </c>
      <c r="W173" s="95"/>
    </row>
    <row r="174" spans="2:23">
      <c r="B174" t="s">
        <v>6704</v>
      </c>
      <c r="C174" t="s">
        <v>6565</v>
      </c>
      <c r="D174" t="s">
        <v>6706</v>
      </c>
      <c r="E174"/>
      <c r="F174" t="s">
        <v>653</v>
      </c>
      <c r="G174" s="90">
        <v>43011</v>
      </c>
      <c r="H174" t="s">
        <v>150</v>
      </c>
      <c r="I174" s="77">
        <v>7.79</v>
      </c>
      <c r="J174" t="s">
        <v>760</v>
      </c>
      <c r="K174" t="s">
        <v>102</v>
      </c>
      <c r="L174" s="78">
        <v>3.9E-2</v>
      </c>
      <c r="M174" s="78">
        <v>3.49E-2</v>
      </c>
      <c r="N174" s="77">
        <v>1033737.24</v>
      </c>
      <c r="O174" s="77">
        <v>112.7</v>
      </c>
      <c r="P174" s="77">
        <v>1165.0218694800001</v>
      </c>
      <c r="Q174" s="78">
        <v>4.0000000000000002E-4</v>
      </c>
      <c r="R174" s="78">
        <v>0</v>
      </c>
      <c r="W174" s="95"/>
    </row>
    <row r="175" spans="2:23">
      <c r="B175" t="s">
        <v>6704</v>
      </c>
      <c r="C175" t="s">
        <v>6565</v>
      </c>
      <c r="D175" t="s">
        <v>6707</v>
      </c>
      <c r="E175"/>
      <c r="F175" t="s">
        <v>653</v>
      </c>
      <c r="G175" s="90">
        <v>43104</v>
      </c>
      <c r="H175" t="s">
        <v>150</v>
      </c>
      <c r="I175" s="77">
        <v>7.6</v>
      </c>
      <c r="J175" t="s">
        <v>760</v>
      </c>
      <c r="K175" t="s">
        <v>102</v>
      </c>
      <c r="L175" s="78">
        <v>3.8199999999999998E-2</v>
      </c>
      <c r="M175" s="78">
        <v>4.3200000000000002E-2</v>
      </c>
      <c r="N175" s="77">
        <v>1836838.85</v>
      </c>
      <c r="O175" s="77">
        <v>105.18</v>
      </c>
      <c r="P175" s="77">
        <v>1931.98710243</v>
      </c>
      <c r="Q175" s="78">
        <v>6.9999999999999999E-4</v>
      </c>
      <c r="R175" s="78">
        <v>1E-4</v>
      </c>
      <c r="W175" s="95"/>
    </row>
    <row r="176" spans="2:23">
      <c r="B176" t="s">
        <v>6704</v>
      </c>
      <c r="C176" t="s">
        <v>6565</v>
      </c>
      <c r="D176" t="s">
        <v>6708</v>
      </c>
      <c r="E176"/>
      <c r="F176" t="s">
        <v>653</v>
      </c>
      <c r="G176" s="90">
        <v>43194</v>
      </c>
      <c r="H176" t="s">
        <v>150</v>
      </c>
      <c r="I176" s="77">
        <v>7.8</v>
      </c>
      <c r="J176" t="s">
        <v>760</v>
      </c>
      <c r="K176" t="s">
        <v>102</v>
      </c>
      <c r="L176" s="78">
        <v>3.7900000000000003E-2</v>
      </c>
      <c r="M176" s="78">
        <v>3.5499999999999997E-2</v>
      </c>
      <c r="N176" s="77">
        <v>1185123.8</v>
      </c>
      <c r="O176" s="77">
        <v>111.44</v>
      </c>
      <c r="P176" s="77">
        <v>1320.70196272</v>
      </c>
      <c r="Q176" s="78">
        <v>5.0000000000000001E-4</v>
      </c>
      <c r="R176" s="78">
        <v>1E-4</v>
      </c>
      <c r="W176" s="95"/>
    </row>
    <row r="177" spans="2:23">
      <c r="B177" t="s">
        <v>6704</v>
      </c>
      <c r="C177" t="s">
        <v>6565</v>
      </c>
      <c r="D177" t="s">
        <v>6709</v>
      </c>
      <c r="E177"/>
      <c r="F177" t="s">
        <v>653</v>
      </c>
      <c r="G177" s="90">
        <v>43285</v>
      </c>
      <c r="H177" t="s">
        <v>150</v>
      </c>
      <c r="I177" s="77">
        <v>7.75</v>
      </c>
      <c r="J177" t="s">
        <v>760</v>
      </c>
      <c r="K177" t="s">
        <v>102</v>
      </c>
      <c r="L177" s="78">
        <v>4.0099999999999997E-2</v>
      </c>
      <c r="M177" s="78">
        <v>3.56E-2</v>
      </c>
      <c r="N177" s="77">
        <v>1581035.44</v>
      </c>
      <c r="O177" s="77">
        <v>111.96</v>
      </c>
      <c r="P177" s="77">
        <v>1770.1272786239999</v>
      </c>
      <c r="Q177" s="78">
        <v>5.9999999999999995E-4</v>
      </c>
      <c r="R177" s="78">
        <v>1E-4</v>
      </c>
      <c r="W177" s="95"/>
    </row>
    <row r="178" spans="2:23">
      <c r="B178" t="s">
        <v>6704</v>
      </c>
      <c r="C178" t="s">
        <v>6565</v>
      </c>
      <c r="D178" t="s">
        <v>6710</v>
      </c>
      <c r="E178"/>
      <c r="F178" t="s">
        <v>653</v>
      </c>
      <c r="G178" s="90">
        <v>43377</v>
      </c>
      <c r="H178" t="s">
        <v>150</v>
      </c>
      <c r="I178" s="77">
        <v>7.73</v>
      </c>
      <c r="J178" t="s">
        <v>760</v>
      </c>
      <c r="K178" t="s">
        <v>102</v>
      </c>
      <c r="L178" s="78">
        <v>3.9699999999999999E-2</v>
      </c>
      <c r="M178" s="78">
        <v>3.7199999999999997E-2</v>
      </c>
      <c r="N178" s="77">
        <v>3161000.79</v>
      </c>
      <c r="O178" s="77">
        <v>110.02</v>
      </c>
      <c r="P178" s="77">
        <v>3477.733069158</v>
      </c>
      <c r="Q178" s="78">
        <v>1.1999999999999999E-3</v>
      </c>
      <c r="R178" s="78">
        <v>1E-4</v>
      </c>
      <c r="W178" s="95"/>
    </row>
    <row r="179" spans="2:23">
      <c r="B179" t="s">
        <v>6704</v>
      </c>
      <c r="C179" t="s">
        <v>6565</v>
      </c>
      <c r="D179" t="s">
        <v>6711</v>
      </c>
      <c r="E179"/>
      <c r="F179" t="s">
        <v>653</v>
      </c>
      <c r="G179" s="90">
        <v>43469</v>
      </c>
      <c r="H179" t="s">
        <v>150</v>
      </c>
      <c r="I179" s="77">
        <v>7.81</v>
      </c>
      <c r="J179" t="s">
        <v>760</v>
      </c>
      <c r="K179" t="s">
        <v>102</v>
      </c>
      <c r="L179" s="78">
        <v>4.1700000000000001E-2</v>
      </c>
      <c r="M179" s="78">
        <v>3.2099999999999997E-2</v>
      </c>
      <c r="N179" s="77">
        <v>2232951.06</v>
      </c>
      <c r="O179" s="77">
        <v>115.99</v>
      </c>
      <c r="P179" s="77">
        <v>2589.9999344940002</v>
      </c>
      <c r="Q179" s="78">
        <v>8.9999999999999998E-4</v>
      </c>
      <c r="R179" s="78">
        <v>1E-4</v>
      </c>
      <c r="W179" s="95"/>
    </row>
    <row r="180" spans="2:23">
      <c r="B180" t="s">
        <v>6704</v>
      </c>
      <c r="C180" t="s">
        <v>6565</v>
      </c>
      <c r="D180" t="s">
        <v>6712</v>
      </c>
      <c r="E180"/>
      <c r="F180" t="s">
        <v>653</v>
      </c>
      <c r="G180" s="90">
        <v>43559</v>
      </c>
      <c r="H180" t="s">
        <v>150</v>
      </c>
      <c r="I180" s="77">
        <v>7.82</v>
      </c>
      <c r="J180" t="s">
        <v>760</v>
      </c>
      <c r="K180" t="s">
        <v>102</v>
      </c>
      <c r="L180" s="78">
        <v>3.7199999999999997E-2</v>
      </c>
      <c r="M180" s="78">
        <v>3.5000000000000003E-2</v>
      </c>
      <c r="N180" s="77">
        <v>5302173.2300000004</v>
      </c>
      <c r="O180" s="77">
        <v>109.96</v>
      </c>
      <c r="P180" s="77">
        <v>5830.2696837080002</v>
      </c>
      <c r="Q180" s="78">
        <v>2E-3</v>
      </c>
      <c r="R180" s="78">
        <v>2.0000000000000001E-4</v>
      </c>
      <c r="W180" s="95"/>
    </row>
    <row r="181" spans="2:23">
      <c r="B181" t="s">
        <v>6704</v>
      </c>
      <c r="C181" t="s">
        <v>6565</v>
      </c>
      <c r="D181" t="s">
        <v>6713</v>
      </c>
      <c r="E181"/>
      <c r="F181" t="s">
        <v>653</v>
      </c>
      <c r="G181" s="90">
        <v>43742</v>
      </c>
      <c r="H181" t="s">
        <v>150</v>
      </c>
      <c r="I181" s="77">
        <v>7.69</v>
      </c>
      <c r="J181" t="s">
        <v>760</v>
      </c>
      <c r="K181" t="s">
        <v>102</v>
      </c>
      <c r="L181" s="78">
        <v>3.1E-2</v>
      </c>
      <c r="M181" s="78">
        <v>4.53E-2</v>
      </c>
      <c r="N181" s="77">
        <v>6172857.25</v>
      </c>
      <c r="O181" s="77">
        <v>96.1</v>
      </c>
      <c r="P181" s="77">
        <v>5932.11581725</v>
      </c>
      <c r="Q181" s="78">
        <v>2.0999999999999999E-3</v>
      </c>
      <c r="R181" s="78">
        <v>2.0000000000000001E-4</v>
      </c>
      <c r="W181" s="95"/>
    </row>
    <row r="182" spans="2:23">
      <c r="B182" t="s">
        <v>6704</v>
      </c>
      <c r="C182" t="s">
        <v>6565</v>
      </c>
      <c r="D182" t="s">
        <v>6714</v>
      </c>
      <c r="E182"/>
      <c r="F182" t="s">
        <v>653</v>
      </c>
      <c r="G182" s="90">
        <v>43924</v>
      </c>
      <c r="H182" t="s">
        <v>150</v>
      </c>
      <c r="I182" s="77">
        <v>8.07</v>
      </c>
      <c r="J182" t="s">
        <v>760</v>
      </c>
      <c r="K182" t="s">
        <v>102</v>
      </c>
      <c r="L182" s="78">
        <v>3.1399999999999997E-2</v>
      </c>
      <c r="M182" s="78">
        <v>2.9100000000000001E-2</v>
      </c>
      <c r="N182" s="77">
        <v>1255886.6299999999</v>
      </c>
      <c r="O182" s="77">
        <v>109.78</v>
      </c>
      <c r="P182" s="77">
        <v>1378.712342414</v>
      </c>
      <c r="Q182" s="78">
        <v>5.0000000000000001E-4</v>
      </c>
      <c r="R182" s="78">
        <v>1E-4</v>
      </c>
      <c r="W182" s="95"/>
    </row>
    <row r="183" spans="2:23">
      <c r="B183" t="s">
        <v>6704</v>
      </c>
      <c r="C183" t="s">
        <v>6565</v>
      </c>
      <c r="D183" t="s">
        <v>6715</v>
      </c>
      <c r="E183"/>
      <c r="F183" t="s">
        <v>653</v>
      </c>
      <c r="G183" s="90">
        <v>44015</v>
      </c>
      <c r="H183" t="s">
        <v>150</v>
      </c>
      <c r="I183" s="77">
        <v>7.79</v>
      </c>
      <c r="J183" t="s">
        <v>760</v>
      </c>
      <c r="K183" t="s">
        <v>102</v>
      </c>
      <c r="L183" s="78">
        <v>3.1E-2</v>
      </c>
      <c r="M183" s="78">
        <v>4.0599999999999997E-2</v>
      </c>
      <c r="N183" s="77">
        <v>1035328.89</v>
      </c>
      <c r="O183" s="77">
        <v>100.38</v>
      </c>
      <c r="P183" s="77">
        <v>1039.2631397820001</v>
      </c>
      <c r="Q183" s="78">
        <v>4.0000000000000002E-4</v>
      </c>
      <c r="R183" s="78">
        <v>0</v>
      </c>
      <c r="W183" s="95"/>
    </row>
    <row r="184" spans="2:23">
      <c r="B184" t="s">
        <v>6704</v>
      </c>
      <c r="C184" t="s">
        <v>6565</v>
      </c>
      <c r="D184" t="s">
        <v>6716</v>
      </c>
      <c r="E184"/>
      <c r="F184" t="s">
        <v>653</v>
      </c>
      <c r="G184" s="90">
        <v>44108</v>
      </c>
      <c r="H184" t="s">
        <v>150</v>
      </c>
      <c r="I184" s="77">
        <v>7.69</v>
      </c>
      <c r="J184" t="s">
        <v>760</v>
      </c>
      <c r="K184" t="s">
        <v>102</v>
      </c>
      <c r="L184" s="78">
        <v>3.1E-2</v>
      </c>
      <c r="M184" s="78">
        <v>4.4999999999999998E-2</v>
      </c>
      <c r="N184" s="77">
        <v>1679308.43</v>
      </c>
      <c r="O184" s="77">
        <v>97.07</v>
      </c>
      <c r="P184" s="77">
        <v>1630.104693001</v>
      </c>
      <c r="Q184" s="78">
        <v>5.9999999999999995E-4</v>
      </c>
      <c r="R184" s="78">
        <v>1E-4</v>
      </c>
      <c r="W184" s="95"/>
    </row>
    <row r="185" spans="2:23">
      <c r="B185" t="s">
        <v>6704</v>
      </c>
      <c r="C185" t="s">
        <v>6565</v>
      </c>
      <c r="D185" t="s">
        <v>6717</v>
      </c>
      <c r="E185"/>
      <c r="F185" t="s">
        <v>653</v>
      </c>
      <c r="G185" s="90">
        <v>44200</v>
      </c>
      <c r="H185" t="s">
        <v>150</v>
      </c>
      <c r="I185" s="77">
        <v>7.6</v>
      </c>
      <c r="J185" t="s">
        <v>760</v>
      </c>
      <c r="K185" t="s">
        <v>102</v>
      </c>
      <c r="L185" s="78">
        <v>3.1E-2</v>
      </c>
      <c r="M185" s="78">
        <v>4.8800000000000003E-2</v>
      </c>
      <c r="N185" s="77">
        <v>871247.81</v>
      </c>
      <c r="O185" s="77">
        <v>94.43</v>
      </c>
      <c r="P185" s="77">
        <v>822.71930698300002</v>
      </c>
      <c r="Q185" s="78">
        <v>2.9999999999999997E-4</v>
      </c>
      <c r="R185" s="78">
        <v>0</v>
      </c>
      <c r="W185" s="95"/>
    </row>
    <row r="186" spans="2:23">
      <c r="B186" t="s">
        <v>6704</v>
      </c>
      <c r="C186" t="s">
        <v>6565</v>
      </c>
      <c r="D186" t="s">
        <v>6718</v>
      </c>
      <c r="E186"/>
      <c r="F186" t="s">
        <v>653</v>
      </c>
      <c r="G186" s="90">
        <v>44290</v>
      </c>
      <c r="H186" t="s">
        <v>150</v>
      </c>
      <c r="I186" s="77">
        <v>7.54</v>
      </c>
      <c r="J186" t="s">
        <v>760</v>
      </c>
      <c r="K186" t="s">
        <v>102</v>
      </c>
      <c r="L186" s="78">
        <v>3.1E-2</v>
      </c>
      <c r="M186" s="78">
        <v>5.1299999999999998E-2</v>
      </c>
      <c r="N186" s="77">
        <v>1673447.3</v>
      </c>
      <c r="O186" s="77">
        <v>92.63</v>
      </c>
      <c r="P186" s="77">
        <v>1550.11423399</v>
      </c>
      <c r="Q186" s="78">
        <v>5.0000000000000001E-4</v>
      </c>
      <c r="R186" s="78">
        <v>1E-4</v>
      </c>
      <c r="W186" s="95"/>
    </row>
    <row r="187" spans="2:23">
      <c r="B187" t="s">
        <v>6704</v>
      </c>
      <c r="C187" t="s">
        <v>6565</v>
      </c>
      <c r="D187" t="s">
        <v>6719</v>
      </c>
      <c r="E187"/>
      <c r="F187" t="s">
        <v>653</v>
      </c>
      <c r="G187" s="90">
        <v>44496</v>
      </c>
      <c r="H187" t="s">
        <v>150</v>
      </c>
      <c r="I187" s="77">
        <v>7.06</v>
      </c>
      <c r="J187" t="s">
        <v>760</v>
      </c>
      <c r="K187" t="s">
        <v>102</v>
      </c>
      <c r="L187" s="78">
        <v>3.1E-2</v>
      </c>
      <c r="M187" s="78">
        <v>7.2400000000000006E-2</v>
      </c>
      <c r="N187" s="77">
        <v>1874618.94</v>
      </c>
      <c r="O187" s="77">
        <v>78.349999999999994</v>
      </c>
      <c r="P187" s="77">
        <v>1468.76393949</v>
      </c>
      <c r="Q187" s="78">
        <v>5.0000000000000001E-4</v>
      </c>
      <c r="R187" s="78">
        <v>1E-4</v>
      </c>
      <c r="W187" s="95"/>
    </row>
    <row r="188" spans="2:23">
      <c r="B188" t="s">
        <v>6704</v>
      </c>
      <c r="C188" t="s">
        <v>6565</v>
      </c>
      <c r="D188" t="s">
        <v>6720</v>
      </c>
      <c r="E188"/>
      <c r="F188" t="s">
        <v>653</v>
      </c>
      <c r="G188" s="90">
        <v>44615</v>
      </c>
      <c r="H188" t="s">
        <v>150</v>
      </c>
      <c r="I188" s="77">
        <v>7.3</v>
      </c>
      <c r="J188" t="s">
        <v>760</v>
      </c>
      <c r="K188" t="s">
        <v>102</v>
      </c>
      <c r="L188" s="78">
        <v>3.1E-2</v>
      </c>
      <c r="M188" s="78">
        <v>6.1800000000000001E-2</v>
      </c>
      <c r="N188" s="77">
        <v>2275616.3199999998</v>
      </c>
      <c r="O188" s="77">
        <v>83.71</v>
      </c>
      <c r="P188" s="77">
        <v>1904.9184214720001</v>
      </c>
      <c r="Q188" s="78">
        <v>6.9999999999999999E-4</v>
      </c>
      <c r="R188" s="78">
        <v>1E-4</v>
      </c>
      <c r="W188" s="95"/>
    </row>
    <row r="189" spans="2:23">
      <c r="B189" t="s">
        <v>6704</v>
      </c>
      <c r="C189" t="s">
        <v>6565</v>
      </c>
      <c r="D189" t="s">
        <v>6721</v>
      </c>
      <c r="E189"/>
      <c r="F189" t="s">
        <v>653</v>
      </c>
      <c r="G189" s="90">
        <v>44753</v>
      </c>
      <c r="H189" t="s">
        <v>150</v>
      </c>
      <c r="I189" s="77">
        <v>7.8</v>
      </c>
      <c r="J189" t="s">
        <v>760</v>
      </c>
      <c r="K189" t="s">
        <v>102</v>
      </c>
      <c r="L189" s="78">
        <v>3.2599999999999997E-2</v>
      </c>
      <c r="M189" s="78">
        <v>3.9E-2</v>
      </c>
      <c r="N189" s="77">
        <v>3359243.2</v>
      </c>
      <c r="O189" s="77">
        <v>97.39</v>
      </c>
      <c r="P189" s="77">
        <v>3271.5669524800001</v>
      </c>
      <c r="Q189" s="78">
        <v>1.1000000000000001E-3</v>
      </c>
      <c r="R189" s="78">
        <v>1E-4</v>
      </c>
      <c r="W189" s="95"/>
    </row>
    <row r="190" spans="2:23">
      <c r="B190" t="s">
        <v>6704</v>
      </c>
      <c r="C190" t="s">
        <v>6565</v>
      </c>
      <c r="D190" t="s">
        <v>6722</v>
      </c>
      <c r="E190"/>
      <c r="F190" t="s">
        <v>653</v>
      </c>
      <c r="G190" s="90">
        <v>44959</v>
      </c>
      <c r="H190" t="s">
        <v>150</v>
      </c>
      <c r="I190" s="77">
        <v>7.65</v>
      </c>
      <c r="J190" t="s">
        <v>760</v>
      </c>
      <c r="K190" t="s">
        <v>102</v>
      </c>
      <c r="L190" s="78">
        <v>3.8100000000000002E-2</v>
      </c>
      <c r="M190" s="78">
        <v>4.1200000000000001E-2</v>
      </c>
      <c r="N190" s="77">
        <v>1625440.23</v>
      </c>
      <c r="O190" s="77">
        <v>97.78</v>
      </c>
      <c r="P190" s="77">
        <v>1589.3554568940001</v>
      </c>
      <c r="Q190" s="78">
        <v>5.9999999999999995E-4</v>
      </c>
      <c r="R190" s="78">
        <v>1E-4</v>
      </c>
      <c r="W190" s="95"/>
    </row>
    <row r="191" spans="2:23">
      <c r="B191" t="s">
        <v>6723</v>
      </c>
      <c r="C191" t="s">
        <v>6565</v>
      </c>
      <c r="D191" t="s">
        <v>6724</v>
      </c>
      <c r="E191"/>
      <c r="F191" t="s">
        <v>653</v>
      </c>
      <c r="G191" s="90">
        <v>45015</v>
      </c>
      <c r="H191" t="s">
        <v>150</v>
      </c>
      <c r="I191" s="77">
        <v>5.3</v>
      </c>
      <c r="J191" t="s">
        <v>416</v>
      </c>
      <c r="K191" t="s">
        <v>102</v>
      </c>
      <c r="L191" s="78">
        <v>4.4999999999999998E-2</v>
      </c>
      <c r="M191" s="78">
        <v>3.39E-2</v>
      </c>
      <c r="N191" s="77">
        <v>6933565.29</v>
      </c>
      <c r="O191" s="77">
        <v>106.45</v>
      </c>
      <c r="P191" s="77">
        <v>7380.7802512050002</v>
      </c>
      <c r="Q191" s="78">
        <v>2.5999999999999999E-3</v>
      </c>
      <c r="R191" s="78">
        <v>2.9999999999999997E-4</v>
      </c>
      <c r="W191" s="95"/>
    </row>
    <row r="192" spans="2:23">
      <c r="B192" t="s">
        <v>6725</v>
      </c>
      <c r="C192" t="s">
        <v>6565</v>
      </c>
      <c r="D192" t="s">
        <v>6726</v>
      </c>
      <c r="E192"/>
      <c r="F192" t="s">
        <v>646</v>
      </c>
      <c r="G192" s="90">
        <v>43801</v>
      </c>
      <c r="H192" t="s">
        <v>211</v>
      </c>
      <c r="I192" s="77">
        <v>4.5599999999999996</v>
      </c>
      <c r="J192" t="s">
        <v>416</v>
      </c>
      <c r="K192" t="s">
        <v>110</v>
      </c>
      <c r="L192" s="78">
        <v>2.3599999999999999E-2</v>
      </c>
      <c r="M192" s="78">
        <v>5.8999999999999997E-2</v>
      </c>
      <c r="N192" s="77">
        <v>9608021.2300000004</v>
      </c>
      <c r="O192" s="77">
        <v>85.870000000000047</v>
      </c>
      <c r="P192" s="77">
        <v>33277.194942332702</v>
      </c>
      <c r="Q192" s="78">
        <v>1.1599999999999999E-2</v>
      </c>
      <c r="R192" s="78">
        <v>1.2999999999999999E-3</v>
      </c>
      <c r="W192" s="95"/>
    </row>
    <row r="193" spans="2:23">
      <c r="B193" t="s">
        <v>6727</v>
      </c>
      <c r="C193" t="s">
        <v>6565</v>
      </c>
      <c r="D193" t="s">
        <v>6728</v>
      </c>
      <c r="E193"/>
      <c r="F193" t="s">
        <v>653</v>
      </c>
      <c r="G193" s="90">
        <v>44074</v>
      </c>
      <c r="H193" t="s">
        <v>150</v>
      </c>
      <c r="I193" s="77">
        <v>8.94</v>
      </c>
      <c r="J193" t="s">
        <v>760</v>
      </c>
      <c r="K193" t="s">
        <v>102</v>
      </c>
      <c r="L193" s="78">
        <v>2.35E-2</v>
      </c>
      <c r="M193" s="78">
        <v>3.78E-2</v>
      </c>
      <c r="N193" s="77">
        <v>9226561.9900000002</v>
      </c>
      <c r="O193" s="77">
        <v>97.49</v>
      </c>
      <c r="P193" s="77">
        <v>8994.9752840509991</v>
      </c>
      <c r="Q193" s="78">
        <v>3.0999999999999999E-3</v>
      </c>
      <c r="R193" s="78">
        <v>2.9999999999999997E-4</v>
      </c>
      <c r="W193" s="95"/>
    </row>
    <row r="194" spans="2:23">
      <c r="B194" t="s">
        <v>6727</v>
      </c>
      <c r="C194" t="s">
        <v>6565</v>
      </c>
      <c r="D194" t="s">
        <v>6729</v>
      </c>
      <c r="E194"/>
      <c r="F194" t="s">
        <v>653</v>
      </c>
      <c r="G194" s="90">
        <v>44189</v>
      </c>
      <c r="H194" t="s">
        <v>150</v>
      </c>
      <c r="I194" s="77">
        <v>8.84</v>
      </c>
      <c r="J194" t="s">
        <v>760</v>
      </c>
      <c r="K194" t="s">
        <v>102</v>
      </c>
      <c r="L194" s="78">
        <v>2.47E-2</v>
      </c>
      <c r="M194" s="78">
        <v>4.0300000000000002E-2</v>
      </c>
      <c r="N194" s="77">
        <v>1153946.5</v>
      </c>
      <c r="O194" s="77">
        <v>96.54</v>
      </c>
      <c r="P194" s="77">
        <v>1114.0199511000001</v>
      </c>
      <c r="Q194" s="78">
        <v>4.0000000000000002E-4</v>
      </c>
      <c r="R194" s="78">
        <v>0</v>
      </c>
      <c r="W194" s="95"/>
    </row>
    <row r="195" spans="2:23">
      <c r="B195" t="s">
        <v>6727</v>
      </c>
      <c r="C195" t="s">
        <v>6565</v>
      </c>
      <c r="D195" t="s">
        <v>6730</v>
      </c>
      <c r="E195"/>
      <c r="F195" t="s">
        <v>653</v>
      </c>
      <c r="G195" s="90">
        <v>44322</v>
      </c>
      <c r="H195" t="s">
        <v>150</v>
      </c>
      <c r="I195" s="77">
        <v>8.7100000000000009</v>
      </c>
      <c r="J195" t="s">
        <v>760</v>
      </c>
      <c r="K195" t="s">
        <v>102</v>
      </c>
      <c r="L195" s="78">
        <v>2.5600000000000001E-2</v>
      </c>
      <c r="M195" s="78">
        <v>4.41E-2</v>
      </c>
      <c r="N195" s="77">
        <v>5310881.34</v>
      </c>
      <c r="O195" s="77">
        <v>93.65</v>
      </c>
      <c r="P195" s="77">
        <v>4973.64037491</v>
      </c>
      <c r="Q195" s="78">
        <v>1.6999999999999999E-3</v>
      </c>
      <c r="R195" s="78">
        <v>2.0000000000000001E-4</v>
      </c>
      <c r="W195" s="95"/>
    </row>
    <row r="196" spans="2:23">
      <c r="B196" t="s">
        <v>6727</v>
      </c>
      <c r="C196" t="s">
        <v>6565</v>
      </c>
      <c r="D196" t="s">
        <v>6731</v>
      </c>
      <c r="E196"/>
      <c r="F196" t="s">
        <v>653</v>
      </c>
      <c r="G196" s="90">
        <v>44418</v>
      </c>
      <c r="H196" t="s">
        <v>150</v>
      </c>
      <c r="I196" s="77">
        <v>8.84</v>
      </c>
      <c r="J196" t="s">
        <v>760</v>
      </c>
      <c r="K196" t="s">
        <v>102</v>
      </c>
      <c r="L196" s="78">
        <v>2.2700000000000001E-2</v>
      </c>
      <c r="M196" s="78">
        <v>4.2200000000000001E-2</v>
      </c>
      <c r="N196" s="77">
        <v>5296531.16</v>
      </c>
      <c r="O196" s="77">
        <v>91.78</v>
      </c>
      <c r="P196" s="77">
        <v>4861.1562986480003</v>
      </c>
      <c r="Q196" s="78">
        <v>1.6999999999999999E-3</v>
      </c>
      <c r="R196" s="78">
        <v>2.0000000000000001E-4</v>
      </c>
      <c r="W196" s="95"/>
    </row>
    <row r="197" spans="2:23">
      <c r="B197" t="s">
        <v>6727</v>
      </c>
      <c r="C197" t="s">
        <v>6565</v>
      </c>
      <c r="D197" t="s">
        <v>6732</v>
      </c>
      <c r="E197"/>
      <c r="F197" t="s">
        <v>653</v>
      </c>
      <c r="G197" s="90">
        <v>44530</v>
      </c>
      <c r="H197" t="s">
        <v>150</v>
      </c>
      <c r="I197" s="77">
        <v>8.89</v>
      </c>
      <c r="J197" t="s">
        <v>760</v>
      </c>
      <c r="K197" t="s">
        <v>102</v>
      </c>
      <c r="L197" s="78">
        <v>1.7899999999999999E-2</v>
      </c>
      <c r="M197" s="78">
        <v>4.4900000000000002E-2</v>
      </c>
      <c r="N197" s="77">
        <v>4369659.26</v>
      </c>
      <c r="O197" s="77">
        <v>84.6</v>
      </c>
      <c r="P197" s="77">
        <v>3696.7317339599999</v>
      </c>
      <c r="Q197" s="78">
        <v>1.2999999999999999E-3</v>
      </c>
      <c r="R197" s="78">
        <v>1E-4</v>
      </c>
      <c r="W197" s="95"/>
    </row>
    <row r="198" spans="2:23">
      <c r="B198" t="s">
        <v>6727</v>
      </c>
      <c r="C198" t="s">
        <v>6565</v>
      </c>
      <c r="D198" t="s">
        <v>6733</v>
      </c>
      <c r="E198"/>
      <c r="F198" t="s">
        <v>653</v>
      </c>
      <c r="G198" s="90">
        <v>44612</v>
      </c>
      <c r="H198" t="s">
        <v>150</v>
      </c>
      <c r="I198" s="77">
        <v>8.7100000000000009</v>
      </c>
      <c r="J198" t="s">
        <v>760</v>
      </c>
      <c r="K198" t="s">
        <v>102</v>
      </c>
      <c r="L198" s="78">
        <v>2.3599999999999999E-2</v>
      </c>
      <c r="M198" s="78">
        <v>4.5999999999999999E-2</v>
      </c>
      <c r="N198" s="77">
        <v>5117125.38</v>
      </c>
      <c r="O198" s="77">
        <v>88.48</v>
      </c>
      <c r="P198" s="77">
        <v>4527.6325362240004</v>
      </c>
      <c r="Q198" s="78">
        <v>1.6000000000000001E-3</v>
      </c>
      <c r="R198" s="78">
        <v>2.0000000000000001E-4</v>
      </c>
      <c r="W198" s="95"/>
    </row>
    <row r="199" spans="2:23">
      <c r="B199" t="s">
        <v>6727</v>
      </c>
      <c r="C199" t="s">
        <v>6565</v>
      </c>
      <c r="D199" t="s">
        <v>6734</v>
      </c>
      <c r="E199"/>
      <c r="F199" t="s">
        <v>653</v>
      </c>
      <c r="G199" s="90">
        <v>44662</v>
      </c>
      <c r="H199" t="s">
        <v>150</v>
      </c>
      <c r="I199" s="77">
        <v>8.76</v>
      </c>
      <c r="J199" t="s">
        <v>760</v>
      </c>
      <c r="K199" t="s">
        <v>102</v>
      </c>
      <c r="L199" s="78">
        <v>2.4E-2</v>
      </c>
      <c r="M199" s="78">
        <v>4.3900000000000002E-2</v>
      </c>
      <c r="N199" s="77">
        <v>5827420.8499999996</v>
      </c>
      <c r="O199" s="77">
        <v>89.78</v>
      </c>
      <c r="P199" s="77">
        <v>5231.8584391300001</v>
      </c>
      <c r="Q199" s="78">
        <v>1.8E-3</v>
      </c>
      <c r="R199" s="78">
        <v>2.0000000000000001E-4</v>
      </c>
      <c r="W199" s="95"/>
    </row>
    <row r="200" spans="2:23">
      <c r="B200" t="s">
        <v>6735</v>
      </c>
      <c r="C200" t="s">
        <v>6565</v>
      </c>
      <c r="D200" t="s">
        <v>6736</v>
      </c>
      <c r="E200"/>
      <c r="F200" t="s">
        <v>646</v>
      </c>
      <c r="G200" s="90">
        <v>44376</v>
      </c>
      <c r="H200" t="s">
        <v>211</v>
      </c>
      <c r="I200" s="77">
        <v>4.7300000000000004</v>
      </c>
      <c r="J200" t="s">
        <v>127</v>
      </c>
      <c r="K200" t="s">
        <v>102</v>
      </c>
      <c r="L200" s="78">
        <v>7.3999999999999996E-2</v>
      </c>
      <c r="M200" s="78">
        <v>8.1699999999999995E-2</v>
      </c>
      <c r="N200" s="77">
        <v>34712994.259999998</v>
      </c>
      <c r="O200" s="77">
        <v>99.3</v>
      </c>
      <c r="P200" s="77">
        <v>34470.003300179997</v>
      </c>
      <c r="Q200" s="78">
        <v>1.21E-2</v>
      </c>
      <c r="R200" s="78">
        <v>1.2999999999999999E-3</v>
      </c>
      <c r="W200" s="95"/>
    </row>
    <row r="201" spans="2:23">
      <c r="B201" t="s">
        <v>6735</v>
      </c>
      <c r="C201" t="s">
        <v>6565</v>
      </c>
      <c r="D201" t="s">
        <v>6737</v>
      </c>
      <c r="E201"/>
      <c r="F201" t="s">
        <v>646</v>
      </c>
      <c r="G201" s="90">
        <v>44431</v>
      </c>
      <c r="H201" t="s">
        <v>211</v>
      </c>
      <c r="I201" s="77">
        <v>4.7300000000000004</v>
      </c>
      <c r="J201" t="s">
        <v>127</v>
      </c>
      <c r="K201" t="s">
        <v>102</v>
      </c>
      <c r="L201" s="78">
        <v>7.3999999999999996E-2</v>
      </c>
      <c r="M201" s="78">
        <v>8.14E-2</v>
      </c>
      <c r="N201" s="77">
        <v>5991747.7999999998</v>
      </c>
      <c r="O201" s="77">
        <v>99.39</v>
      </c>
      <c r="P201" s="77">
        <v>5955.1981384199999</v>
      </c>
      <c r="Q201" s="78">
        <v>2.0999999999999999E-3</v>
      </c>
      <c r="R201" s="78">
        <v>2.0000000000000001E-4</v>
      </c>
      <c r="W201" s="95"/>
    </row>
    <row r="202" spans="2:23">
      <c r="B202" t="s">
        <v>6735</v>
      </c>
      <c r="C202" t="s">
        <v>6565</v>
      </c>
      <c r="D202" t="s">
        <v>6738</v>
      </c>
      <c r="E202"/>
      <c r="F202" t="s">
        <v>646</v>
      </c>
      <c r="G202" s="90">
        <v>44859</v>
      </c>
      <c r="H202" t="s">
        <v>211</v>
      </c>
      <c r="I202" s="77">
        <v>4.74</v>
      </c>
      <c r="J202" t="s">
        <v>127</v>
      </c>
      <c r="K202" t="s">
        <v>102</v>
      </c>
      <c r="L202" s="78">
        <v>7.3999999999999996E-2</v>
      </c>
      <c r="M202" s="78">
        <v>7.3499999999999996E-2</v>
      </c>
      <c r="N202" s="77">
        <v>18236513.870000001</v>
      </c>
      <c r="O202" s="77">
        <v>102.95</v>
      </c>
      <c r="P202" s="77">
        <v>18774.491029165001</v>
      </c>
      <c r="Q202" s="78">
        <v>6.6E-3</v>
      </c>
      <c r="R202" s="78">
        <v>6.9999999999999999E-4</v>
      </c>
      <c r="W202" s="95"/>
    </row>
    <row r="203" spans="2:23">
      <c r="B203" t="s">
        <v>6739</v>
      </c>
      <c r="C203" t="s">
        <v>6565</v>
      </c>
      <c r="D203" t="s">
        <v>6740</v>
      </c>
      <c r="E203"/>
      <c r="F203" t="s">
        <v>653</v>
      </c>
      <c r="G203" s="90">
        <v>44837</v>
      </c>
      <c r="H203" t="s">
        <v>150</v>
      </c>
      <c r="I203" s="77">
        <v>11.51</v>
      </c>
      <c r="J203" t="s">
        <v>760</v>
      </c>
      <c r="K203" t="s">
        <v>102</v>
      </c>
      <c r="L203" s="78">
        <v>3.9600000000000003E-2</v>
      </c>
      <c r="M203" s="78">
        <v>3.5799999999999998E-2</v>
      </c>
      <c r="N203" s="77">
        <v>1735476.19</v>
      </c>
      <c r="O203" s="77">
        <v>102.21</v>
      </c>
      <c r="P203" s="77">
        <v>1773.8302137989999</v>
      </c>
      <c r="Q203" s="78">
        <v>5.9999999999999995E-4</v>
      </c>
      <c r="R203" s="78">
        <v>1E-4</v>
      </c>
      <c r="W203" s="95"/>
    </row>
    <row r="204" spans="2:23">
      <c r="B204" t="s">
        <v>6739</v>
      </c>
      <c r="C204" t="s">
        <v>6565</v>
      </c>
      <c r="D204" t="s">
        <v>6741</v>
      </c>
      <c r="E204"/>
      <c r="F204" t="s">
        <v>653</v>
      </c>
      <c r="G204" s="90">
        <v>45076</v>
      </c>
      <c r="H204" t="s">
        <v>150</v>
      </c>
      <c r="I204" s="77">
        <v>11.33</v>
      </c>
      <c r="J204" t="s">
        <v>760</v>
      </c>
      <c r="K204" t="s">
        <v>102</v>
      </c>
      <c r="L204" s="78">
        <v>4.4900000000000002E-2</v>
      </c>
      <c r="M204" s="78">
        <v>3.8399999999999997E-2</v>
      </c>
      <c r="N204" s="77">
        <v>2123929.16</v>
      </c>
      <c r="O204" s="77">
        <v>101.69</v>
      </c>
      <c r="P204" s="77">
        <v>2159.8235628040002</v>
      </c>
      <c r="Q204" s="78">
        <v>8.0000000000000004E-4</v>
      </c>
      <c r="R204" s="78">
        <v>1E-4</v>
      </c>
      <c r="W204" s="95"/>
    </row>
    <row r="205" spans="2:23">
      <c r="B205" t="s">
        <v>6742</v>
      </c>
      <c r="C205" t="s">
        <v>6565</v>
      </c>
      <c r="D205" t="s">
        <v>6743</v>
      </c>
      <c r="E205"/>
      <c r="F205" t="s">
        <v>355</v>
      </c>
      <c r="G205" s="90">
        <v>44885</v>
      </c>
      <c r="H205" t="s">
        <v>5010</v>
      </c>
      <c r="I205" s="77">
        <v>2.19</v>
      </c>
      <c r="J205" t="s">
        <v>402</v>
      </c>
      <c r="K205" t="s">
        <v>102</v>
      </c>
      <c r="L205" s="78">
        <v>7.6799999999999993E-2</v>
      </c>
      <c r="M205" s="78">
        <v>8.4000000000000005E-2</v>
      </c>
      <c r="N205" s="77">
        <v>10562379.9</v>
      </c>
      <c r="O205" s="77">
        <v>99.26</v>
      </c>
      <c r="P205" s="77">
        <v>10484.218288739999</v>
      </c>
      <c r="Q205" s="78">
        <v>3.7000000000000002E-3</v>
      </c>
      <c r="R205" s="78">
        <v>4.0000000000000002E-4</v>
      </c>
      <c r="W205" s="95"/>
    </row>
    <row r="206" spans="2:23">
      <c r="B206" t="s">
        <v>6742</v>
      </c>
      <c r="C206" t="s">
        <v>6565</v>
      </c>
      <c r="D206" t="s">
        <v>6744</v>
      </c>
      <c r="E206"/>
      <c r="F206" t="s">
        <v>355</v>
      </c>
      <c r="G206" s="90">
        <v>44906</v>
      </c>
      <c r="H206" t="s">
        <v>5010</v>
      </c>
      <c r="I206" s="77">
        <v>2.19</v>
      </c>
      <c r="J206" t="s">
        <v>402</v>
      </c>
      <c r="K206" t="s">
        <v>102</v>
      </c>
      <c r="L206" s="78">
        <v>7.6799999999999993E-2</v>
      </c>
      <c r="M206" s="78">
        <v>8.0699999999999994E-2</v>
      </c>
      <c r="N206" s="77">
        <v>27300.18</v>
      </c>
      <c r="O206" s="77">
        <v>100.02</v>
      </c>
      <c r="P206" s="77">
        <v>27.305640036</v>
      </c>
      <c r="Q206" s="78">
        <v>0</v>
      </c>
      <c r="R206" s="78">
        <v>0</v>
      </c>
      <c r="W206" s="95"/>
    </row>
    <row r="207" spans="2:23">
      <c r="B207" t="s">
        <v>6742</v>
      </c>
      <c r="C207" t="s">
        <v>6565</v>
      </c>
      <c r="D207" t="s">
        <v>6745</v>
      </c>
      <c r="E207"/>
      <c r="F207" t="s">
        <v>355</v>
      </c>
      <c r="G207" s="90">
        <v>44991</v>
      </c>
      <c r="H207" t="s">
        <v>5010</v>
      </c>
      <c r="I207" s="77">
        <v>2.19</v>
      </c>
      <c r="J207" t="s">
        <v>402</v>
      </c>
      <c r="K207" t="s">
        <v>102</v>
      </c>
      <c r="L207" s="78">
        <v>7.6799999999999993E-2</v>
      </c>
      <c r="M207" s="78">
        <v>7.6600000000000001E-2</v>
      </c>
      <c r="N207" s="77">
        <v>1350150.65</v>
      </c>
      <c r="O207" s="77">
        <v>100.76</v>
      </c>
      <c r="P207" s="77">
        <v>1360.4117949399999</v>
      </c>
      <c r="Q207" s="78">
        <v>5.0000000000000001E-4</v>
      </c>
      <c r="R207" s="78">
        <v>1E-4</v>
      </c>
      <c r="W207" s="95"/>
    </row>
    <row r="208" spans="2:23">
      <c r="B208" t="s">
        <v>6578</v>
      </c>
      <c r="C208" t="s">
        <v>6565</v>
      </c>
      <c r="D208" t="s">
        <v>6746</v>
      </c>
      <c r="E208"/>
      <c r="F208" t="s">
        <v>355</v>
      </c>
      <c r="G208" s="90">
        <v>40742</v>
      </c>
      <c r="H208" t="s">
        <v>5010</v>
      </c>
      <c r="I208" s="77">
        <v>5.29</v>
      </c>
      <c r="J208" t="s">
        <v>402</v>
      </c>
      <c r="K208" t="s">
        <v>102</v>
      </c>
      <c r="L208" s="78">
        <v>0.06</v>
      </c>
      <c r="M208" s="78">
        <v>1.8100000000000002E-2</v>
      </c>
      <c r="N208" s="77">
        <v>17791863.16</v>
      </c>
      <c r="O208" s="77">
        <v>143.29</v>
      </c>
      <c r="P208" s="77">
        <v>25493.960721963998</v>
      </c>
      <c r="Q208" s="78">
        <v>8.8999999999999999E-3</v>
      </c>
      <c r="R208" s="78">
        <v>1E-3</v>
      </c>
      <c r="W208" s="95"/>
    </row>
    <row r="209" spans="2:23">
      <c r="B209" t="s">
        <v>6578</v>
      </c>
      <c r="C209" t="s">
        <v>6565</v>
      </c>
      <c r="D209" t="s">
        <v>6747</v>
      </c>
      <c r="E209"/>
      <c r="F209" t="s">
        <v>355</v>
      </c>
      <c r="G209" s="90">
        <v>42201</v>
      </c>
      <c r="H209" t="s">
        <v>5010</v>
      </c>
      <c r="I209" s="77">
        <v>4.88</v>
      </c>
      <c r="J209" t="s">
        <v>402</v>
      </c>
      <c r="K209" t="s">
        <v>102</v>
      </c>
      <c r="L209" s="78">
        <v>4.2000000000000003E-2</v>
      </c>
      <c r="M209" s="78">
        <v>3.0599999999999999E-2</v>
      </c>
      <c r="N209" s="77">
        <v>1254154.8</v>
      </c>
      <c r="O209" s="77">
        <v>118.07</v>
      </c>
      <c r="P209" s="77">
        <v>1480.78057236</v>
      </c>
      <c r="Q209" s="78">
        <v>5.0000000000000001E-4</v>
      </c>
      <c r="R209" s="78">
        <v>1E-4</v>
      </c>
      <c r="W209" s="95"/>
    </row>
    <row r="210" spans="2:23">
      <c r="B210" t="s">
        <v>6748</v>
      </c>
      <c r="C210" t="s">
        <v>6565</v>
      </c>
      <c r="D210" t="s">
        <v>6749</v>
      </c>
      <c r="E210"/>
      <c r="F210" t="s">
        <v>653</v>
      </c>
      <c r="G210" s="90">
        <v>42242</v>
      </c>
      <c r="H210" t="s">
        <v>150</v>
      </c>
      <c r="I210" s="77">
        <v>3.16</v>
      </c>
      <c r="J210" t="s">
        <v>112</v>
      </c>
      <c r="K210" t="s">
        <v>102</v>
      </c>
      <c r="L210" s="78">
        <v>2.3599999999999999E-2</v>
      </c>
      <c r="M210" s="78">
        <v>2.98E-2</v>
      </c>
      <c r="N210" s="77">
        <v>10400032.35</v>
      </c>
      <c r="O210" s="77">
        <v>108.41</v>
      </c>
      <c r="P210" s="77">
        <v>11274.675070634999</v>
      </c>
      <c r="Q210" s="78">
        <v>3.8999999999999998E-3</v>
      </c>
      <c r="R210" s="78">
        <v>4.0000000000000002E-4</v>
      </c>
      <c r="W210" s="95"/>
    </row>
    <row r="211" spans="2:23">
      <c r="B211" t="s">
        <v>6750</v>
      </c>
      <c r="C211" t="s">
        <v>6565</v>
      </c>
      <c r="D211" t="s">
        <v>6751</v>
      </c>
      <c r="E211"/>
      <c r="F211" t="s">
        <v>355</v>
      </c>
      <c r="G211" s="90">
        <v>42474</v>
      </c>
      <c r="H211" t="s">
        <v>5010</v>
      </c>
      <c r="I211" s="77">
        <v>0.51</v>
      </c>
      <c r="J211" t="s">
        <v>127</v>
      </c>
      <c r="K211" t="s">
        <v>102</v>
      </c>
      <c r="L211" s="78">
        <v>3.1800000000000002E-2</v>
      </c>
      <c r="M211" s="78">
        <v>7.3400000000000007E-2</v>
      </c>
      <c r="N211" s="77">
        <v>938148.15</v>
      </c>
      <c r="O211" s="77">
        <v>98.15</v>
      </c>
      <c r="P211" s="77">
        <v>920.79240922500003</v>
      </c>
      <c r="Q211" s="78">
        <v>2.9999999999999997E-4</v>
      </c>
      <c r="R211" s="78">
        <v>0</v>
      </c>
      <c r="W211" s="95"/>
    </row>
    <row r="212" spans="2:23">
      <c r="B212" t="s">
        <v>6750</v>
      </c>
      <c r="C212" t="s">
        <v>6565</v>
      </c>
      <c r="D212" t="s">
        <v>6752</v>
      </c>
      <c r="E212"/>
      <c r="F212" t="s">
        <v>355</v>
      </c>
      <c r="G212" s="90">
        <v>42562</v>
      </c>
      <c r="H212" t="s">
        <v>5010</v>
      </c>
      <c r="I212" s="77">
        <v>1.5</v>
      </c>
      <c r="J212" t="s">
        <v>127</v>
      </c>
      <c r="K212" t="s">
        <v>102</v>
      </c>
      <c r="L212" s="78">
        <v>3.3700000000000001E-2</v>
      </c>
      <c r="M212" s="78">
        <v>6.7400000000000002E-2</v>
      </c>
      <c r="N212" s="77">
        <v>483530.94</v>
      </c>
      <c r="O212" s="77">
        <v>95.45</v>
      </c>
      <c r="P212" s="77">
        <v>461.53028223000001</v>
      </c>
      <c r="Q212" s="78">
        <v>2.0000000000000001E-4</v>
      </c>
      <c r="R212" s="78">
        <v>0</v>
      </c>
      <c r="W212" s="95"/>
    </row>
    <row r="213" spans="2:23">
      <c r="B213" t="s">
        <v>6750</v>
      </c>
      <c r="C213" t="s">
        <v>6565</v>
      </c>
      <c r="D213" t="s">
        <v>6753</v>
      </c>
      <c r="E213"/>
      <c r="F213" t="s">
        <v>355</v>
      </c>
      <c r="G213" s="90">
        <v>42474</v>
      </c>
      <c r="H213" t="s">
        <v>5010</v>
      </c>
      <c r="I213" s="77">
        <v>0.51</v>
      </c>
      <c r="J213" t="s">
        <v>127</v>
      </c>
      <c r="K213" t="s">
        <v>102</v>
      </c>
      <c r="L213" s="78">
        <v>6.8500000000000005E-2</v>
      </c>
      <c r="M213" s="78">
        <v>6.6000000000000003E-2</v>
      </c>
      <c r="N213" s="77">
        <v>912450.32</v>
      </c>
      <c r="O213" s="77">
        <v>100.48</v>
      </c>
      <c r="P213" s="77">
        <v>916.83008153599997</v>
      </c>
      <c r="Q213" s="78">
        <v>2.9999999999999997E-4</v>
      </c>
      <c r="R213" s="78">
        <v>0</v>
      </c>
      <c r="W213" s="95"/>
    </row>
    <row r="214" spans="2:23">
      <c r="B214" t="s">
        <v>6750</v>
      </c>
      <c r="C214" t="s">
        <v>6565</v>
      </c>
      <c r="D214" t="s">
        <v>6754</v>
      </c>
      <c r="E214"/>
      <c r="F214" t="s">
        <v>355</v>
      </c>
      <c r="G214" s="90">
        <v>42521</v>
      </c>
      <c r="H214" t="s">
        <v>5010</v>
      </c>
      <c r="I214" s="77">
        <v>1.51</v>
      </c>
      <c r="J214" t="s">
        <v>127</v>
      </c>
      <c r="K214" t="s">
        <v>102</v>
      </c>
      <c r="L214" s="78">
        <v>2.3E-2</v>
      </c>
      <c r="M214" s="78">
        <v>3.7499999999999999E-2</v>
      </c>
      <c r="N214" s="77">
        <v>1031601.69</v>
      </c>
      <c r="O214" s="77">
        <v>109.99</v>
      </c>
      <c r="P214" s="77">
        <v>1134.658698831</v>
      </c>
      <c r="Q214" s="78">
        <v>4.0000000000000002E-4</v>
      </c>
      <c r="R214" s="78">
        <v>0</v>
      </c>
      <c r="W214" s="95"/>
    </row>
    <row r="215" spans="2:23">
      <c r="B215" t="s">
        <v>6750</v>
      </c>
      <c r="C215" t="s">
        <v>6565</v>
      </c>
      <c r="D215" t="s">
        <v>6755</v>
      </c>
      <c r="E215"/>
      <c r="F215" t="s">
        <v>355</v>
      </c>
      <c r="G215" s="90">
        <v>42710</v>
      </c>
      <c r="H215" t="s">
        <v>5010</v>
      </c>
      <c r="I215" s="77">
        <v>1.66</v>
      </c>
      <c r="J215" t="s">
        <v>127</v>
      </c>
      <c r="K215" t="s">
        <v>102</v>
      </c>
      <c r="L215" s="78">
        <v>3.8399999999999997E-2</v>
      </c>
      <c r="M215" s="78">
        <v>6.6400000000000001E-2</v>
      </c>
      <c r="N215" s="77">
        <v>318449.27</v>
      </c>
      <c r="O215" s="77">
        <v>95.89</v>
      </c>
      <c r="P215" s="77">
        <v>305.361005003</v>
      </c>
      <c r="Q215" s="78">
        <v>1E-4</v>
      </c>
      <c r="R215" s="78">
        <v>0</v>
      </c>
      <c r="W215" s="95"/>
    </row>
    <row r="216" spans="2:23">
      <c r="B216" t="s">
        <v>6750</v>
      </c>
      <c r="C216" t="s">
        <v>6565</v>
      </c>
      <c r="D216" t="s">
        <v>6756</v>
      </c>
      <c r="E216"/>
      <c r="F216" t="s">
        <v>355</v>
      </c>
      <c r="G216" s="90">
        <v>42717</v>
      </c>
      <c r="H216" t="s">
        <v>5010</v>
      </c>
      <c r="I216" s="77">
        <v>1.66</v>
      </c>
      <c r="J216" t="s">
        <v>127</v>
      </c>
      <c r="K216" t="s">
        <v>102</v>
      </c>
      <c r="L216" s="78">
        <v>3.85E-2</v>
      </c>
      <c r="M216" s="78">
        <v>6.6500000000000004E-2</v>
      </c>
      <c r="N216" s="77">
        <v>106514.64</v>
      </c>
      <c r="O216" s="77">
        <v>95.91</v>
      </c>
      <c r="P216" s="77">
        <v>102.15819122400001</v>
      </c>
      <c r="Q216" s="78">
        <v>0</v>
      </c>
      <c r="R216" s="78">
        <v>0</v>
      </c>
      <c r="W216" s="95"/>
    </row>
    <row r="217" spans="2:23">
      <c r="B217" t="s">
        <v>6757</v>
      </c>
      <c r="C217" t="s">
        <v>6519</v>
      </c>
      <c r="D217" t="s">
        <v>6758</v>
      </c>
      <c r="E217"/>
      <c r="F217" t="s">
        <v>646</v>
      </c>
      <c r="G217" s="90">
        <v>41639</v>
      </c>
      <c r="H217" t="s">
        <v>211</v>
      </c>
      <c r="I217" s="77">
        <v>0.25</v>
      </c>
      <c r="J217" t="s">
        <v>851</v>
      </c>
      <c r="K217" t="s">
        <v>102</v>
      </c>
      <c r="L217" s="78">
        <v>3.6999999999999998E-2</v>
      </c>
      <c r="M217" s="78">
        <v>6.4899999999999999E-2</v>
      </c>
      <c r="N217" s="77">
        <v>3900424.43</v>
      </c>
      <c r="O217" s="77">
        <v>111.6</v>
      </c>
      <c r="P217" s="77">
        <v>4352.8736638800001</v>
      </c>
      <c r="Q217" s="78">
        <v>1.5E-3</v>
      </c>
      <c r="R217" s="78">
        <v>2.0000000000000001E-4</v>
      </c>
      <c r="W217" s="95"/>
    </row>
    <row r="218" spans="2:23">
      <c r="B218" t="s">
        <v>6757</v>
      </c>
      <c r="C218" t="s">
        <v>6519</v>
      </c>
      <c r="D218" t="s">
        <v>6759</v>
      </c>
      <c r="E218"/>
      <c r="F218" t="s">
        <v>646</v>
      </c>
      <c r="G218" s="90">
        <v>42004</v>
      </c>
      <c r="H218" t="s">
        <v>211</v>
      </c>
      <c r="I218" s="77">
        <v>0.72</v>
      </c>
      <c r="J218" t="s">
        <v>851</v>
      </c>
      <c r="K218" t="s">
        <v>102</v>
      </c>
      <c r="L218" s="78">
        <v>3.6999999999999998E-2</v>
      </c>
      <c r="M218" s="78">
        <v>0.10349999999999999</v>
      </c>
      <c r="N218" s="77">
        <v>2600282.9700000002</v>
      </c>
      <c r="O218" s="77">
        <v>107.51</v>
      </c>
      <c r="P218" s="77">
        <v>2795.564221047</v>
      </c>
      <c r="Q218" s="78">
        <v>1E-3</v>
      </c>
      <c r="R218" s="78">
        <v>1E-4</v>
      </c>
      <c r="W218" s="95"/>
    </row>
    <row r="219" spans="2:23">
      <c r="B219" t="s">
        <v>6757</v>
      </c>
      <c r="C219" t="s">
        <v>6519</v>
      </c>
      <c r="D219" t="s">
        <v>6760</v>
      </c>
      <c r="E219"/>
      <c r="F219" t="s">
        <v>646</v>
      </c>
      <c r="G219" s="90">
        <v>42759</v>
      </c>
      <c r="H219" t="s">
        <v>211</v>
      </c>
      <c r="I219" s="77">
        <v>1.71</v>
      </c>
      <c r="J219" t="s">
        <v>851</v>
      </c>
      <c r="K219" t="s">
        <v>102</v>
      </c>
      <c r="L219" s="78">
        <v>3.8800000000000001E-2</v>
      </c>
      <c r="M219" s="78">
        <v>5.5800000000000002E-2</v>
      </c>
      <c r="N219" s="77">
        <v>2539580.48</v>
      </c>
      <c r="O219" s="77">
        <v>98.92</v>
      </c>
      <c r="P219" s="77">
        <v>2512.153010816</v>
      </c>
      <c r="Q219" s="78">
        <v>8.9999999999999998E-4</v>
      </c>
      <c r="R219" s="78">
        <v>1E-4</v>
      </c>
      <c r="W219" s="95"/>
    </row>
    <row r="220" spans="2:23">
      <c r="B220" t="s">
        <v>6757</v>
      </c>
      <c r="C220" t="s">
        <v>6519</v>
      </c>
      <c r="D220" t="s">
        <v>6761</v>
      </c>
      <c r="E220"/>
      <c r="F220" t="s">
        <v>646</v>
      </c>
      <c r="G220" s="90">
        <v>42759</v>
      </c>
      <c r="H220" t="s">
        <v>211</v>
      </c>
      <c r="I220" s="77">
        <v>1.65</v>
      </c>
      <c r="J220" t="s">
        <v>851</v>
      </c>
      <c r="K220" t="s">
        <v>102</v>
      </c>
      <c r="L220" s="78">
        <v>7.0499999999999993E-2</v>
      </c>
      <c r="M220" s="78">
        <v>7.1900000000000006E-2</v>
      </c>
      <c r="N220" s="77">
        <v>2539580.48</v>
      </c>
      <c r="O220" s="77">
        <v>102.8</v>
      </c>
      <c r="P220" s="77">
        <v>2610.6887334399999</v>
      </c>
      <c r="Q220" s="78">
        <v>8.9999999999999998E-4</v>
      </c>
      <c r="R220" s="78">
        <v>1E-4</v>
      </c>
      <c r="W220" s="95"/>
    </row>
    <row r="221" spans="2:23">
      <c r="B221" t="s">
        <v>6762</v>
      </c>
      <c r="C221" t="s">
        <v>6519</v>
      </c>
      <c r="D221" t="s">
        <v>6763</v>
      </c>
      <c r="E221"/>
      <c r="F221" t="s">
        <v>653</v>
      </c>
      <c r="G221" s="90">
        <v>43256</v>
      </c>
      <c r="H221" t="s">
        <v>150</v>
      </c>
      <c r="I221" s="77">
        <v>5.4</v>
      </c>
      <c r="J221" t="s">
        <v>760</v>
      </c>
      <c r="K221" t="s">
        <v>102</v>
      </c>
      <c r="L221" s="78">
        <v>0.04</v>
      </c>
      <c r="M221" s="78">
        <v>3.4099999999999998E-2</v>
      </c>
      <c r="N221" s="77">
        <v>10328716.33</v>
      </c>
      <c r="O221" s="77">
        <v>114.71</v>
      </c>
      <c r="P221" s="77">
        <v>11848.070502143</v>
      </c>
      <c r="Q221" s="78">
        <v>4.1000000000000003E-3</v>
      </c>
      <c r="R221" s="78">
        <v>5.0000000000000001E-4</v>
      </c>
      <c r="W221" s="95"/>
    </row>
    <row r="222" spans="2:23">
      <c r="B222" t="s">
        <v>6762</v>
      </c>
      <c r="C222" t="s">
        <v>6519</v>
      </c>
      <c r="D222" t="s">
        <v>6764</v>
      </c>
      <c r="E222"/>
      <c r="F222" t="s">
        <v>653</v>
      </c>
      <c r="G222" s="90">
        <v>43705</v>
      </c>
      <c r="H222" t="s">
        <v>150</v>
      </c>
      <c r="I222" s="77">
        <v>5.4</v>
      </c>
      <c r="J222" t="s">
        <v>760</v>
      </c>
      <c r="K222" t="s">
        <v>102</v>
      </c>
      <c r="L222" s="78">
        <v>0.04</v>
      </c>
      <c r="M222" s="78">
        <v>3.4700000000000002E-2</v>
      </c>
      <c r="N222" s="77">
        <v>628653.07999999996</v>
      </c>
      <c r="O222" s="77">
        <v>113.11</v>
      </c>
      <c r="P222" s="77">
        <v>711.06949878800003</v>
      </c>
      <c r="Q222" s="78">
        <v>2.0000000000000001E-4</v>
      </c>
      <c r="R222" s="78">
        <v>0</v>
      </c>
      <c r="W222" s="95"/>
    </row>
    <row r="223" spans="2:23">
      <c r="B223" t="s">
        <v>6765</v>
      </c>
      <c r="C223" t="s">
        <v>6519</v>
      </c>
      <c r="D223" t="s">
        <v>6766</v>
      </c>
      <c r="E223"/>
      <c r="F223" t="s">
        <v>653</v>
      </c>
      <c r="G223" s="90">
        <v>42432</v>
      </c>
      <c r="H223" t="s">
        <v>150</v>
      </c>
      <c r="I223" s="77">
        <v>4.5199999999999996</v>
      </c>
      <c r="J223" t="s">
        <v>760</v>
      </c>
      <c r="K223" t="s">
        <v>102</v>
      </c>
      <c r="L223" s="78">
        <v>2.5399999999999999E-2</v>
      </c>
      <c r="M223" s="78">
        <v>2.07E-2</v>
      </c>
      <c r="N223" s="77">
        <v>6422058.4000000004</v>
      </c>
      <c r="O223" s="77">
        <v>115.28</v>
      </c>
      <c r="P223" s="77">
        <v>7403.3489235200004</v>
      </c>
      <c r="Q223" s="78">
        <v>2.5999999999999999E-3</v>
      </c>
      <c r="R223" s="78">
        <v>2.9999999999999997E-4</v>
      </c>
      <c r="W223" s="95"/>
    </row>
    <row r="224" spans="2:23">
      <c r="B224" t="s">
        <v>6767</v>
      </c>
      <c r="C224" t="s">
        <v>6565</v>
      </c>
      <c r="D224" t="s">
        <v>6768</v>
      </c>
      <c r="E224"/>
      <c r="F224" t="s">
        <v>653</v>
      </c>
      <c r="G224" s="90">
        <v>45015</v>
      </c>
      <c r="H224" t="s">
        <v>150</v>
      </c>
      <c r="I224" s="77">
        <v>5.43</v>
      </c>
      <c r="J224" t="s">
        <v>416</v>
      </c>
      <c r="K224" t="s">
        <v>102</v>
      </c>
      <c r="L224" s="78">
        <v>4.5499999999999999E-2</v>
      </c>
      <c r="M224" s="78">
        <v>3.44E-2</v>
      </c>
      <c r="N224" s="77">
        <v>14685029.970000001</v>
      </c>
      <c r="O224" s="77">
        <v>106.62</v>
      </c>
      <c r="P224" s="77">
        <v>15657.178954014</v>
      </c>
      <c r="Q224" s="78">
        <v>5.4999999999999997E-3</v>
      </c>
      <c r="R224" s="78">
        <v>5.9999999999999995E-4</v>
      </c>
      <c r="W224" s="95"/>
    </row>
    <row r="225" spans="2:23">
      <c r="B225" t="s">
        <v>6769</v>
      </c>
      <c r="C225" t="s">
        <v>6565</v>
      </c>
      <c r="D225" t="s">
        <v>6770</v>
      </c>
      <c r="E225"/>
      <c r="F225" t="s">
        <v>646</v>
      </c>
      <c r="G225" s="90">
        <v>42516</v>
      </c>
      <c r="H225" t="s">
        <v>211</v>
      </c>
      <c r="I225" s="77">
        <v>3.43</v>
      </c>
      <c r="J225" t="s">
        <v>416</v>
      </c>
      <c r="K225" t="s">
        <v>102</v>
      </c>
      <c r="L225" s="78">
        <v>2.3300000000000001E-2</v>
      </c>
      <c r="M225" s="78">
        <v>3.27E-2</v>
      </c>
      <c r="N225" s="77">
        <v>8147627.6299999999</v>
      </c>
      <c r="O225" s="77">
        <v>109.44</v>
      </c>
      <c r="P225" s="77">
        <v>8916.7636782720001</v>
      </c>
      <c r="Q225" s="78">
        <v>3.0999999999999999E-3</v>
      </c>
      <c r="R225" s="78">
        <v>2.9999999999999997E-4</v>
      </c>
      <c r="W225" s="95"/>
    </row>
    <row r="226" spans="2:23">
      <c r="B226" t="s">
        <v>6771</v>
      </c>
      <c r="C226" t="s">
        <v>6565</v>
      </c>
      <c r="D226" t="s">
        <v>6772</v>
      </c>
      <c r="E226"/>
      <c r="F226" t="s">
        <v>653</v>
      </c>
      <c r="G226" s="90">
        <v>42794</v>
      </c>
      <c r="H226" t="s">
        <v>150</v>
      </c>
      <c r="I226" s="77">
        <v>5.33</v>
      </c>
      <c r="J226" t="s">
        <v>760</v>
      </c>
      <c r="K226" t="s">
        <v>102</v>
      </c>
      <c r="L226" s="78">
        <v>2.9000000000000001E-2</v>
      </c>
      <c r="M226" s="78">
        <v>2.2599999999999999E-2</v>
      </c>
      <c r="N226" s="77">
        <v>16726295.970000001</v>
      </c>
      <c r="O226" s="77">
        <v>116.64</v>
      </c>
      <c r="P226" s="77">
        <v>19509.551619408001</v>
      </c>
      <c r="Q226" s="78">
        <v>6.7999999999999996E-3</v>
      </c>
      <c r="R226" s="78">
        <v>6.9999999999999999E-4</v>
      </c>
      <c r="W226" s="95"/>
    </row>
    <row r="227" spans="2:23">
      <c r="B227" t="s">
        <v>6773</v>
      </c>
      <c r="C227" t="s">
        <v>6519</v>
      </c>
      <c r="D227" t="s">
        <v>6774</v>
      </c>
      <c r="E227"/>
      <c r="F227" t="s">
        <v>355</v>
      </c>
      <c r="G227" s="90">
        <v>43842</v>
      </c>
      <c r="H227" t="s">
        <v>5010</v>
      </c>
      <c r="I227" s="77">
        <v>0.28000000000000003</v>
      </c>
      <c r="J227" t="s">
        <v>127</v>
      </c>
      <c r="K227" t="s">
        <v>102</v>
      </c>
      <c r="L227" s="78">
        <v>2.0799999999999999E-2</v>
      </c>
      <c r="M227" s="78">
        <v>6.6799999999999998E-2</v>
      </c>
      <c r="N227" s="77">
        <v>1012964.5</v>
      </c>
      <c r="O227" s="77">
        <v>99.19</v>
      </c>
      <c r="P227" s="77">
        <v>1004.75948755</v>
      </c>
      <c r="Q227" s="78">
        <v>4.0000000000000002E-4</v>
      </c>
      <c r="R227" s="78">
        <v>0</v>
      </c>
      <c r="W227" s="95"/>
    </row>
    <row r="228" spans="2:23">
      <c r="B228" t="s">
        <v>6775</v>
      </c>
      <c r="C228" t="s">
        <v>6519</v>
      </c>
      <c r="D228" t="s">
        <v>6776</v>
      </c>
      <c r="E228"/>
      <c r="F228" t="s">
        <v>1072</v>
      </c>
      <c r="G228" s="90">
        <v>44550</v>
      </c>
      <c r="H228" t="s">
        <v>5010</v>
      </c>
      <c r="I228" s="77">
        <v>5.0999999999999996</v>
      </c>
      <c r="J228" t="s">
        <v>402</v>
      </c>
      <c r="K228" t="s">
        <v>102</v>
      </c>
      <c r="L228" s="78">
        <v>7.85E-2</v>
      </c>
      <c r="M228" s="78">
        <v>8.2699999999999996E-2</v>
      </c>
      <c r="N228" s="77">
        <v>9606961.8800000008</v>
      </c>
      <c r="O228" s="77">
        <v>98.88</v>
      </c>
      <c r="P228" s="77">
        <v>9499.3639069439996</v>
      </c>
      <c r="Q228" s="78">
        <v>3.3E-3</v>
      </c>
      <c r="R228" s="78">
        <v>4.0000000000000002E-4</v>
      </c>
      <c r="W228" s="95"/>
    </row>
    <row r="229" spans="2:23">
      <c r="B229" t="s">
        <v>6777</v>
      </c>
      <c r="C229" t="s">
        <v>6519</v>
      </c>
      <c r="D229" t="s">
        <v>6778</v>
      </c>
      <c r="E229"/>
      <c r="F229" t="s">
        <v>712</v>
      </c>
      <c r="G229" s="90">
        <v>43920</v>
      </c>
      <c r="H229" t="s">
        <v>150</v>
      </c>
      <c r="I229" s="77">
        <v>4.3499999999999996</v>
      </c>
      <c r="J229" t="s">
        <v>132</v>
      </c>
      <c r="K229" t="s">
        <v>102</v>
      </c>
      <c r="L229" s="78">
        <v>4.8899999999999999E-2</v>
      </c>
      <c r="M229" s="78">
        <v>5.5500000000000001E-2</v>
      </c>
      <c r="N229" s="77">
        <v>6326459.0599999996</v>
      </c>
      <c r="O229" s="77">
        <v>98.61</v>
      </c>
      <c r="P229" s="77">
        <v>6238.5212790659998</v>
      </c>
      <c r="Q229" s="78">
        <v>2.2000000000000001E-3</v>
      </c>
      <c r="R229" s="78">
        <v>2.0000000000000001E-4</v>
      </c>
      <c r="W229" s="95"/>
    </row>
    <row r="230" spans="2:23">
      <c r="B230" t="s">
        <v>6777</v>
      </c>
      <c r="C230" t="s">
        <v>6519</v>
      </c>
      <c r="D230" t="s">
        <v>6779</v>
      </c>
      <c r="E230"/>
      <c r="F230" t="s">
        <v>712</v>
      </c>
      <c r="G230" s="90">
        <v>44068</v>
      </c>
      <c r="H230" t="s">
        <v>150</v>
      </c>
      <c r="I230" s="77">
        <v>4.3099999999999996</v>
      </c>
      <c r="J230" t="s">
        <v>132</v>
      </c>
      <c r="K230" t="s">
        <v>102</v>
      </c>
      <c r="L230" s="78">
        <v>4.5100000000000001E-2</v>
      </c>
      <c r="M230" s="78">
        <v>6.7199999999999996E-2</v>
      </c>
      <c r="N230" s="77">
        <v>7840525.9800000004</v>
      </c>
      <c r="O230" s="77">
        <v>92.36</v>
      </c>
      <c r="P230" s="77">
        <v>7241.5097951280004</v>
      </c>
      <c r="Q230" s="78">
        <v>2.5000000000000001E-3</v>
      </c>
      <c r="R230" s="78">
        <v>2.9999999999999997E-4</v>
      </c>
      <c r="W230" s="95"/>
    </row>
    <row r="231" spans="2:23">
      <c r="B231" t="s">
        <v>6777</v>
      </c>
      <c r="C231" t="s">
        <v>6519</v>
      </c>
      <c r="D231" t="s">
        <v>6780</v>
      </c>
      <c r="E231"/>
      <c r="F231" t="s">
        <v>712</v>
      </c>
      <c r="G231" s="90">
        <v>44160</v>
      </c>
      <c r="H231" t="s">
        <v>150</v>
      </c>
      <c r="I231" s="77">
        <v>4.18</v>
      </c>
      <c r="J231" t="s">
        <v>132</v>
      </c>
      <c r="K231" t="s">
        <v>102</v>
      </c>
      <c r="L231" s="78">
        <v>4.5499999999999999E-2</v>
      </c>
      <c r="M231" s="78">
        <v>8.7400000000000005E-2</v>
      </c>
      <c r="N231" s="77">
        <v>7201167.5099999998</v>
      </c>
      <c r="O231" s="77">
        <v>85.47</v>
      </c>
      <c r="P231" s="77">
        <v>6154.8378707969996</v>
      </c>
      <c r="Q231" s="78">
        <v>2.2000000000000001E-3</v>
      </c>
      <c r="R231" s="78">
        <v>2.0000000000000001E-4</v>
      </c>
      <c r="W231" s="95"/>
    </row>
    <row r="232" spans="2:23">
      <c r="B232" t="s">
        <v>6777</v>
      </c>
      <c r="C232" t="s">
        <v>6519</v>
      </c>
      <c r="D232" t="s">
        <v>6781</v>
      </c>
      <c r="E232"/>
      <c r="F232" t="s">
        <v>712</v>
      </c>
      <c r="G232" s="90">
        <v>44636</v>
      </c>
      <c r="H232" t="s">
        <v>150</v>
      </c>
      <c r="I232" s="77">
        <v>4.74</v>
      </c>
      <c r="J232" t="s">
        <v>132</v>
      </c>
      <c r="K232" t="s">
        <v>102</v>
      </c>
      <c r="L232" s="78">
        <v>4.2799999999999998E-2</v>
      </c>
      <c r="M232" s="78">
        <v>7.4499999999999997E-2</v>
      </c>
      <c r="N232" s="77">
        <v>5657417.5599999996</v>
      </c>
      <c r="O232" s="77">
        <v>87.62</v>
      </c>
      <c r="P232" s="77">
        <v>4957.0292660719997</v>
      </c>
      <c r="Q232" s="78">
        <v>1.6999999999999999E-3</v>
      </c>
      <c r="R232" s="78">
        <v>2.0000000000000001E-4</v>
      </c>
      <c r="W232" s="95"/>
    </row>
    <row r="233" spans="2:23">
      <c r="B233" t="s">
        <v>6777</v>
      </c>
      <c r="C233" t="s">
        <v>6519</v>
      </c>
      <c r="D233" t="s">
        <v>6782</v>
      </c>
      <c r="E233"/>
      <c r="F233" t="s">
        <v>712</v>
      </c>
      <c r="G233" s="90">
        <v>44722</v>
      </c>
      <c r="H233" t="s">
        <v>150</v>
      </c>
      <c r="I233" s="77">
        <v>4.6900000000000004</v>
      </c>
      <c r="J233" t="s">
        <v>132</v>
      </c>
      <c r="K233" t="s">
        <v>102</v>
      </c>
      <c r="L233" s="78">
        <v>5.28E-2</v>
      </c>
      <c r="M233" s="78">
        <v>6.9900000000000004E-2</v>
      </c>
      <c r="N233" s="77">
        <v>9036268.5399999991</v>
      </c>
      <c r="O233" s="77">
        <v>94.08</v>
      </c>
      <c r="P233" s="77">
        <v>8501.3214424319995</v>
      </c>
      <c r="Q233" s="78">
        <v>3.0000000000000001E-3</v>
      </c>
      <c r="R233" s="78">
        <v>2.9999999999999997E-4</v>
      </c>
      <c r="W233" s="95"/>
    </row>
    <row r="234" spans="2:23">
      <c r="B234" t="s">
        <v>6777</v>
      </c>
      <c r="C234" t="s">
        <v>6519</v>
      </c>
      <c r="D234" t="s">
        <v>6783</v>
      </c>
      <c r="E234"/>
      <c r="F234" t="s">
        <v>712</v>
      </c>
      <c r="G234" s="90">
        <v>44816</v>
      </c>
      <c r="H234" t="s">
        <v>150</v>
      </c>
      <c r="I234" s="77">
        <v>4.63</v>
      </c>
      <c r="J234" t="s">
        <v>132</v>
      </c>
      <c r="K234" t="s">
        <v>102</v>
      </c>
      <c r="L234" s="78">
        <v>5.6000000000000001E-2</v>
      </c>
      <c r="M234" s="78">
        <v>7.9200000000000007E-2</v>
      </c>
      <c r="N234" s="77">
        <v>11165254.43</v>
      </c>
      <c r="O234" s="77">
        <v>91.84</v>
      </c>
      <c r="P234" s="77">
        <v>10254.169668512</v>
      </c>
      <c r="Q234" s="78">
        <v>3.5999999999999999E-3</v>
      </c>
      <c r="R234" s="78">
        <v>4.0000000000000002E-4</v>
      </c>
      <c r="W234" s="95"/>
    </row>
    <row r="235" spans="2:23">
      <c r="B235" t="s">
        <v>6777</v>
      </c>
      <c r="C235" t="s">
        <v>6519</v>
      </c>
      <c r="D235" t="s">
        <v>6784</v>
      </c>
      <c r="E235"/>
      <c r="F235" t="s">
        <v>712</v>
      </c>
      <c r="G235" s="90">
        <v>44880</v>
      </c>
      <c r="H235" t="s">
        <v>150</v>
      </c>
      <c r="I235" s="77">
        <v>3.98</v>
      </c>
      <c r="J235" t="s">
        <v>132</v>
      </c>
      <c r="K235" t="s">
        <v>102</v>
      </c>
      <c r="L235" s="78">
        <v>7.2700000000000001E-2</v>
      </c>
      <c r="M235" s="78">
        <v>9.3100000000000002E-2</v>
      </c>
      <c r="N235" s="77">
        <v>6385728.0700000003</v>
      </c>
      <c r="O235" s="77">
        <v>94.73</v>
      </c>
      <c r="P235" s="77">
        <v>6049.2002007110004</v>
      </c>
      <c r="Q235" s="78">
        <v>2.0999999999999999E-3</v>
      </c>
      <c r="R235" s="78">
        <v>2.0000000000000001E-4</v>
      </c>
      <c r="W235" s="95"/>
    </row>
    <row r="236" spans="2:23">
      <c r="B236" t="s">
        <v>6777</v>
      </c>
      <c r="C236" t="s">
        <v>6519</v>
      </c>
      <c r="D236" t="s">
        <v>6785</v>
      </c>
      <c r="E236"/>
      <c r="F236" t="s">
        <v>712</v>
      </c>
      <c r="G236" s="90">
        <v>44976</v>
      </c>
      <c r="H236" t="s">
        <v>150</v>
      </c>
      <c r="I236" s="77">
        <v>4.6500000000000004</v>
      </c>
      <c r="J236" t="s">
        <v>132</v>
      </c>
      <c r="K236" t="s">
        <v>102</v>
      </c>
      <c r="L236" s="78">
        <v>6.2E-2</v>
      </c>
      <c r="M236" s="78">
        <v>6.5199999999999994E-2</v>
      </c>
      <c r="N236" s="77">
        <v>10905897.779999999</v>
      </c>
      <c r="O236" s="77">
        <v>100.48</v>
      </c>
      <c r="P236" s="77">
        <v>10958.246089344</v>
      </c>
      <c r="Q236" s="78">
        <v>3.8E-3</v>
      </c>
      <c r="R236" s="78">
        <v>4.0000000000000002E-4</v>
      </c>
      <c r="W236" s="95"/>
    </row>
    <row r="237" spans="2:23">
      <c r="B237" t="s">
        <v>6777</v>
      </c>
      <c r="C237" t="s">
        <v>6519</v>
      </c>
      <c r="D237" t="s">
        <v>6786</v>
      </c>
      <c r="E237"/>
      <c r="F237" t="s">
        <v>712</v>
      </c>
      <c r="G237" s="90">
        <v>45056</v>
      </c>
      <c r="H237" t="s">
        <v>150</v>
      </c>
      <c r="I237" s="77">
        <v>4.6399999999999997</v>
      </c>
      <c r="J237" t="s">
        <v>132</v>
      </c>
      <c r="K237" t="s">
        <v>102</v>
      </c>
      <c r="L237" s="78">
        <v>6.3399999999999998E-2</v>
      </c>
      <c r="M237" s="78">
        <v>6.5600000000000006E-2</v>
      </c>
      <c r="N237" s="77">
        <v>11885449.949999999</v>
      </c>
      <c r="O237" s="77">
        <v>100.57</v>
      </c>
      <c r="P237" s="77">
        <v>11953.197014715</v>
      </c>
      <c r="Q237" s="78">
        <v>4.1999999999999997E-3</v>
      </c>
      <c r="R237" s="78">
        <v>5.0000000000000001E-4</v>
      </c>
      <c r="W237" s="95"/>
    </row>
    <row r="238" spans="2:23">
      <c r="B238" t="s">
        <v>6787</v>
      </c>
      <c r="C238" t="s">
        <v>6565</v>
      </c>
      <c r="D238" t="s">
        <v>6788</v>
      </c>
      <c r="E238"/>
      <c r="F238" t="s">
        <v>712</v>
      </c>
      <c r="G238" s="90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7.2499999999999995E-2</v>
      </c>
      <c r="N238" s="77">
        <v>5672152.3899999997</v>
      </c>
      <c r="O238" s="77">
        <v>99.39</v>
      </c>
      <c r="P238" s="77">
        <v>5637.552260421</v>
      </c>
      <c r="Q238" s="78">
        <v>2E-3</v>
      </c>
      <c r="R238" s="78">
        <v>2.0000000000000001E-4</v>
      </c>
      <c r="W238" s="95"/>
    </row>
    <row r="239" spans="2:23">
      <c r="B239" t="s">
        <v>6787</v>
      </c>
      <c r="C239" t="s">
        <v>6565</v>
      </c>
      <c r="D239" t="s">
        <v>6789</v>
      </c>
      <c r="E239"/>
      <c r="F239" t="s">
        <v>712</v>
      </c>
      <c r="G239" s="90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6.7500000000000004E-2</v>
      </c>
      <c r="M239" s="78">
        <v>7.2400000000000006E-2</v>
      </c>
      <c r="N239" s="77">
        <v>1542118.79</v>
      </c>
      <c r="O239" s="77">
        <v>99.39</v>
      </c>
      <c r="P239" s="77">
        <v>1532.7118653810001</v>
      </c>
      <c r="Q239" s="78">
        <v>5.0000000000000001E-4</v>
      </c>
      <c r="R239" s="78">
        <v>1E-4</v>
      </c>
      <c r="W239" s="95"/>
    </row>
    <row r="240" spans="2:23">
      <c r="B240" t="s">
        <v>6787</v>
      </c>
      <c r="C240" t="s">
        <v>6565</v>
      </c>
      <c r="D240" t="s">
        <v>3251</v>
      </c>
      <c r="E240"/>
      <c r="F240" t="s">
        <v>712</v>
      </c>
      <c r="G240" s="90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2216012.7999999998</v>
      </c>
      <c r="O240" s="77">
        <v>99.39</v>
      </c>
      <c r="P240" s="77">
        <v>2202.4951219200002</v>
      </c>
      <c r="Q240" s="78">
        <v>8.0000000000000004E-4</v>
      </c>
      <c r="R240" s="78">
        <v>1E-4</v>
      </c>
      <c r="W240" s="95"/>
    </row>
    <row r="241" spans="2:23">
      <c r="B241" t="s">
        <v>6787</v>
      </c>
      <c r="C241" t="s">
        <v>6565</v>
      </c>
      <c r="D241" t="s">
        <v>6790</v>
      </c>
      <c r="E241"/>
      <c r="F241" t="s">
        <v>712</v>
      </c>
      <c r="G241" s="90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2243455.7599999998</v>
      </c>
      <c r="O241" s="77">
        <v>99.39</v>
      </c>
      <c r="P241" s="77">
        <v>2229.7706798640002</v>
      </c>
      <c r="Q241" s="78">
        <v>8.0000000000000004E-4</v>
      </c>
      <c r="R241" s="78">
        <v>1E-4</v>
      </c>
      <c r="W241" s="95"/>
    </row>
    <row r="242" spans="2:23">
      <c r="B242" t="s">
        <v>6787</v>
      </c>
      <c r="C242" t="s">
        <v>6565</v>
      </c>
      <c r="D242" t="s">
        <v>6791</v>
      </c>
      <c r="E242"/>
      <c r="F242" t="s">
        <v>712</v>
      </c>
      <c r="G242" s="90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1315966.33</v>
      </c>
      <c r="O242" s="77">
        <v>99.39</v>
      </c>
      <c r="P242" s="77">
        <v>1307.9389353869999</v>
      </c>
      <c r="Q242" s="78">
        <v>5.0000000000000001E-4</v>
      </c>
      <c r="R242" s="78">
        <v>1E-4</v>
      </c>
      <c r="W242" s="95"/>
    </row>
    <row r="243" spans="2:23">
      <c r="B243" t="s">
        <v>6787</v>
      </c>
      <c r="C243" t="s">
        <v>6565</v>
      </c>
      <c r="D243" t="s">
        <v>6792</v>
      </c>
      <c r="E243"/>
      <c r="F243" t="s">
        <v>712</v>
      </c>
      <c r="G243" s="90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3246868.16</v>
      </c>
      <c r="O243" s="77">
        <v>99.39</v>
      </c>
      <c r="P243" s="77">
        <v>3227.062264224</v>
      </c>
      <c r="Q243" s="78">
        <v>1.1000000000000001E-3</v>
      </c>
      <c r="R243" s="78">
        <v>1E-4</v>
      </c>
      <c r="W243" s="95"/>
    </row>
    <row r="244" spans="2:23">
      <c r="B244" t="s">
        <v>6787</v>
      </c>
      <c r="C244" t="s">
        <v>6565</v>
      </c>
      <c r="D244" t="s">
        <v>6793</v>
      </c>
      <c r="E244"/>
      <c r="F244" t="s">
        <v>712</v>
      </c>
      <c r="G244" s="90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2098482.7400000002</v>
      </c>
      <c r="O244" s="77">
        <v>99.39</v>
      </c>
      <c r="P244" s="77">
        <v>2085.6819952860001</v>
      </c>
      <c r="Q244" s="78">
        <v>6.9999999999999999E-4</v>
      </c>
      <c r="R244" s="78">
        <v>1E-4</v>
      </c>
      <c r="W244" s="95"/>
    </row>
    <row r="245" spans="2:23">
      <c r="B245" t="s">
        <v>6787</v>
      </c>
      <c r="C245" t="s">
        <v>6565</v>
      </c>
      <c r="D245" t="s">
        <v>6794</v>
      </c>
      <c r="E245"/>
      <c r="F245" t="s">
        <v>712</v>
      </c>
      <c r="G245" s="90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7.7499999999999999E-2</v>
      </c>
      <c r="M245" s="78">
        <v>7.2400000000000006E-2</v>
      </c>
      <c r="N245" s="77">
        <v>1133543.58</v>
      </c>
      <c r="O245" s="77">
        <v>99.39</v>
      </c>
      <c r="P245" s="77">
        <v>1126.6289641620001</v>
      </c>
      <c r="Q245" s="78">
        <v>4.0000000000000002E-4</v>
      </c>
      <c r="R245" s="78">
        <v>0</v>
      </c>
      <c r="W245" s="95"/>
    </row>
    <row r="246" spans="2:23">
      <c r="B246" t="s">
        <v>6787</v>
      </c>
      <c r="C246" t="s">
        <v>6565</v>
      </c>
      <c r="D246" t="s">
        <v>6795</v>
      </c>
      <c r="E246"/>
      <c r="F246" t="s">
        <v>712</v>
      </c>
      <c r="G246" s="90">
        <v>45103</v>
      </c>
      <c r="H246" t="s">
        <v>150</v>
      </c>
      <c r="I246" s="77">
        <v>2.17</v>
      </c>
      <c r="J246" t="s">
        <v>127</v>
      </c>
      <c r="K246" t="s">
        <v>102</v>
      </c>
      <c r="L246" s="78">
        <v>6.7500000000000004E-2</v>
      </c>
      <c r="M246" s="78">
        <v>7.2400000000000006E-2</v>
      </c>
      <c r="N246" s="77">
        <v>1571887.05</v>
      </c>
      <c r="O246" s="77">
        <v>99.39</v>
      </c>
      <c r="P246" s="77">
        <v>1562.2985389949999</v>
      </c>
      <c r="Q246" s="78">
        <v>5.0000000000000001E-4</v>
      </c>
      <c r="R246" s="78">
        <v>1E-4</v>
      </c>
      <c r="W246" s="95"/>
    </row>
    <row r="247" spans="2:23">
      <c r="B247" t="s">
        <v>6787</v>
      </c>
      <c r="C247" t="s">
        <v>6565</v>
      </c>
      <c r="D247" t="s">
        <v>6796</v>
      </c>
      <c r="E247"/>
      <c r="F247" t="s">
        <v>712</v>
      </c>
      <c r="G247" s="90">
        <v>45103</v>
      </c>
      <c r="H247" t="s">
        <v>150</v>
      </c>
      <c r="I247" s="77">
        <v>2.17</v>
      </c>
      <c r="J247" t="s">
        <v>127</v>
      </c>
      <c r="K247" t="s">
        <v>102</v>
      </c>
      <c r="L247" s="78">
        <v>6.7500000000000004E-2</v>
      </c>
      <c r="M247" s="78">
        <v>7.2400000000000006E-2</v>
      </c>
      <c r="N247" s="77">
        <v>2942898.31</v>
      </c>
      <c r="O247" s="77">
        <v>99.39</v>
      </c>
      <c r="P247" s="77">
        <v>2924.9466303089998</v>
      </c>
      <c r="Q247" s="78">
        <v>1E-3</v>
      </c>
      <c r="R247" s="78">
        <v>1E-4</v>
      </c>
      <c r="W247" s="95"/>
    </row>
    <row r="248" spans="2:23">
      <c r="B248" t="s">
        <v>6787</v>
      </c>
      <c r="C248" t="s">
        <v>6565</v>
      </c>
      <c r="D248" t="s">
        <v>6797</v>
      </c>
      <c r="E248"/>
      <c r="F248" t="s">
        <v>712</v>
      </c>
      <c r="G248" s="90">
        <v>45103</v>
      </c>
      <c r="H248" t="s">
        <v>150</v>
      </c>
      <c r="I248" s="77">
        <v>2.17</v>
      </c>
      <c r="J248" t="s">
        <v>127</v>
      </c>
      <c r="K248" t="s">
        <v>102</v>
      </c>
      <c r="L248" s="78">
        <v>6.7500000000000004E-2</v>
      </c>
      <c r="M248" s="78">
        <v>7.2400000000000006E-2</v>
      </c>
      <c r="N248" s="77">
        <v>2138738.5099999998</v>
      </c>
      <c r="O248" s="77">
        <v>99.39</v>
      </c>
      <c r="P248" s="77">
        <v>2125.6922050889998</v>
      </c>
      <c r="Q248" s="78">
        <v>6.9999999999999999E-4</v>
      </c>
      <c r="R248" s="78">
        <v>1E-4</v>
      </c>
      <c r="W248" s="95"/>
    </row>
    <row r="249" spans="2:23">
      <c r="B249" t="s">
        <v>6787</v>
      </c>
      <c r="C249" t="s">
        <v>6565</v>
      </c>
      <c r="D249" t="s">
        <v>6798</v>
      </c>
      <c r="E249"/>
      <c r="F249" t="s">
        <v>712</v>
      </c>
      <c r="G249" s="90">
        <v>45103</v>
      </c>
      <c r="H249" t="s">
        <v>150</v>
      </c>
      <c r="I249" s="77">
        <v>2.17</v>
      </c>
      <c r="J249" t="s">
        <v>127</v>
      </c>
      <c r="K249" t="s">
        <v>102</v>
      </c>
      <c r="L249" s="78">
        <v>6.7500000000000004E-2</v>
      </c>
      <c r="M249" s="78">
        <v>7.2400000000000006E-2</v>
      </c>
      <c r="N249" s="77">
        <v>1500955.83</v>
      </c>
      <c r="O249" s="77">
        <v>99.39</v>
      </c>
      <c r="P249" s="77">
        <v>1491.799999437</v>
      </c>
      <c r="Q249" s="78">
        <v>5.0000000000000001E-4</v>
      </c>
      <c r="R249" s="78">
        <v>1E-4</v>
      </c>
      <c r="W249" s="95"/>
    </row>
    <row r="250" spans="2:23">
      <c r="B250" t="s">
        <v>6787</v>
      </c>
      <c r="C250" t="s">
        <v>6565</v>
      </c>
      <c r="D250" t="s">
        <v>6799</v>
      </c>
      <c r="E250"/>
      <c r="F250" t="s">
        <v>712</v>
      </c>
      <c r="G250" s="90">
        <v>45103</v>
      </c>
      <c r="H250" t="s">
        <v>150</v>
      </c>
      <c r="I250" s="77">
        <v>2.17</v>
      </c>
      <c r="J250" t="s">
        <v>127</v>
      </c>
      <c r="K250" t="s">
        <v>102</v>
      </c>
      <c r="L250" s="78">
        <v>6.7500000000000004E-2</v>
      </c>
      <c r="M250" s="78">
        <v>7.2400000000000006E-2</v>
      </c>
      <c r="N250" s="77">
        <v>2273780.86</v>
      </c>
      <c r="O250" s="77">
        <v>99.39</v>
      </c>
      <c r="P250" s="77">
        <v>2259.9107967539999</v>
      </c>
      <c r="Q250" s="78">
        <v>8.0000000000000004E-4</v>
      </c>
      <c r="R250" s="78">
        <v>1E-4</v>
      </c>
      <c r="W250" s="95"/>
    </row>
    <row r="251" spans="2:23">
      <c r="B251" t="s">
        <v>6787</v>
      </c>
      <c r="C251" t="s">
        <v>6565</v>
      </c>
      <c r="D251" t="s">
        <v>6800</v>
      </c>
      <c r="E251"/>
      <c r="F251" t="s">
        <v>712</v>
      </c>
      <c r="G251" s="90">
        <v>45103</v>
      </c>
      <c r="H251" t="s">
        <v>150</v>
      </c>
      <c r="I251" s="77">
        <v>2.17</v>
      </c>
      <c r="J251" t="s">
        <v>127</v>
      </c>
      <c r="K251" t="s">
        <v>102</v>
      </c>
      <c r="L251" s="78">
        <v>6.7500000000000004E-2</v>
      </c>
      <c r="M251" s="78">
        <v>7.2400000000000006E-2</v>
      </c>
      <c r="N251" s="77">
        <v>1832594.31</v>
      </c>
      <c r="O251" s="77">
        <v>99.39</v>
      </c>
      <c r="P251" s="77">
        <v>1821.4154847090001</v>
      </c>
      <c r="Q251" s="78">
        <v>5.9999999999999995E-4</v>
      </c>
      <c r="R251" s="78">
        <v>1E-4</v>
      </c>
      <c r="W251" s="95"/>
    </row>
    <row r="252" spans="2:23">
      <c r="B252" t="s">
        <v>6801</v>
      </c>
      <c r="C252" t="s">
        <v>6565</v>
      </c>
      <c r="D252" t="s">
        <v>6802</v>
      </c>
      <c r="E252"/>
      <c r="F252" t="s">
        <v>1072</v>
      </c>
      <c r="G252" s="90">
        <v>42732</v>
      </c>
      <c r="H252" t="s">
        <v>5010</v>
      </c>
      <c r="I252" s="77">
        <v>2.13</v>
      </c>
      <c r="J252" t="s">
        <v>127</v>
      </c>
      <c r="K252" t="s">
        <v>102</v>
      </c>
      <c r="L252" s="78">
        <v>2.1600000000000001E-2</v>
      </c>
      <c r="M252" s="78">
        <v>2.7699999999999999E-2</v>
      </c>
      <c r="N252" s="77">
        <v>5330904.8</v>
      </c>
      <c r="O252" s="77">
        <v>110.44</v>
      </c>
      <c r="P252" s="77">
        <v>5887.4512611199998</v>
      </c>
      <c r="Q252" s="78">
        <v>2.0999999999999999E-3</v>
      </c>
      <c r="R252" s="78">
        <v>2.0000000000000001E-4</v>
      </c>
      <c r="W252" s="95"/>
    </row>
    <row r="253" spans="2:23">
      <c r="B253" t="s">
        <v>6663</v>
      </c>
      <c r="C253" t="s">
        <v>6565</v>
      </c>
      <c r="D253" t="s">
        <v>6803</v>
      </c>
      <c r="E253"/>
      <c r="F253" t="s">
        <v>741</v>
      </c>
      <c r="G253" s="90">
        <v>44858</v>
      </c>
      <c r="H253" t="s">
        <v>150</v>
      </c>
      <c r="I253" s="77">
        <v>5.49</v>
      </c>
      <c r="J253" t="s">
        <v>760</v>
      </c>
      <c r="K253" t="s">
        <v>102</v>
      </c>
      <c r="L253" s="78">
        <v>3.49E-2</v>
      </c>
      <c r="M253" s="78">
        <v>4.4900000000000002E-2</v>
      </c>
      <c r="N253" s="77">
        <v>798540.62</v>
      </c>
      <c r="O253" s="77">
        <v>98.84</v>
      </c>
      <c r="P253" s="77">
        <v>789.27754880800001</v>
      </c>
      <c r="Q253" s="78">
        <v>2.9999999999999997E-4</v>
      </c>
      <c r="R253" s="78">
        <v>0</v>
      </c>
      <c r="W253" s="95"/>
    </row>
    <row r="254" spans="2:23">
      <c r="B254" t="s">
        <v>6663</v>
      </c>
      <c r="C254" t="s">
        <v>6565</v>
      </c>
      <c r="D254" t="s">
        <v>6804</v>
      </c>
      <c r="E254"/>
      <c r="F254" t="s">
        <v>741</v>
      </c>
      <c r="G254" s="90">
        <v>44858</v>
      </c>
      <c r="H254" t="s">
        <v>150</v>
      </c>
      <c r="I254" s="77">
        <v>5.52</v>
      </c>
      <c r="J254" t="s">
        <v>760</v>
      </c>
      <c r="K254" t="s">
        <v>102</v>
      </c>
      <c r="L254" s="78">
        <v>3.49E-2</v>
      </c>
      <c r="M254" s="78">
        <v>4.48E-2</v>
      </c>
      <c r="N254" s="77">
        <v>973527.35</v>
      </c>
      <c r="O254" s="77">
        <v>98.84</v>
      </c>
      <c r="P254" s="77">
        <v>962.23443273999999</v>
      </c>
      <c r="Q254" s="78">
        <v>2.9999999999999997E-4</v>
      </c>
      <c r="R254" s="78">
        <v>0</v>
      </c>
      <c r="W254" s="95"/>
    </row>
    <row r="255" spans="2:23">
      <c r="B255" t="s">
        <v>6663</v>
      </c>
      <c r="C255" t="s">
        <v>6565</v>
      </c>
      <c r="D255" t="s">
        <v>6805</v>
      </c>
      <c r="E255"/>
      <c r="F255" t="s">
        <v>741</v>
      </c>
      <c r="G255" s="90">
        <v>44858</v>
      </c>
      <c r="H255" t="s">
        <v>150</v>
      </c>
      <c r="I255" s="77">
        <v>5.74</v>
      </c>
      <c r="J255" t="s">
        <v>760</v>
      </c>
      <c r="K255" t="s">
        <v>102</v>
      </c>
      <c r="L255" s="78">
        <v>3.49E-2</v>
      </c>
      <c r="M255" s="78">
        <v>4.4600000000000001E-2</v>
      </c>
      <c r="N255" s="77">
        <v>572983.06000000006</v>
      </c>
      <c r="O255" s="77">
        <v>98.76</v>
      </c>
      <c r="P255" s="77">
        <v>565.87807005599996</v>
      </c>
      <c r="Q255" s="78">
        <v>2.0000000000000001E-4</v>
      </c>
      <c r="R255" s="78">
        <v>0</v>
      </c>
      <c r="W255" s="95"/>
    </row>
    <row r="256" spans="2:23">
      <c r="B256" t="s">
        <v>6663</v>
      </c>
      <c r="C256" t="s">
        <v>6565</v>
      </c>
      <c r="D256" t="s">
        <v>6806</v>
      </c>
      <c r="E256"/>
      <c r="F256" t="s">
        <v>741</v>
      </c>
      <c r="G256" s="90">
        <v>44858</v>
      </c>
      <c r="H256" t="s">
        <v>150</v>
      </c>
      <c r="I256" s="77">
        <v>5.59</v>
      </c>
      <c r="J256" t="s">
        <v>760</v>
      </c>
      <c r="K256" t="s">
        <v>102</v>
      </c>
      <c r="L256" s="78">
        <v>3.49E-2</v>
      </c>
      <c r="M256" s="78">
        <v>4.48E-2</v>
      </c>
      <c r="N256" s="77">
        <v>768339.37</v>
      </c>
      <c r="O256" s="77">
        <v>98.81</v>
      </c>
      <c r="P256" s="77">
        <v>759.19613149700001</v>
      </c>
      <c r="Q256" s="78">
        <v>2.9999999999999997E-4</v>
      </c>
      <c r="R256" s="78">
        <v>0</v>
      </c>
      <c r="W256" s="95"/>
    </row>
    <row r="257" spans="2:23">
      <c r="B257" t="s">
        <v>6663</v>
      </c>
      <c r="C257" t="s">
        <v>6565</v>
      </c>
      <c r="D257" t="s">
        <v>6807</v>
      </c>
      <c r="E257"/>
      <c r="F257" t="s">
        <v>741</v>
      </c>
      <c r="G257" s="90">
        <v>44858</v>
      </c>
      <c r="H257" t="s">
        <v>150</v>
      </c>
      <c r="I257" s="77">
        <v>5.62</v>
      </c>
      <c r="J257" t="s">
        <v>760</v>
      </c>
      <c r="K257" t="s">
        <v>102</v>
      </c>
      <c r="L257" s="78">
        <v>3.49E-2</v>
      </c>
      <c r="M257" s="78">
        <v>4.4699999999999997E-2</v>
      </c>
      <c r="N257" s="77">
        <v>637359</v>
      </c>
      <c r="O257" s="77">
        <v>98.82</v>
      </c>
      <c r="P257" s="77">
        <v>629.83816379999996</v>
      </c>
      <c r="Q257" s="78">
        <v>2.0000000000000001E-4</v>
      </c>
      <c r="R257" s="78">
        <v>0</v>
      </c>
      <c r="W257" s="95"/>
    </row>
    <row r="258" spans="2:23">
      <c r="B258" t="s">
        <v>6808</v>
      </c>
      <c r="C258" t="s">
        <v>6519</v>
      </c>
      <c r="D258" t="s">
        <v>6809</v>
      </c>
      <c r="E258"/>
      <c r="F258" t="s">
        <v>741</v>
      </c>
      <c r="G258" s="90">
        <v>42372</v>
      </c>
      <c r="H258" t="s">
        <v>150</v>
      </c>
      <c r="I258" s="77">
        <v>9.68</v>
      </c>
      <c r="J258" t="s">
        <v>127</v>
      </c>
      <c r="K258" t="s">
        <v>102</v>
      </c>
      <c r="L258" s="78">
        <v>6.7000000000000004E-2</v>
      </c>
      <c r="M258" s="78">
        <v>3.1099999999999999E-2</v>
      </c>
      <c r="N258" s="77">
        <v>7317448.3799999999</v>
      </c>
      <c r="O258" s="77">
        <v>155.30000000000001</v>
      </c>
      <c r="P258" s="77">
        <v>11363.99733414</v>
      </c>
      <c r="Q258" s="78">
        <v>4.0000000000000001E-3</v>
      </c>
      <c r="R258" s="78">
        <v>4.0000000000000002E-4</v>
      </c>
      <c r="W258" s="95"/>
    </row>
    <row r="259" spans="2:23">
      <c r="B259" t="s">
        <v>6767</v>
      </c>
      <c r="C259" t="s">
        <v>6565</v>
      </c>
      <c r="D259" t="s">
        <v>6810</v>
      </c>
      <c r="E259"/>
      <c r="F259" t="s">
        <v>741</v>
      </c>
      <c r="G259" s="90">
        <v>42606</v>
      </c>
      <c r="H259" t="s">
        <v>150</v>
      </c>
      <c r="I259" s="77">
        <v>5.94</v>
      </c>
      <c r="J259" t="s">
        <v>760</v>
      </c>
      <c r="K259" t="s">
        <v>102</v>
      </c>
      <c r="L259" s="78">
        <v>8.0500000000000002E-2</v>
      </c>
      <c r="M259" s="78">
        <v>9.8699999999999996E-2</v>
      </c>
      <c r="N259" s="77">
        <v>2186646.16</v>
      </c>
      <c r="O259" s="77">
        <v>93.2</v>
      </c>
      <c r="P259" s="77">
        <v>2037.9542211200001</v>
      </c>
      <c r="Q259" s="78">
        <v>6.9999999999999999E-4</v>
      </c>
      <c r="R259" s="78">
        <v>1E-4</v>
      </c>
      <c r="W259" s="95"/>
    </row>
    <row r="260" spans="2:23">
      <c r="B260" t="s">
        <v>6767</v>
      </c>
      <c r="C260" t="s">
        <v>6565</v>
      </c>
      <c r="D260" t="s">
        <v>6811</v>
      </c>
      <c r="E260"/>
      <c r="F260" t="s">
        <v>741</v>
      </c>
      <c r="G260" s="90">
        <v>42648</v>
      </c>
      <c r="H260" t="s">
        <v>150</v>
      </c>
      <c r="I260" s="77">
        <v>5.95</v>
      </c>
      <c r="J260" t="s">
        <v>760</v>
      </c>
      <c r="K260" t="s">
        <v>102</v>
      </c>
      <c r="L260" s="78">
        <v>8.0500000000000002E-2</v>
      </c>
      <c r="M260" s="78">
        <v>9.8599999999999993E-2</v>
      </c>
      <c r="N260" s="77">
        <v>2005823.03</v>
      </c>
      <c r="O260" s="77">
        <v>93.25</v>
      </c>
      <c r="P260" s="77">
        <v>1870.429975475</v>
      </c>
      <c r="Q260" s="78">
        <v>6.9999999999999999E-4</v>
      </c>
      <c r="R260" s="78">
        <v>1E-4</v>
      </c>
      <c r="W260" s="95"/>
    </row>
    <row r="261" spans="2:23">
      <c r="B261" t="s">
        <v>6767</v>
      </c>
      <c r="C261" t="s">
        <v>6565</v>
      </c>
      <c r="D261" t="s">
        <v>6812</v>
      </c>
      <c r="E261"/>
      <c r="F261" t="s">
        <v>741</v>
      </c>
      <c r="G261" s="90">
        <v>42718</v>
      </c>
      <c r="H261" t="s">
        <v>150</v>
      </c>
      <c r="I261" s="77">
        <v>5.95</v>
      </c>
      <c r="J261" t="s">
        <v>760</v>
      </c>
      <c r="K261" t="s">
        <v>102</v>
      </c>
      <c r="L261" s="78">
        <v>8.0500000000000002E-2</v>
      </c>
      <c r="M261" s="78">
        <v>9.8599999999999993E-2</v>
      </c>
      <c r="N261" s="77">
        <v>1401418.12</v>
      </c>
      <c r="O261" s="77">
        <v>93.24</v>
      </c>
      <c r="P261" s="77">
        <v>1306.6822550879999</v>
      </c>
      <c r="Q261" s="78">
        <v>5.0000000000000001E-4</v>
      </c>
      <c r="R261" s="78">
        <v>0</v>
      </c>
      <c r="W261" s="95"/>
    </row>
    <row r="262" spans="2:23">
      <c r="B262" t="s">
        <v>6767</v>
      </c>
      <c r="C262" t="s">
        <v>6565</v>
      </c>
      <c r="D262" t="s">
        <v>6813</v>
      </c>
      <c r="E262"/>
      <c r="F262" t="s">
        <v>741</v>
      </c>
      <c r="G262" s="90">
        <v>42326</v>
      </c>
      <c r="H262" t="s">
        <v>150</v>
      </c>
      <c r="I262" s="77">
        <v>5.95</v>
      </c>
      <c r="J262" t="s">
        <v>760</v>
      </c>
      <c r="K262" t="s">
        <v>102</v>
      </c>
      <c r="L262" s="78">
        <v>8.0500000000000002E-2</v>
      </c>
      <c r="M262" s="78">
        <v>9.8500000000000004E-2</v>
      </c>
      <c r="N262" s="77">
        <v>519853</v>
      </c>
      <c r="O262" s="77">
        <v>93.29</v>
      </c>
      <c r="P262" s="77">
        <v>484.9708637</v>
      </c>
      <c r="Q262" s="78">
        <v>2.0000000000000001E-4</v>
      </c>
      <c r="R262" s="78">
        <v>0</v>
      </c>
      <c r="W262" s="95"/>
    </row>
    <row r="263" spans="2:23">
      <c r="B263" t="s">
        <v>6767</v>
      </c>
      <c r="C263" t="s">
        <v>6565</v>
      </c>
      <c r="D263" t="s">
        <v>6814</v>
      </c>
      <c r="E263"/>
      <c r="F263" t="s">
        <v>741</v>
      </c>
      <c r="G263" s="90">
        <v>42900</v>
      </c>
      <c r="H263" t="s">
        <v>150</v>
      </c>
      <c r="I263" s="77">
        <v>5.93</v>
      </c>
      <c r="J263" t="s">
        <v>760</v>
      </c>
      <c r="K263" t="s">
        <v>102</v>
      </c>
      <c r="L263" s="78">
        <v>8.0500000000000002E-2</v>
      </c>
      <c r="M263" s="78">
        <v>9.9199999999999997E-2</v>
      </c>
      <c r="N263" s="77">
        <v>1660033</v>
      </c>
      <c r="O263" s="77">
        <v>92.95</v>
      </c>
      <c r="P263" s="77">
        <v>1543.0006734999999</v>
      </c>
      <c r="Q263" s="78">
        <v>5.0000000000000001E-4</v>
      </c>
      <c r="R263" s="78">
        <v>1E-4</v>
      </c>
      <c r="W263" s="95"/>
    </row>
    <row r="264" spans="2:23">
      <c r="B264" t="s">
        <v>6767</v>
      </c>
      <c r="C264" t="s">
        <v>6565</v>
      </c>
      <c r="D264" t="s">
        <v>6815</v>
      </c>
      <c r="E264"/>
      <c r="F264" t="s">
        <v>741</v>
      </c>
      <c r="G264" s="90">
        <v>43075</v>
      </c>
      <c r="H264" t="s">
        <v>150</v>
      </c>
      <c r="I264" s="77">
        <v>5.93</v>
      </c>
      <c r="J264" t="s">
        <v>760</v>
      </c>
      <c r="K264" t="s">
        <v>102</v>
      </c>
      <c r="L264" s="78">
        <v>8.0500000000000002E-2</v>
      </c>
      <c r="M264" s="78">
        <v>9.9400000000000002E-2</v>
      </c>
      <c r="N264" s="77">
        <v>1030059.87</v>
      </c>
      <c r="O264" s="77">
        <v>92.83</v>
      </c>
      <c r="P264" s="77">
        <v>956.20457732099999</v>
      </c>
      <c r="Q264" s="78">
        <v>2.9999999999999997E-4</v>
      </c>
      <c r="R264" s="78">
        <v>0</v>
      </c>
      <c r="W264" s="95"/>
    </row>
    <row r="265" spans="2:23">
      <c r="B265" t="s">
        <v>6767</v>
      </c>
      <c r="C265" t="s">
        <v>6565</v>
      </c>
      <c r="D265" t="s">
        <v>6816</v>
      </c>
      <c r="E265"/>
      <c r="F265" t="s">
        <v>741</v>
      </c>
      <c r="G265" s="90">
        <v>43292</v>
      </c>
      <c r="H265" t="s">
        <v>150</v>
      </c>
      <c r="I265" s="77">
        <v>5.93</v>
      </c>
      <c r="J265" t="s">
        <v>760</v>
      </c>
      <c r="K265" t="s">
        <v>102</v>
      </c>
      <c r="L265" s="78">
        <v>8.0500000000000002E-2</v>
      </c>
      <c r="M265" s="78">
        <v>9.9500000000000005E-2</v>
      </c>
      <c r="N265" s="77">
        <v>2808739.12</v>
      </c>
      <c r="O265" s="77">
        <v>92.78</v>
      </c>
      <c r="P265" s="77">
        <v>2605.9481555359998</v>
      </c>
      <c r="Q265" s="78">
        <v>8.9999999999999998E-4</v>
      </c>
      <c r="R265" s="78">
        <v>1E-4</v>
      </c>
      <c r="W265" s="95"/>
    </row>
    <row r="266" spans="2:23">
      <c r="B266" t="s">
        <v>6767</v>
      </c>
      <c r="C266" t="s">
        <v>6565</v>
      </c>
      <c r="D266" t="s">
        <v>6817</v>
      </c>
      <c r="E266"/>
      <c r="F266" t="s">
        <v>741</v>
      </c>
      <c r="G266" s="90">
        <v>44294</v>
      </c>
      <c r="H266" t="s">
        <v>150</v>
      </c>
      <c r="I266" s="77">
        <v>7.58</v>
      </c>
      <c r="J266" t="s">
        <v>760</v>
      </c>
      <c r="K266" t="s">
        <v>102</v>
      </c>
      <c r="L266" s="78">
        <v>0.03</v>
      </c>
      <c r="M266" s="78">
        <v>5.4399999999999997E-2</v>
      </c>
      <c r="N266" s="77">
        <v>5776282.2300000004</v>
      </c>
      <c r="O266" s="77">
        <v>92.63</v>
      </c>
      <c r="P266" s="77">
        <v>5350.5702296489999</v>
      </c>
      <c r="Q266" s="78">
        <v>1.9E-3</v>
      </c>
      <c r="R266" s="78">
        <v>2.0000000000000001E-4</v>
      </c>
      <c r="W266" s="95"/>
    </row>
    <row r="267" spans="2:23">
      <c r="B267" s="86" t="s">
        <v>7072</v>
      </c>
      <c r="C267" t="s">
        <v>6519</v>
      </c>
      <c r="D267" t="s">
        <v>6818</v>
      </c>
      <c r="E267"/>
      <c r="F267" t="s">
        <v>741</v>
      </c>
      <c r="G267" s="90">
        <v>45104</v>
      </c>
      <c r="H267" t="s">
        <v>150</v>
      </c>
      <c r="I267" s="77">
        <v>2.75</v>
      </c>
      <c r="J267" t="s">
        <v>402</v>
      </c>
      <c r="K267" t="s">
        <v>102</v>
      </c>
      <c r="L267" s="78">
        <v>5.2200000000000003E-2</v>
      </c>
      <c r="M267" s="78">
        <v>5.67E-2</v>
      </c>
      <c r="N267" s="77">
        <v>5981365.3499999996</v>
      </c>
      <c r="O267" s="77">
        <v>99.11</v>
      </c>
      <c r="P267" s="77">
        <v>5928.1311983850001</v>
      </c>
      <c r="Q267" s="78">
        <v>2.0999999999999999E-3</v>
      </c>
      <c r="R267" s="78">
        <v>2.0000000000000001E-4</v>
      </c>
      <c r="W267" s="95"/>
    </row>
    <row r="268" spans="2:23">
      <c r="B268" s="86" t="s">
        <v>7074</v>
      </c>
      <c r="C268" t="s">
        <v>6519</v>
      </c>
      <c r="D268" t="s">
        <v>6819</v>
      </c>
      <c r="E268"/>
      <c r="F268" t="s">
        <v>741</v>
      </c>
      <c r="G268" s="90">
        <v>45063</v>
      </c>
      <c r="H268" t="s">
        <v>150</v>
      </c>
      <c r="I268" s="77">
        <v>3.79</v>
      </c>
      <c r="J268" t="s">
        <v>402</v>
      </c>
      <c r="K268" t="s">
        <v>102</v>
      </c>
      <c r="L268" s="78">
        <v>4.4299999999999999E-2</v>
      </c>
      <c r="M268" s="78">
        <v>4.4699999999999997E-2</v>
      </c>
      <c r="N268" s="77">
        <v>8972048.0800000001</v>
      </c>
      <c r="O268" s="77">
        <v>100.83</v>
      </c>
      <c r="P268" s="77">
        <v>9046.5160790640002</v>
      </c>
      <c r="Q268" s="78">
        <v>3.2000000000000002E-3</v>
      </c>
      <c r="R268" s="78">
        <v>2.9999999999999997E-4</v>
      </c>
      <c r="W268" s="95"/>
    </row>
    <row r="269" spans="2:23">
      <c r="B269" t="s">
        <v>6820</v>
      </c>
      <c r="C269" t="s">
        <v>6565</v>
      </c>
      <c r="D269" t="s">
        <v>6821</v>
      </c>
      <c r="E269"/>
      <c r="F269" t="s">
        <v>1047</v>
      </c>
      <c r="G269" s="90">
        <v>43185</v>
      </c>
      <c r="H269" t="s">
        <v>356</v>
      </c>
      <c r="I269" s="77">
        <v>4.09</v>
      </c>
      <c r="J269" t="s">
        <v>1054</v>
      </c>
      <c r="K269" t="s">
        <v>116</v>
      </c>
      <c r="L269" s="78">
        <v>4.2200000000000001E-2</v>
      </c>
      <c r="M269" s="78">
        <v>7.2400000000000006E-2</v>
      </c>
      <c r="N269" s="77">
        <v>2128831.89</v>
      </c>
      <c r="O269" s="77">
        <v>91.63</v>
      </c>
      <c r="P269" s="77">
        <v>5430.99600141885</v>
      </c>
      <c r="Q269" s="78">
        <v>1.9E-3</v>
      </c>
      <c r="R269" s="78">
        <v>2.0000000000000001E-4</v>
      </c>
      <c r="W269" s="95"/>
    </row>
    <row r="270" spans="2:23">
      <c r="B270" t="s">
        <v>6822</v>
      </c>
      <c r="C270" t="s">
        <v>6565</v>
      </c>
      <c r="D270" t="s">
        <v>6823</v>
      </c>
      <c r="E270"/>
      <c r="F270" t="s">
        <v>6824</v>
      </c>
      <c r="G270" s="90">
        <v>41816</v>
      </c>
      <c r="H270" t="s">
        <v>150</v>
      </c>
      <c r="I270" s="77">
        <v>5.83</v>
      </c>
      <c r="J270" t="s">
        <v>760</v>
      </c>
      <c r="K270" t="s">
        <v>102</v>
      </c>
      <c r="L270" s="78">
        <v>4.4999999999999998E-2</v>
      </c>
      <c r="M270" s="78">
        <v>8.1100000000000005E-2</v>
      </c>
      <c r="N270" s="77">
        <v>2291656.14</v>
      </c>
      <c r="O270" s="77">
        <v>90.25</v>
      </c>
      <c r="P270" s="77">
        <v>2068.2196663499999</v>
      </c>
      <c r="Q270" s="78">
        <v>6.9999999999999999E-4</v>
      </c>
      <c r="R270" s="78">
        <v>1E-4</v>
      </c>
      <c r="W270" s="95"/>
    </row>
    <row r="271" spans="2:23">
      <c r="B271" t="s">
        <v>6822</v>
      </c>
      <c r="C271" t="s">
        <v>6565</v>
      </c>
      <c r="D271" t="s">
        <v>6825</v>
      </c>
      <c r="E271"/>
      <c r="F271" t="s">
        <v>6824</v>
      </c>
      <c r="G271" s="90">
        <v>42166</v>
      </c>
      <c r="H271" t="s">
        <v>150</v>
      </c>
      <c r="I271" s="77">
        <v>5.83</v>
      </c>
      <c r="J271" t="s">
        <v>760</v>
      </c>
      <c r="K271" t="s">
        <v>102</v>
      </c>
      <c r="L271" s="78">
        <v>4.4999999999999998E-2</v>
      </c>
      <c r="M271" s="78">
        <v>8.1100000000000005E-2</v>
      </c>
      <c r="N271" s="77">
        <v>1549186.04</v>
      </c>
      <c r="O271" s="77">
        <v>90.8</v>
      </c>
      <c r="P271" s="77">
        <v>1406.66092432</v>
      </c>
      <c r="Q271" s="78">
        <v>5.0000000000000001E-4</v>
      </c>
      <c r="R271" s="78">
        <v>1E-4</v>
      </c>
      <c r="W271" s="95"/>
    </row>
    <row r="272" spans="2:23">
      <c r="B272" t="s">
        <v>6822</v>
      </c>
      <c r="C272" t="s">
        <v>6565</v>
      </c>
      <c r="D272" t="s">
        <v>6826</v>
      </c>
      <c r="E272"/>
      <c r="F272" t="s">
        <v>6824</v>
      </c>
      <c r="G272" s="90">
        <v>42348</v>
      </c>
      <c r="H272" t="s">
        <v>150</v>
      </c>
      <c r="I272" s="77">
        <v>5.83</v>
      </c>
      <c r="J272" t="s">
        <v>760</v>
      </c>
      <c r="K272" t="s">
        <v>102</v>
      </c>
      <c r="L272" s="78">
        <v>4.4999999999999998E-2</v>
      </c>
      <c r="M272" s="78">
        <v>8.1100000000000005E-2</v>
      </c>
      <c r="N272" s="77">
        <v>1425602.02</v>
      </c>
      <c r="O272" s="77">
        <v>90.62</v>
      </c>
      <c r="P272" s="77">
        <v>1291.880550524</v>
      </c>
      <c r="Q272" s="78">
        <v>5.0000000000000001E-4</v>
      </c>
      <c r="R272" s="78">
        <v>0</v>
      </c>
      <c r="W272" s="95"/>
    </row>
    <row r="273" spans="2:23">
      <c r="B273" t="s">
        <v>6822</v>
      </c>
      <c r="C273" t="s">
        <v>6565</v>
      </c>
      <c r="D273" t="s">
        <v>6827</v>
      </c>
      <c r="E273"/>
      <c r="F273" t="s">
        <v>6824</v>
      </c>
      <c r="G273" s="90">
        <v>42439</v>
      </c>
      <c r="H273" t="s">
        <v>150</v>
      </c>
      <c r="I273" s="77">
        <v>5.83</v>
      </c>
      <c r="J273" t="s">
        <v>760</v>
      </c>
      <c r="K273" t="s">
        <v>102</v>
      </c>
      <c r="L273" s="78">
        <v>4.4999999999999998E-2</v>
      </c>
      <c r="M273" s="78">
        <v>8.1100000000000005E-2</v>
      </c>
      <c r="N273" s="77">
        <v>1693166.59</v>
      </c>
      <c r="O273" s="77">
        <v>91.54</v>
      </c>
      <c r="P273" s="77">
        <v>1549.9246964859999</v>
      </c>
      <c r="Q273" s="78">
        <v>5.0000000000000001E-4</v>
      </c>
      <c r="R273" s="78">
        <v>1E-4</v>
      </c>
      <c r="W273" s="95"/>
    </row>
    <row r="274" spans="2:23">
      <c r="B274" t="s">
        <v>6822</v>
      </c>
      <c r="C274" t="s">
        <v>6565</v>
      </c>
      <c r="D274" t="s">
        <v>6828</v>
      </c>
      <c r="E274"/>
      <c r="F274" t="s">
        <v>6824</v>
      </c>
      <c r="G274" s="90">
        <v>42151</v>
      </c>
      <c r="H274" t="s">
        <v>150</v>
      </c>
      <c r="I274" s="77">
        <v>5.83</v>
      </c>
      <c r="J274" t="s">
        <v>760</v>
      </c>
      <c r="K274" t="s">
        <v>102</v>
      </c>
      <c r="L274" s="78">
        <v>4.4999999999999998E-2</v>
      </c>
      <c r="M274" s="78">
        <v>8.1100000000000005E-2</v>
      </c>
      <c r="N274" s="77">
        <v>1646511.19</v>
      </c>
      <c r="O274" s="77">
        <v>90.8</v>
      </c>
      <c r="P274" s="77">
        <v>1495.0321605199999</v>
      </c>
      <c r="Q274" s="78">
        <v>5.0000000000000001E-4</v>
      </c>
      <c r="R274" s="78">
        <v>1E-4</v>
      </c>
      <c r="W274" s="95"/>
    </row>
    <row r="275" spans="2:23">
      <c r="B275" t="s">
        <v>6822</v>
      </c>
      <c r="C275" t="s">
        <v>6565</v>
      </c>
      <c r="D275" t="s">
        <v>6829</v>
      </c>
      <c r="E275"/>
      <c r="F275" t="s">
        <v>6824</v>
      </c>
      <c r="G275" s="90">
        <v>42549</v>
      </c>
      <c r="H275" t="s">
        <v>150</v>
      </c>
      <c r="I275" s="77">
        <v>5.85</v>
      </c>
      <c r="J275" t="s">
        <v>760</v>
      </c>
      <c r="K275" t="s">
        <v>102</v>
      </c>
      <c r="L275" s="78">
        <v>4.4999999999999998E-2</v>
      </c>
      <c r="M275" s="78">
        <v>7.9899999999999999E-2</v>
      </c>
      <c r="N275" s="77">
        <v>1190953.6499999999</v>
      </c>
      <c r="O275" s="77">
        <v>91.93</v>
      </c>
      <c r="P275" s="77">
        <v>1094.843690445</v>
      </c>
      <c r="Q275" s="78">
        <v>4.0000000000000002E-4</v>
      </c>
      <c r="R275" s="78">
        <v>0</v>
      </c>
      <c r="W275" s="95"/>
    </row>
    <row r="276" spans="2:23">
      <c r="B276" t="s">
        <v>6822</v>
      </c>
      <c r="C276" t="s">
        <v>6565</v>
      </c>
      <c r="D276" t="s">
        <v>6830</v>
      </c>
      <c r="E276"/>
      <c r="F276" t="s">
        <v>6824</v>
      </c>
      <c r="G276" s="90">
        <v>42604</v>
      </c>
      <c r="H276" t="s">
        <v>150</v>
      </c>
      <c r="I276" s="77">
        <v>5.83</v>
      </c>
      <c r="J276" t="s">
        <v>760</v>
      </c>
      <c r="K276" t="s">
        <v>102</v>
      </c>
      <c r="L276" s="78">
        <v>4.4999999999999998E-2</v>
      </c>
      <c r="M276" s="78">
        <v>8.1100000000000005E-2</v>
      </c>
      <c r="N276" s="77">
        <v>1557379.16</v>
      </c>
      <c r="O276" s="77">
        <v>90.71</v>
      </c>
      <c r="P276" s="77">
        <v>1412.6986360359999</v>
      </c>
      <c r="Q276" s="78">
        <v>5.0000000000000001E-4</v>
      </c>
      <c r="R276" s="78">
        <v>1E-4</v>
      </c>
      <c r="W276" s="95"/>
    </row>
    <row r="277" spans="2:23">
      <c r="B277" t="s">
        <v>6822</v>
      </c>
      <c r="C277" t="s">
        <v>6565</v>
      </c>
      <c r="D277" t="s">
        <v>6831</v>
      </c>
      <c r="E277"/>
      <c r="F277" t="s">
        <v>6824</v>
      </c>
      <c r="G277" s="90">
        <v>42625</v>
      </c>
      <c r="H277" t="s">
        <v>150</v>
      </c>
      <c r="I277" s="77">
        <v>5.83</v>
      </c>
      <c r="J277" t="s">
        <v>760</v>
      </c>
      <c r="K277" t="s">
        <v>102</v>
      </c>
      <c r="L277" s="78">
        <v>4.4999999999999998E-2</v>
      </c>
      <c r="M277" s="78">
        <v>8.1100000000000005E-2</v>
      </c>
      <c r="N277" s="77">
        <v>638131.31000000006</v>
      </c>
      <c r="O277" s="77">
        <v>90.71</v>
      </c>
      <c r="P277" s="77">
        <v>578.84891130100004</v>
      </c>
      <c r="Q277" s="78">
        <v>2.0000000000000001E-4</v>
      </c>
      <c r="R277" s="78">
        <v>0</v>
      </c>
      <c r="W277" s="95"/>
    </row>
    <row r="278" spans="2:23">
      <c r="B278" t="s">
        <v>6822</v>
      </c>
      <c r="C278" t="s">
        <v>6565</v>
      </c>
      <c r="D278" t="s">
        <v>6832</v>
      </c>
      <c r="E278"/>
      <c r="F278" t="s">
        <v>6824</v>
      </c>
      <c r="G278" s="90">
        <v>42716</v>
      </c>
      <c r="H278" t="s">
        <v>150</v>
      </c>
      <c r="I278" s="77">
        <v>5.83</v>
      </c>
      <c r="J278" t="s">
        <v>760</v>
      </c>
      <c r="K278" t="s">
        <v>102</v>
      </c>
      <c r="L278" s="78">
        <v>4.4999999999999998E-2</v>
      </c>
      <c r="M278" s="78">
        <v>8.1100000000000005E-2</v>
      </c>
      <c r="N278" s="77">
        <v>482783.84</v>
      </c>
      <c r="O278" s="77">
        <v>90.89</v>
      </c>
      <c r="P278" s="77">
        <v>438.80223217600002</v>
      </c>
      <c r="Q278" s="78">
        <v>2.0000000000000001E-4</v>
      </c>
      <c r="R278" s="78">
        <v>0</v>
      </c>
      <c r="W278" s="95"/>
    </row>
    <row r="279" spans="2:23">
      <c r="B279" t="s">
        <v>6822</v>
      </c>
      <c r="C279" t="s">
        <v>6565</v>
      </c>
      <c r="D279" t="s">
        <v>6833</v>
      </c>
      <c r="E279"/>
      <c r="F279" t="s">
        <v>6824</v>
      </c>
      <c r="G279" s="90">
        <v>42803</v>
      </c>
      <c r="H279" t="s">
        <v>150</v>
      </c>
      <c r="I279" s="77">
        <v>5.83</v>
      </c>
      <c r="J279" t="s">
        <v>760</v>
      </c>
      <c r="K279" t="s">
        <v>102</v>
      </c>
      <c r="L279" s="78">
        <v>4.4999999999999998E-2</v>
      </c>
      <c r="M279" s="78">
        <v>8.1100000000000005E-2</v>
      </c>
      <c r="N279" s="77">
        <v>3094041.11</v>
      </c>
      <c r="O279" s="77">
        <v>91.44</v>
      </c>
      <c r="P279" s="77">
        <v>2829.1911909840001</v>
      </c>
      <c r="Q279" s="78">
        <v>1E-3</v>
      </c>
      <c r="R279" s="78">
        <v>1E-4</v>
      </c>
      <c r="W279" s="95"/>
    </row>
    <row r="280" spans="2:23">
      <c r="B280" t="s">
        <v>6822</v>
      </c>
      <c r="C280" t="s">
        <v>6565</v>
      </c>
      <c r="D280" t="s">
        <v>6834</v>
      </c>
      <c r="E280"/>
      <c r="F280" t="s">
        <v>6824</v>
      </c>
      <c r="G280" s="90">
        <v>42898</v>
      </c>
      <c r="H280" t="s">
        <v>150</v>
      </c>
      <c r="I280" s="77">
        <v>5.83</v>
      </c>
      <c r="J280" t="s">
        <v>760</v>
      </c>
      <c r="K280" t="s">
        <v>102</v>
      </c>
      <c r="L280" s="78">
        <v>4.4999999999999998E-2</v>
      </c>
      <c r="M280" s="78">
        <v>8.1100000000000005E-2</v>
      </c>
      <c r="N280" s="77">
        <v>581909.86</v>
      </c>
      <c r="O280" s="77">
        <v>90.98</v>
      </c>
      <c r="P280" s="77">
        <v>529.42159062799999</v>
      </c>
      <c r="Q280" s="78">
        <v>2.0000000000000001E-4</v>
      </c>
      <c r="R280" s="78">
        <v>0</v>
      </c>
      <c r="W280" s="95"/>
    </row>
    <row r="281" spans="2:23">
      <c r="B281" t="s">
        <v>6822</v>
      </c>
      <c r="C281" t="s">
        <v>6565</v>
      </c>
      <c r="D281" t="s">
        <v>6835</v>
      </c>
      <c r="E281"/>
      <c r="F281" t="s">
        <v>6824</v>
      </c>
      <c r="G281" s="90">
        <v>42989</v>
      </c>
      <c r="H281" t="s">
        <v>150</v>
      </c>
      <c r="I281" s="77">
        <v>5.83</v>
      </c>
      <c r="J281" t="s">
        <v>760</v>
      </c>
      <c r="K281" t="s">
        <v>102</v>
      </c>
      <c r="L281" s="78">
        <v>4.4999999999999998E-2</v>
      </c>
      <c r="M281" s="78">
        <v>8.1100000000000005E-2</v>
      </c>
      <c r="N281" s="77">
        <v>733279.66</v>
      </c>
      <c r="O281" s="77">
        <v>91.35</v>
      </c>
      <c r="P281" s="77">
        <v>669.85096940999995</v>
      </c>
      <c r="Q281" s="78">
        <v>2.0000000000000001E-4</v>
      </c>
      <c r="R281" s="78">
        <v>0</v>
      </c>
      <c r="W281" s="95"/>
    </row>
    <row r="282" spans="2:23">
      <c r="B282" t="s">
        <v>6822</v>
      </c>
      <c r="C282" t="s">
        <v>6565</v>
      </c>
      <c r="D282" t="s">
        <v>6836</v>
      </c>
      <c r="E282"/>
      <c r="F282" t="s">
        <v>6824</v>
      </c>
      <c r="G282" s="90">
        <v>43080</v>
      </c>
      <c r="H282" t="s">
        <v>150</v>
      </c>
      <c r="I282" s="77">
        <v>5.83</v>
      </c>
      <c r="J282" t="s">
        <v>760</v>
      </c>
      <c r="K282" t="s">
        <v>102</v>
      </c>
      <c r="L282" s="78">
        <v>4.4999999999999998E-2</v>
      </c>
      <c r="M282" s="78">
        <v>8.1100000000000005E-2</v>
      </c>
      <c r="N282" s="77">
        <v>227195.37</v>
      </c>
      <c r="O282" s="77">
        <v>90.71</v>
      </c>
      <c r="P282" s="77">
        <v>206.08892012699999</v>
      </c>
      <c r="Q282" s="78">
        <v>1E-4</v>
      </c>
      <c r="R282" s="78">
        <v>0</v>
      </c>
      <c r="W282" s="95"/>
    </row>
    <row r="283" spans="2:23">
      <c r="B283" t="s">
        <v>6822</v>
      </c>
      <c r="C283" t="s">
        <v>6565</v>
      </c>
      <c r="D283" t="s">
        <v>6837</v>
      </c>
      <c r="E283"/>
      <c r="F283" t="s">
        <v>6824</v>
      </c>
      <c r="G283" s="90">
        <v>43171</v>
      </c>
      <c r="H283" t="s">
        <v>150</v>
      </c>
      <c r="I283" s="77">
        <v>5.73</v>
      </c>
      <c r="J283" t="s">
        <v>760</v>
      </c>
      <c r="K283" t="s">
        <v>102</v>
      </c>
      <c r="L283" s="78">
        <v>4.4999999999999998E-2</v>
      </c>
      <c r="M283" s="78">
        <v>8.1799999999999998E-2</v>
      </c>
      <c r="N283" s="77">
        <v>169757.06</v>
      </c>
      <c r="O283" s="77">
        <v>91.35</v>
      </c>
      <c r="P283" s="77">
        <v>155.07307431000001</v>
      </c>
      <c r="Q283" s="78">
        <v>1E-4</v>
      </c>
      <c r="R283" s="78">
        <v>0</v>
      </c>
      <c r="W283" s="95"/>
    </row>
    <row r="284" spans="2:23">
      <c r="B284" t="s">
        <v>6822</v>
      </c>
      <c r="C284" t="s">
        <v>6565</v>
      </c>
      <c r="D284" t="s">
        <v>6838</v>
      </c>
      <c r="E284"/>
      <c r="F284" t="s">
        <v>6824</v>
      </c>
      <c r="G284" s="90">
        <v>43341</v>
      </c>
      <c r="H284" t="s">
        <v>150</v>
      </c>
      <c r="I284" s="77">
        <v>5.87</v>
      </c>
      <c r="J284" t="s">
        <v>760</v>
      </c>
      <c r="K284" t="s">
        <v>102</v>
      </c>
      <c r="L284" s="78">
        <v>4.4999999999999998E-2</v>
      </c>
      <c r="M284" s="78">
        <v>7.85E-2</v>
      </c>
      <c r="N284" s="77">
        <v>425879.33</v>
      </c>
      <c r="O284" s="77">
        <v>91.35</v>
      </c>
      <c r="P284" s="77">
        <v>389.04076795499998</v>
      </c>
      <c r="Q284" s="78">
        <v>1E-4</v>
      </c>
      <c r="R284" s="78">
        <v>0</v>
      </c>
      <c r="W284" s="95"/>
    </row>
    <row r="285" spans="2:23">
      <c r="B285" t="s">
        <v>6822</v>
      </c>
      <c r="C285" t="s">
        <v>6565</v>
      </c>
      <c r="D285" t="s">
        <v>6839</v>
      </c>
      <c r="E285"/>
      <c r="F285" t="s">
        <v>6824</v>
      </c>
      <c r="G285" s="90">
        <v>43990</v>
      </c>
      <c r="H285" t="s">
        <v>150</v>
      </c>
      <c r="I285" s="77">
        <v>5.83</v>
      </c>
      <c r="J285" t="s">
        <v>760</v>
      </c>
      <c r="K285" t="s">
        <v>102</v>
      </c>
      <c r="L285" s="78">
        <v>4.4999999999999998E-2</v>
      </c>
      <c r="M285" s="78">
        <v>8.1100000000000005E-2</v>
      </c>
      <c r="N285" s="77">
        <v>439246.62</v>
      </c>
      <c r="O285" s="77">
        <v>89.99</v>
      </c>
      <c r="P285" s="77">
        <v>395.278033338</v>
      </c>
      <c r="Q285" s="78">
        <v>1E-4</v>
      </c>
      <c r="R285" s="78">
        <v>0</v>
      </c>
      <c r="W285" s="95"/>
    </row>
    <row r="286" spans="2:23">
      <c r="B286" t="s">
        <v>6822</v>
      </c>
      <c r="C286" t="s">
        <v>6565</v>
      </c>
      <c r="D286" t="s">
        <v>6840</v>
      </c>
      <c r="E286"/>
      <c r="F286" t="s">
        <v>6824</v>
      </c>
      <c r="G286" s="90">
        <v>41893</v>
      </c>
      <c r="H286" t="s">
        <v>150</v>
      </c>
      <c r="I286" s="77">
        <v>5.83</v>
      </c>
      <c r="J286" t="s">
        <v>760</v>
      </c>
      <c r="K286" t="s">
        <v>102</v>
      </c>
      <c r="L286" s="78">
        <v>4.4999999999999998E-2</v>
      </c>
      <c r="M286" s="78">
        <v>8.1100000000000005E-2</v>
      </c>
      <c r="N286" s="77">
        <v>449599.84</v>
      </c>
      <c r="O286" s="77">
        <v>89.9</v>
      </c>
      <c r="P286" s="77">
        <v>404.19025615999999</v>
      </c>
      <c r="Q286" s="78">
        <v>1E-4</v>
      </c>
      <c r="R286" s="78">
        <v>0</v>
      </c>
      <c r="W286" s="95"/>
    </row>
    <row r="287" spans="2:23">
      <c r="B287" t="s">
        <v>6822</v>
      </c>
      <c r="C287" t="s">
        <v>6565</v>
      </c>
      <c r="D287" t="s">
        <v>6841</v>
      </c>
      <c r="E287"/>
      <c r="F287" t="s">
        <v>6824</v>
      </c>
      <c r="G287" s="90">
        <v>42257</v>
      </c>
      <c r="H287" t="s">
        <v>150</v>
      </c>
      <c r="I287" s="77">
        <v>5.83</v>
      </c>
      <c r="J287" t="s">
        <v>760</v>
      </c>
      <c r="K287" t="s">
        <v>102</v>
      </c>
      <c r="L287" s="78">
        <v>4.4999999999999998E-2</v>
      </c>
      <c r="M287" s="78">
        <v>8.1100000000000005E-2</v>
      </c>
      <c r="N287" s="77">
        <v>823244.37</v>
      </c>
      <c r="O287" s="77">
        <v>90.16</v>
      </c>
      <c r="P287" s="77">
        <v>742.23712399199997</v>
      </c>
      <c r="Q287" s="78">
        <v>2.9999999999999997E-4</v>
      </c>
      <c r="R287" s="78">
        <v>0</v>
      </c>
      <c r="W287" s="95"/>
    </row>
    <row r="288" spans="2:23">
      <c r="B288" t="s">
        <v>6525</v>
      </c>
      <c r="C288" t="s">
        <v>6519</v>
      </c>
      <c r="D288" t="s">
        <v>6842</v>
      </c>
      <c r="E288"/>
      <c r="F288" t="s">
        <v>214</v>
      </c>
      <c r="G288" s="90"/>
      <c r="H288" t="s">
        <v>215</v>
      </c>
      <c r="I288" s="77">
        <v>0.01</v>
      </c>
      <c r="J288" t="s">
        <v>123</v>
      </c>
      <c r="K288" t="s">
        <v>102</v>
      </c>
      <c r="L288" s="78">
        <v>0</v>
      </c>
      <c r="M288" s="78">
        <v>1E-4</v>
      </c>
      <c r="N288" s="77">
        <v>-45773.86</v>
      </c>
      <c r="O288" s="77">
        <v>166.88372100000001</v>
      </c>
      <c r="P288" s="77">
        <v>-76.389120813330607</v>
      </c>
      <c r="Q288" s="78">
        <v>0</v>
      </c>
      <c r="R288" s="78">
        <v>0</v>
      </c>
    </row>
    <row r="289" spans="2:23">
      <c r="B289" t="s">
        <v>6525</v>
      </c>
      <c r="C289" t="s">
        <v>6519</v>
      </c>
      <c r="D289" t="s">
        <v>6843</v>
      </c>
      <c r="F289" t="s">
        <v>214</v>
      </c>
      <c r="G289" s="90"/>
      <c r="H289" t="s">
        <v>215</v>
      </c>
      <c r="I289" s="77">
        <v>0.01</v>
      </c>
      <c r="J289" t="s">
        <v>123</v>
      </c>
      <c r="K289" t="s">
        <v>102</v>
      </c>
      <c r="L289" s="78">
        <v>0</v>
      </c>
      <c r="M289" s="78">
        <v>1E-4</v>
      </c>
      <c r="N289" s="77">
        <v>-3472.89</v>
      </c>
      <c r="O289" s="77">
        <v>100</v>
      </c>
      <c r="P289" s="77">
        <v>-3.47289</v>
      </c>
      <c r="Q289" s="78">
        <v>0</v>
      </c>
      <c r="R289" s="78">
        <v>0</v>
      </c>
    </row>
    <row r="290" spans="2:23">
      <c r="B290" t="s">
        <v>6525</v>
      </c>
      <c r="C290" t="s">
        <v>6519</v>
      </c>
      <c r="D290" t="s">
        <v>6844</v>
      </c>
      <c r="F290" t="s">
        <v>214</v>
      </c>
      <c r="G290" s="90"/>
      <c r="H290" t="s">
        <v>215</v>
      </c>
      <c r="I290" s="77">
        <v>0.01</v>
      </c>
      <c r="J290" t="s">
        <v>123</v>
      </c>
      <c r="K290" t="s">
        <v>102</v>
      </c>
      <c r="L290" s="78">
        <v>0</v>
      </c>
      <c r="M290" s="78">
        <v>1E-4</v>
      </c>
      <c r="N290" s="77">
        <v>-930.28</v>
      </c>
      <c r="O290" s="77">
        <v>100</v>
      </c>
      <c r="P290" s="77">
        <v>-0.93028</v>
      </c>
      <c r="Q290" s="78">
        <v>0</v>
      </c>
      <c r="R290" s="78">
        <v>0</v>
      </c>
    </row>
    <row r="291" spans="2:23">
      <c r="B291" t="s">
        <v>6845</v>
      </c>
      <c r="C291" t="s">
        <v>6565</v>
      </c>
      <c r="D291" t="s">
        <v>6846</v>
      </c>
      <c r="E291"/>
      <c r="F291" t="s">
        <v>214</v>
      </c>
      <c r="G291" s="90">
        <v>43373</v>
      </c>
      <c r="H291" t="s">
        <v>215</v>
      </c>
      <c r="I291" s="77">
        <v>4.24</v>
      </c>
      <c r="J291" t="s">
        <v>1054</v>
      </c>
      <c r="K291" t="s">
        <v>113</v>
      </c>
      <c r="L291" s="78">
        <v>3.0300000000000001E-2</v>
      </c>
      <c r="M291" s="78">
        <v>8.0299999999999996E-2</v>
      </c>
      <c r="N291" s="77">
        <v>5597029.6699999999</v>
      </c>
      <c r="O291" s="77">
        <v>81.900000000000006</v>
      </c>
      <c r="P291" s="77">
        <v>21414.920034148799</v>
      </c>
      <c r="Q291" s="78">
        <v>7.4999999999999997E-3</v>
      </c>
      <c r="R291" s="78">
        <v>8.0000000000000004E-4</v>
      </c>
      <c r="W291" s="95"/>
    </row>
    <row r="292" spans="2:23">
      <c r="B292" t="s">
        <v>6847</v>
      </c>
      <c r="C292" t="s">
        <v>6565</v>
      </c>
      <c r="D292" t="s">
        <v>6848</v>
      </c>
      <c r="E292"/>
      <c r="F292" t="s">
        <v>214</v>
      </c>
      <c r="G292" s="90">
        <v>43550</v>
      </c>
      <c r="H292" t="s">
        <v>215</v>
      </c>
      <c r="I292" s="77">
        <v>2.12</v>
      </c>
      <c r="J292" t="s">
        <v>1054</v>
      </c>
      <c r="K292" t="s">
        <v>106</v>
      </c>
      <c r="L292" s="78">
        <v>8.2500000000000004E-2</v>
      </c>
      <c r="M292" s="78">
        <v>8.5000000000000006E-2</v>
      </c>
      <c r="N292" s="77">
        <v>3254508.3</v>
      </c>
      <c r="O292" s="77">
        <v>102.51</v>
      </c>
      <c r="P292" s="77">
        <v>12317.237324154399</v>
      </c>
      <c r="Q292" s="78">
        <v>4.3E-3</v>
      </c>
      <c r="R292" s="78">
        <v>5.0000000000000001E-4</v>
      </c>
      <c r="W292" s="95"/>
    </row>
    <row r="293" spans="2:23">
      <c r="B293" t="s">
        <v>6849</v>
      </c>
      <c r="C293" t="s">
        <v>6565</v>
      </c>
      <c r="D293" t="s">
        <v>6850</v>
      </c>
      <c r="E293"/>
      <c r="F293" t="s">
        <v>214</v>
      </c>
      <c r="G293" s="90">
        <v>41534</v>
      </c>
      <c r="H293" t="s">
        <v>215</v>
      </c>
      <c r="I293" s="77">
        <v>5.55</v>
      </c>
      <c r="J293" t="s">
        <v>112</v>
      </c>
      <c r="K293" t="s">
        <v>102</v>
      </c>
      <c r="L293" s="78">
        <v>3.9800000000000002E-2</v>
      </c>
      <c r="M293" s="78">
        <v>3.2099999999999997E-2</v>
      </c>
      <c r="N293" s="77">
        <v>35906090.979999997</v>
      </c>
      <c r="O293" s="77">
        <v>116.24</v>
      </c>
      <c r="P293" s="77">
        <v>41737.240155152002</v>
      </c>
      <c r="Q293" s="78">
        <v>1.46E-2</v>
      </c>
      <c r="R293" s="78">
        <v>1.6000000000000001E-3</v>
      </c>
      <c r="W293" s="95"/>
    </row>
    <row r="294" spans="2:23">
      <c r="B294" t="s">
        <v>6851</v>
      </c>
      <c r="C294" t="s">
        <v>6565</v>
      </c>
      <c r="D294" t="s">
        <v>6852</v>
      </c>
      <c r="E294"/>
      <c r="F294" t="s">
        <v>214</v>
      </c>
      <c r="G294" s="90">
        <v>44553</v>
      </c>
      <c r="H294" t="s">
        <v>215</v>
      </c>
      <c r="I294" s="77">
        <v>2.6</v>
      </c>
      <c r="J294" t="s">
        <v>1230</v>
      </c>
      <c r="K294" t="s">
        <v>110</v>
      </c>
      <c r="L294" s="78">
        <v>6.1100000000000002E-2</v>
      </c>
      <c r="M294" s="78">
        <v>6.93E-2</v>
      </c>
      <c r="N294" s="77">
        <v>3155344.31</v>
      </c>
      <c r="O294" s="77">
        <v>100.13</v>
      </c>
      <c r="P294" s="77">
        <v>12743.310535416</v>
      </c>
      <c r="Q294" s="78">
        <v>4.4999999999999997E-3</v>
      </c>
      <c r="R294" s="78">
        <v>5.0000000000000001E-4</v>
      </c>
      <c r="W294" s="95"/>
    </row>
    <row r="295" spans="2:23">
      <c r="B295" t="s">
        <v>6851</v>
      </c>
      <c r="C295" t="s">
        <v>6565</v>
      </c>
      <c r="D295" t="s">
        <v>6853</v>
      </c>
      <c r="E295"/>
      <c r="F295" t="s">
        <v>214</v>
      </c>
      <c r="G295" s="90">
        <v>44585</v>
      </c>
      <c r="H295" t="s">
        <v>215</v>
      </c>
      <c r="I295" s="77">
        <v>2.6</v>
      </c>
      <c r="J295" t="s">
        <v>1230</v>
      </c>
      <c r="K295" t="s">
        <v>110</v>
      </c>
      <c r="L295" s="78">
        <v>6.1100000000000002E-2</v>
      </c>
      <c r="M295" s="78">
        <v>6.9599999999999995E-2</v>
      </c>
      <c r="N295" s="77">
        <v>330311.51</v>
      </c>
      <c r="O295" s="77">
        <v>100.13</v>
      </c>
      <c r="P295" s="77">
        <v>1334.01040641177</v>
      </c>
      <c r="Q295" s="78">
        <v>5.0000000000000001E-4</v>
      </c>
      <c r="R295" s="78">
        <v>1E-4</v>
      </c>
      <c r="W295" s="95"/>
    </row>
    <row r="296" spans="2:23">
      <c r="B296" t="s">
        <v>6851</v>
      </c>
      <c r="C296" t="s">
        <v>6565</v>
      </c>
      <c r="D296" t="s">
        <v>6854</v>
      </c>
      <c r="E296"/>
      <c r="F296" t="s">
        <v>214</v>
      </c>
      <c r="G296" s="90">
        <v>44553</v>
      </c>
      <c r="H296" t="s">
        <v>215</v>
      </c>
      <c r="I296" s="77">
        <v>2.6</v>
      </c>
      <c r="J296" t="s">
        <v>1230</v>
      </c>
      <c r="K296" t="s">
        <v>110</v>
      </c>
      <c r="L296" s="78">
        <v>6.1100000000000002E-2</v>
      </c>
      <c r="M296" s="78">
        <v>6.9599999999999995E-2</v>
      </c>
      <c r="N296" s="77">
        <v>41723.58</v>
      </c>
      <c r="O296" s="77">
        <v>100.12</v>
      </c>
      <c r="P296" s="77">
        <v>168.48983303708599</v>
      </c>
      <c r="Q296" s="78">
        <v>1E-4</v>
      </c>
      <c r="R296" s="78">
        <v>0</v>
      </c>
      <c r="W296" s="95"/>
    </row>
    <row r="297" spans="2:23">
      <c r="B297" t="s">
        <v>6851</v>
      </c>
      <c r="C297" t="s">
        <v>6565</v>
      </c>
      <c r="D297" t="s">
        <v>6855</v>
      </c>
      <c r="E297"/>
      <c r="F297" t="s">
        <v>214</v>
      </c>
      <c r="G297" s="90">
        <v>44671</v>
      </c>
      <c r="H297" t="s">
        <v>215</v>
      </c>
      <c r="I297" s="77">
        <v>2.6</v>
      </c>
      <c r="J297" t="s">
        <v>1230</v>
      </c>
      <c r="K297" t="s">
        <v>110</v>
      </c>
      <c r="L297" s="78">
        <v>6.1100000000000002E-2</v>
      </c>
      <c r="M297" s="78">
        <v>6.9599999999999995E-2</v>
      </c>
      <c r="N297" s="77">
        <v>26077.24</v>
      </c>
      <c r="O297" s="77">
        <v>100.13</v>
      </c>
      <c r="P297" s="77">
        <v>105.31667373776</v>
      </c>
      <c r="Q297" s="78">
        <v>0</v>
      </c>
      <c r="R297" s="78">
        <v>0</v>
      </c>
      <c r="W297" s="95"/>
    </row>
    <row r="298" spans="2:23">
      <c r="B298" t="s">
        <v>6851</v>
      </c>
      <c r="C298" t="s">
        <v>6565</v>
      </c>
      <c r="D298" t="s">
        <v>6856</v>
      </c>
      <c r="E298"/>
      <c r="F298" t="s">
        <v>214</v>
      </c>
      <c r="G298" s="90">
        <v>44742</v>
      </c>
      <c r="H298" t="s">
        <v>215</v>
      </c>
      <c r="I298" s="77">
        <v>2.6</v>
      </c>
      <c r="J298" t="s">
        <v>1230</v>
      </c>
      <c r="K298" t="s">
        <v>110</v>
      </c>
      <c r="L298" s="78">
        <v>6.1100000000000002E-2</v>
      </c>
      <c r="M298" s="78">
        <v>6.9599999999999995E-2</v>
      </c>
      <c r="N298" s="77">
        <v>156463.35</v>
      </c>
      <c r="O298" s="77">
        <v>100.13</v>
      </c>
      <c r="P298" s="77">
        <v>631.89967894865799</v>
      </c>
      <c r="Q298" s="78">
        <v>2.0000000000000001E-4</v>
      </c>
      <c r="R298" s="78">
        <v>0</v>
      </c>
      <c r="W298" s="95"/>
    </row>
    <row r="299" spans="2:23">
      <c r="B299" t="s">
        <v>6857</v>
      </c>
      <c r="C299" t="s">
        <v>6565</v>
      </c>
      <c r="D299" t="s">
        <v>6858</v>
      </c>
      <c r="E299"/>
      <c r="F299" t="s">
        <v>214</v>
      </c>
      <c r="G299" s="90">
        <v>44871</v>
      </c>
      <c r="H299" t="s">
        <v>215</v>
      </c>
      <c r="I299" s="77">
        <v>5.19</v>
      </c>
      <c r="J299" t="s">
        <v>402</v>
      </c>
      <c r="K299" t="s">
        <v>102</v>
      </c>
      <c r="L299" s="78">
        <v>0.05</v>
      </c>
      <c r="M299" s="78">
        <v>6.3700000000000007E-2</v>
      </c>
      <c r="N299" s="77">
        <v>9347422.0800000001</v>
      </c>
      <c r="O299" s="77">
        <v>96.85</v>
      </c>
      <c r="P299" s="77">
        <v>9052.9782844799993</v>
      </c>
      <c r="Q299" s="78">
        <v>3.2000000000000002E-3</v>
      </c>
      <c r="R299" s="78">
        <v>2.9999999999999997E-4</v>
      </c>
      <c r="W299" s="95"/>
    </row>
    <row r="300" spans="2:23">
      <c r="B300" t="s">
        <v>6857</v>
      </c>
      <c r="C300" t="s">
        <v>6565</v>
      </c>
      <c r="D300" t="s">
        <v>6859</v>
      </c>
      <c r="E300"/>
      <c r="F300" t="s">
        <v>214</v>
      </c>
      <c r="G300" s="90">
        <v>44969</v>
      </c>
      <c r="H300" t="s">
        <v>215</v>
      </c>
      <c r="I300" s="77">
        <v>5.19</v>
      </c>
      <c r="J300" t="s">
        <v>402</v>
      </c>
      <c r="K300" t="s">
        <v>102</v>
      </c>
      <c r="L300" s="78">
        <v>0.05</v>
      </c>
      <c r="M300" s="78">
        <v>6.0999999999999999E-2</v>
      </c>
      <c r="N300" s="77">
        <v>6601802.7300000004</v>
      </c>
      <c r="O300" s="77">
        <v>97.62</v>
      </c>
      <c r="P300" s="77">
        <v>6444.6798250259999</v>
      </c>
      <c r="Q300" s="78">
        <v>2.3E-3</v>
      </c>
      <c r="R300" s="78">
        <v>2.0000000000000001E-4</v>
      </c>
      <c r="W300" s="95"/>
    </row>
    <row r="301" spans="2:23">
      <c r="B301" t="s">
        <v>6857</v>
      </c>
      <c r="C301" t="s">
        <v>6565</v>
      </c>
      <c r="D301" t="s">
        <v>6860</v>
      </c>
      <c r="E301"/>
      <c r="F301" t="s">
        <v>214</v>
      </c>
      <c r="G301" s="90">
        <v>45018</v>
      </c>
      <c r="H301" t="s">
        <v>215</v>
      </c>
      <c r="I301" s="77">
        <v>5.19</v>
      </c>
      <c r="J301" t="s">
        <v>402</v>
      </c>
      <c r="K301" t="s">
        <v>102</v>
      </c>
      <c r="L301" s="78">
        <v>0.05</v>
      </c>
      <c r="M301" s="78">
        <v>4.2599999999999999E-2</v>
      </c>
      <c r="N301" s="77">
        <v>3154145.87</v>
      </c>
      <c r="O301" s="77">
        <v>106.07</v>
      </c>
      <c r="P301" s="77">
        <v>3345.6025243089998</v>
      </c>
      <c r="Q301" s="78">
        <v>1.1999999999999999E-3</v>
      </c>
      <c r="R301" s="78">
        <v>1E-4</v>
      </c>
      <c r="W301" s="95"/>
    </row>
    <row r="302" spans="2:23">
      <c r="B302" s="79" t="s">
        <v>6861</v>
      </c>
      <c r="G302" s="95"/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23">
      <c r="B303" t="s">
        <v>214</v>
      </c>
      <c r="D303" t="s">
        <v>214</v>
      </c>
      <c r="F303" t="s">
        <v>214</v>
      </c>
      <c r="G303" s="95"/>
      <c r="I303" s="77">
        <v>0</v>
      </c>
      <c r="J303" t="s">
        <v>214</v>
      </c>
      <c r="K303" t="s">
        <v>214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23">
      <c r="B304" s="79" t="s">
        <v>6862</v>
      </c>
      <c r="G304" s="95"/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23">
      <c r="B305" s="79" t="s">
        <v>6863</v>
      </c>
      <c r="G305" s="95"/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23">
      <c r="B306" t="s">
        <v>214</v>
      </c>
      <c r="D306" t="s">
        <v>214</v>
      </c>
      <c r="F306" t="s">
        <v>214</v>
      </c>
      <c r="G306" s="95"/>
      <c r="I306" s="77">
        <v>0</v>
      </c>
      <c r="J306" t="s">
        <v>214</v>
      </c>
      <c r="K306" t="s">
        <v>214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23">
      <c r="B307" s="79" t="s">
        <v>6864</v>
      </c>
      <c r="G307" s="95"/>
      <c r="I307" s="81">
        <v>0</v>
      </c>
      <c r="M307" s="80">
        <v>0</v>
      </c>
      <c r="N307" s="81">
        <v>0</v>
      </c>
      <c r="P307" s="81">
        <v>0</v>
      </c>
      <c r="Q307" s="80">
        <v>0</v>
      </c>
      <c r="R307" s="80">
        <v>0</v>
      </c>
    </row>
    <row r="308" spans="2:23">
      <c r="B308" t="s">
        <v>214</v>
      </c>
      <c r="D308" t="s">
        <v>214</v>
      </c>
      <c r="F308" t="s">
        <v>214</v>
      </c>
      <c r="G308" s="95"/>
      <c r="I308" s="77">
        <v>0</v>
      </c>
      <c r="J308" t="s">
        <v>214</v>
      </c>
      <c r="K308" t="s">
        <v>214</v>
      </c>
      <c r="L308" s="78">
        <v>0</v>
      </c>
      <c r="M308" s="78">
        <v>0</v>
      </c>
      <c r="N308" s="77">
        <v>0</v>
      </c>
      <c r="O308" s="77">
        <v>0</v>
      </c>
      <c r="P308" s="77">
        <v>0</v>
      </c>
      <c r="Q308" s="78">
        <v>0</v>
      </c>
      <c r="R308" s="78">
        <v>0</v>
      </c>
    </row>
    <row r="309" spans="2:23">
      <c r="B309" s="79" t="s">
        <v>6865</v>
      </c>
      <c r="G309" s="95"/>
      <c r="I309" s="81">
        <v>0</v>
      </c>
      <c r="M309" s="80">
        <v>0</v>
      </c>
      <c r="N309" s="81">
        <v>0</v>
      </c>
      <c r="P309" s="81">
        <v>0</v>
      </c>
      <c r="Q309" s="80">
        <v>0</v>
      </c>
      <c r="R309" s="80">
        <v>0</v>
      </c>
    </row>
    <row r="310" spans="2:23">
      <c r="B310" t="s">
        <v>214</v>
      </c>
      <c r="D310" t="s">
        <v>214</v>
      </c>
      <c r="F310" t="s">
        <v>214</v>
      </c>
      <c r="G310" s="95"/>
      <c r="I310" s="77">
        <v>0</v>
      </c>
      <c r="J310" t="s">
        <v>214</v>
      </c>
      <c r="K310" t="s">
        <v>214</v>
      </c>
      <c r="L310" s="78">
        <v>0</v>
      </c>
      <c r="M310" s="78">
        <v>0</v>
      </c>
      <c r="N310" s="77">
        <v>0</v>
      </c>
      <c r="O310" s="77">
        <v>0</v>
      </c>
      <c r="P310" s="77">
        <v>0</v>
      </c>
      <c r="Q310" s="78">
        <v>0</v>
      </c>
      <c r="R310" s="78">
        <v>0</v>
      </c>
    </row>
    <row r="311" spans="2:23">
      <c r="B311" s="79" t="s">
        <v>6866</v>
      </c>
      <c r="G311" s="95"/>
      <c r="I311" s="81">
        <v>0</v>
      </c>
      <c r="M311" s="80">
        <v>0</v>
      </c>
      <c r="N311" s="81">
        <v>0</v>
      </c>
      <c r="P311" s="81">
        <v>0</v>
      </c>
      <c r="Q311" s="80">
        <v>0</v>
      </c>
      <c r="R311" s="80">
        <v>0</v>
      </c>
    </row>
    <row r="312" spans="2:23">
      <c r="B312" t="s">
        <v>214</v>
      </c>
      <c r="D312" t="s">
        <v>214</v>
      </c>
      <c r="F312" t="s">
        <v>214</v>
      </c>
      <c r="G312" s="95"/>
      <c r="I312" s="77">
        <v>0</v>
      </c>
      <c r="J312" t="s">
        <v>214</v>
      </c>
      <c r="K312" t="s">
        <v>214</v>
      </c>
      <c r="L312" s="78">
        <v>0</v>
      </c>
      <c r="M312" s="78">
        <v>0</v>
      </c>
      <c r="N312" s="77">
        <v>0</v>
      </c>
      <c r="O312" s="77">
        <v>0</v>
      </c>
      <c r="P312" s="77">
        <v>0</v>
      </c>
      <c r="Q312" s="78">
        <v>0</v>
      </c>
      <c r="R312" s="78">
        <v>0</v>
      </c>
    </row>
    <row r="313" spans="2:23">
      <c r="B313" s="79" t="s">
        <v>253</v>
      </c>
      <c r="G313" s="95"/>
      <c r="I313" s="81">
        <v>2.5099999999999998</v>
      </c>
      <c r="M313" s="80">
        <v>6.6500000000000004E-2</v>
      </c>
      <c r="N313" s="81">
        <v>290158646.75999999</v>
      </c>
      <c r="P313" s="81">
        <v>771817.91486855247</v>
      </c>
      <c r="Q313" s="80">
        <v>0.2702</v>
      </c>
      <c r="R313" s="80">
        <v>2.9499999999999998E-2</v>
      </c>
    </row>
    <row r="314" spans="2:23">
      <c r="B314" s="79" t="s">
        <v>6867</v>
      </c>
      <c r="G314" s="95"/>
      <c r="I314" s="81">
        <v>0</v>
      </c>
      <c r="M314" s="80">
        <v>0</v>
      </c>
      <c r="N314" s="81">
        <v>0</v>
      </c>
      <c r="P314" s="81">
        <v>0</v>
      </c>
      <c r="Q314" s="80">
        <v>0</v>
      </c>
      <c r="R314" s="80">
        <v>0</v>
      </c>
    </row>
    <row r="315" spans="2:23">
      <c r="B315" t="s">
        <v>214</v>
      </c>
      <c r="D315" t="s">
        <v>214</v>
      </c>
      <c r="F315" t="s">
        <v>214</v>
      </c>
      <c r="G315" s="95"/>
      <c r="I315" s="77">
        <v>0</v>
      </c>
      <c r="J315" t="s">
        <v>214</v>
      </c>
      <c r="K315" t="s">
        <v>214</v>
      </c>
      <c r="L315" s="78">
        <v>0</v>
      </c>
      <c r="M315" s="78">
        <v>0</v>
      </c>
      <c r="N315" s="77">
        <v>0</v>
      </c>
      <c r="O315" s="77">
        <v>0</v>
      </c>
      <c r="P315" s="77">
        <v>0</v>
      </c>
      <c r="Q315" s="78">
        <v>0</v>
      </c>
      <c r="R315" s="78">
        <v>0</v>
      </c>
    </row>
    <row r="316" spans="2:23">
      <c r="B316" s="79" t="s">
        <v>6562</v>
      </c>
      <c r="G316" s="95"/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23">
      <c r="B317" t="s">
        <v>214</v>
      </c>
      <c r="D317" t="s">
        <v>214</v>
      </c>
      <c r="F317" t="s">
        <v>214</v>
      </c>
      <c r="G317" s="95"/>
      <c r="I317" s="77">
        <v>0</v>
      </c>
      <c r="J317" t="s">
        <v>214</v>
      </c>
      <c r="K317" t="s">
        <v>214</v>
      </c>
      <c r="L317" s="78">
        <v>0</v>
      </c>
      <c r="M317" s="78">
        <v>0</v>
      </c>
      <c r="N317" s="77">
        <v>0</v>
      </c>
      <c r="O317" s="77">
        <v>0</v>
      </c>
      <c r="P317" s="77">
        <v>0</v>
      </c>
      <c r="Q317" s="78">
        <v>0</v>
      </c>
      <c r="R317" s="78">
        <v>0</v>
      </c>
    </row>
    <row r="318" spans="2:23">
      <c r="B318" s="79" t="s">
        <v>6563</v>
      </c>
      <c r="G318" s="95"/>
      <c r="I318" s="81">
        <v>2.5099999999999998</v>
      </c>
      <c r="M318" s="80">
        <v>6.6500000000000004E-2</v>
      </c>
      <c r="N318" s="81">
        <v>290158646.75999999</v>
      </c>
      <c r="P318" s="81">
        <v>771817.91486855247</v>
      </c>
      <c r="Q318" s="80">
        <v>0.2702</v>
      </c>
      <c r="R318" s="80">
        <v>2.9499999999999998E-2</v>
      </c>
    </row>
    <row r="319" spans="2:23">
      <c r="B319" s="26" t="s">
        <v>7278</v>
      </c>
      <c r="C319" t="s">
        <v>6519</v>
      </c>
      <c r="D319" t="s">
        <v>6868</v>
      </c>
      <c r="E319"/>
      <c r="F319" t="s">
        <v>559</v>
      </c>
      <c r="G319" s="90">
        <v>43186</v>
      </c>
      <c r="H319" t="s">
        <v>211</v>
      </c>
      <c r="I319" s="77">
        <v>3.57</v>
      </c>
      <c r="J319" t="s">
        <v>760</v>
      </c>
      <c r="K319" t="s">
        <v>106</v>
      </c>
      <c r="L319" s="78">
        <v>4.8000000000000001E-2</v>
      </c>
      <c r="M319" s="78">
        <v>5.8700000000000002E-2</v>
      </c>
      <c r="N319" s="77">
        <v>8623387.3900000006</v>
      </c>
      <c r="O319" s="77">
        <v>97.92</v>
      </c>
      <c r="P319" s="77">
        <v>31175.325282007401</v>
      </c>
      <c r="Q319" s="78">
        <v>1.09E-2</v>
      </c>
      <c r="R319" s="78">
        <v>1.1999999999999999E-3</v>
      </c>
      <c r="W319" s="95"/>
    </row>
    <row r="320" spans="2:23">
      <c r="B320" s="26" t="s">
        <v>7278</v>
      </c>
      <c r="C320" t="s">
        <v>6519</v>
      </c>
      <c r="D320" t="s">
        <v>6869</v>
      </c>
      <c r="E320"/>
      <c r="F320" t="s">
        <v>559</v>
      </c>
      <c r="G320" s="90">
        <v>43552</v>
      </c>
      <c r="H320" t="s">
        <v>211</v>
      </c>
      <c r="I320" s="77">
        <v>3.56</v>
      </c>
      <c r="J320" t="s">
        <v>760</v>
      </c>
      <c r="K320" t="s">
        <v>106</v>
      </c>
      <c r="L320" s="78">
        <v>4.5999999999999999E-2</v>
      </c>
      <c r="M320" s="78">
        <v>6.3299999999999995E-2</v>
      </c>
      <c r="N320" s="77">
        <v>4300717.95</v>
      </c>
      <c r="O320" s="77">
        <v>95.7</v>
      </c>
      <c r="P320" s="77">
        <v>15195.485892529699</v>
      </c>
      <c r="Q320" s="78">
        <v>5.3E-3</v>
      </c>
      <c r="R320" s="78">
        <v>5.9999999999999995E-4</v>
      </c>
      <c r="W320" s="95"/>
    </row>
    <row r="321" spans="2:23">
      <c r="B321" s="26" t="s">
        <v>7278</v>
      </c>
      <c r="C321" t="s">
        <v>6519</v>
      </c>
      <c r="D321" t="s">
        <v>6870</v>
      </c>
      <c r="E321"/>
      <c r="F321" t="s">
        <v>559</v>
      </c>
      <c r="G321" s="90">
        <v>43942</v>
      </c>
      <c r="H321" t="s">
        <v>211</v>
      </c>
      <c r="I321" s="77">
        <v>3.47</v>
      </c>
      <c r="J321" t="s">
        <v>760</v>
      </c>
      <c r="K321" t="s">
        <v>106</v>
      </c>
      <c r="L321" s="78">
        <v>5.4399999999999997E-2</v>
      </c>
      <c r="M321" s="78">
        <v>7.5700000000000003E-2</v>
      </c>
      <c r="N321" s="77">
        <v>4370267.2699999996</v>
      </c>
      <c r="O321" s="77">
        <v>94.89</v>
      </c>
      <c r="P321" s="77">
        <v>15310.526893361</v>
      </c>
      <c r="Q321" s="78">
        <v>5.4000000000000003E-3</v>
      </c>
      <c r="R321" s="78">
        <v>5.9999999999999995E-4</v>
      </c>
      <c r="W321" s="95"/>
    </row>
    <row r="322" spans="2:23">
      <c r="B322" t="s">
        <v>6871</v>
      </c>
      <c r="C322" t="s">
        <v>6565</v>
      </c>
      <c r="D322" t="s">
        <v>6872</v>
      </c>
      <c r="E322"/>
      <c r="F322" t="s">
        <v>6606</v>
      </c>
      <c r="G322" s="90">
        <v>44004</v>
      </c>
      <c r="H322" t="s">
        <v>5010</v>
      </c>
      <c r="I322" s="77">
        <v>1.83</v>
      </c>
      <c r="J322" t="s">
        <v>1230</v>
      </c>
      <c r="K322" t="s">
        <v>120</v>
      </c>
      <c r="L322" s="78">
        <v>7.1999999999999995E-2</v>
      </c>
      <c r="M322" s="78">
        <v>7.8700000000000006E-2</v>
      </c>
      <c r="N322" s="77">
        <v>13118264.949999999</v>
      </c>
      <c r="O322" s="77">
        <v>101.9</v>
      </c>
      <c r="P322" s="77">
        <v>32731.689844144901</v>
      </c>
      <c r="Q322" s="78">
        <v>1.15E-2</v>
      </c>
      <c r="R322" s="78">
        <v>1.2999999999999999E-3</v>
      </c>
      <c r="W322" s="95"/>
    </row>
    <row r="323" spans="2:23">
      <c r="B323" t="s">
        <v>6871</v>
      </c>
      <c r="C323" t="s">
        <v>6565</v>
      </c>
      <c r="D323" t="s">
        <v>6873</v>
      </c>
      <c r="E323"/>
      <c r="F323" t="s">
        <v>6606</v>
      </c>
      <c r="G323" s="90">
        <v>44004</v>
      </c>
      <c r="H323" t="s">
        <v>5010</v>
      </c>
      <c r="I323" s="77">
        <v>1.83</v>
      </c>
      <c r="J323" t="s">
        <v>1230</v>
      </c>
      <c r="K323" t="s">
        <v>120</v>
      </c>
      <c r="L323" s="78">
        <v>7.1999999999999995E-2</v>
      </c>
      <c r="M323" s="78">
        <v>0.08</v>
      </c>
      <c r="N323" s="77">
        <v>1511056.13</v>
      </c>
      <c r="O323" s="77">
        <v>101.67</v>
      </c>
      <c r="P323" s="77">
        <v>3761.7615729846402</v>
      </c>
      <c r="Q323" s="78">
        <v>1.2999999999999999E-3</v>
      </c>
      <c r="R323" s="78">
        <v>1E-4</v>
      </c>
      <c r="W323" s="95"/>
    </row>
    <row r="324" spans="2:23">
      <c r="B324" t="s">
        <v>6871</v>
      </c>
      <c r="C324" t="s">
        <v>6565</v>
      </c>
      <c r="D324" t="s">
        <v>6874</v>
      </c>
      <c r="E324"/>
      <c r="F324" t="s">
        <v>6606</v>
      </c>
      <c r="G324" s="90">
        <v>44627</v>
      </c>
      <c r="H324" t="s">
        <v>5010</v>
      </c>
      <c r="I324" s="77">
        <v>1.82</v>
      </c>
      <c r="J324" t="s">
        <v>1230</v>
      </c>
      <c r="K324" t="s">
        <v>120</v>
      </c>
      <c r="L324" s="78">
        <v>7.1999999999999995E-2</v>
      </c>
      <c r="M324" s="78">
        <v>8.0600000000000005E-2</v>
      </c>
      <c r="N324" s="77">
        <v>1538517.22</v>
      </c>
      <c r="O324" s="77">
        <v>101.56</v>
      </c>
      <c r="P324" s="77">
        <v>3825.9817918243102</v>
      </c>
      <c r="Q324" s="78">
        <v>1.2999999999999999E-3</v>
      </c>
      <c r="R324" s="78">
        <v>1E-4</v>
      </c>
      <c r="W324" s="95"/>
    </row>
    <row r="325" spans="2:23">
      <c r="B325" t="s">
        <v>6871</v>
      </c>
      <c r="C325" t="s">
        <v>6565</v>
      </c>
      <c r="D325" t="s">
        <v>6875</v>
      </c>
      <c r="E325"/>
      <c r="F325" t="s">
        <v>6606</v>
      </c>
      <c r="G325" s="90">
        <v>44658</v>
      </c>
      <c r="H325" t="s">
        <v>5010</v>
      </c>
      <c r="I325" s="77">
        <v>1.82</v>
      </c>
      <c r="J325" t="s">
        <v>1230</v>
      </c>
      <c r="K325" t="s">
        <v>120</v>
      </c>
      <c r="L325" s="78">
        <v>7.1999999999999995E-2</v>
      </c>
      <c r="M325" s="78">
        <v>8.0600000000000005E-2</v>
      </c>
      <c r="N325" s="77">
        <v>228062.1</v>
      </c>
      <c r="O325" s="77">
        <v>101.56</v>
      </c>
      <c r="P325" s="77">
        <v>567.144410645736</v>
      </c>
      <c r="Q325" s="78">
        <v>2.0000000000000001E-4</v>
      </c>
      <c r="R325" s="78">
        <v>0</v>
      </c>
      <c r="W325" s="95"/>
    </row>
    <row r="326" spans="2:23">
      <c r="B326" t="s">
        <v>6871</v>
      </c>
      <c r="C326" t="s">
        <v>6565</v>
      </c>
      <c r="D326" t="s">
        <v>6876</v>
      </c>
      <c r="E326"/>
      <c r="F326" t="s">
        <v>6606</v>
      </c>
      <c r="G326" s="90">
        <v>44741</v>
      </c>
      <c r="H326" t="s">
        <v>5010</v>
      </c>
      <c r="I326" s="77">
        <v>1.82</v>
      </c>
      <c r="J326" t="s">
        <v>1230</v>
      </c>
      <c r="K326" t="s">
        <v>120</v>
      </c>
      <c r="L326" s="78">
        <v>7.1999999999999995E-2</v>
      </c>
      <c r="M326" s="78">
        <v>8.0600000000000005E-2</v>
      </c>
      <c r="N326" s="77">
        <v>2039301.65</v>
      </c>
      <c r="O326" s="77">
        <v>101.56</v>
      </c>
      <c r="P326" s="77">
        <v>5071.3315909049597</v>
      </c>
      <c r="Q326" s="78">
        <v>1.8E-3</v>
      </c>
      <c r="R326" s="78">
        <v>2.0000000000000001E-4</v>
      </c>
      <c r="W326" s="95"/>
    </row>
    <row r="327" spans="2:23">
      <c r="B327" t="s">
        <v>6871</v>
      </c>
      <c r="C327" t="s">
        <v>6565</v>
      </c>
      <c r="D327" t="s">
        <v>6877</v>
      </c>
      <c r="E327"/>
      <c r="F327" t="s">
        <v>6606</v>
      </c>
      <c r="G327" s="90">
        <v>44833</v>
      </c>
      <c r="H327" t="s">
        <v>5010</v>
      </c>
      <c r="I327" s="77">
        <v>1.82</v>
      </c>
      <c r="J327" t="s">
        <v>1230</v>
      </c>
      <c r="K327" t="s">
        <v>120</v>
      </c>
      <c r="L327" s="78">
        <v>7.1999999999999995E-2</v>
      </c>
      <c r="M327" s="78">
        <v>8.0600000000000005E-2</v>
      </c>
      <c r="N327" s="77">
        <v>1512291.11</v>
      </c>
      <c r="O327" s="77">
        <v>101.56</v>
      </c>
      <c r="P327" s="77">
        <v>3760.7627497323601</v>
      </c>
      <c r="Q327" s="78">
        <v>1.2999999999999999E-3</v>
      </c>
      <c r="R327" s="78">
        <v>1E-4</v>
      </c>
      <c r="W327" s="95"/>
    </row>
    <row r="328" spans="2:23">
      <c r="B328" t="s">
        <v>6871</v>
      </c>
      <c r="C328" t="s">
        <v>6565</v>
      </c>
      <c r="D328" t="s">
        <v>6878</v>
      </c>
      <c r="E328"/>
      <c r="F328" t="s">
        <v>6606</v>
      </c>
      <c r="G328" s="90">
        <v>44861</v>
      </c>
      <c r="H328" t="s">
        <v>5010</v>
      </c>
      <c r="I328" s="77">
        <v>1.83</v>
      </c>
      <c r="J328" t="s">
        <v>1230</v>
      </c>
      <c r="K328" t="s">
        <v>120</v>
      </c>
      <c r="L328" s="78">
        <v>7.1599999999999997E-2</v>
      </c>
      <c r="M328" s="78">
        <v>8.0100000000000005E-2</v>
      </c>
      <c r="N328" s="77">
        <v>664491.54</v>
      </c>
      <c r="O328" s="77">
        <v>101.56</v>
      </c>
      <c r="P328" s="77">
        <v>1652.45633900755</v>
      </c>
      <c r="Q328" s="78">
        <v>5.9999999999999995E-4</v>
      </c>
      <c r="R328" s="78">
        <v>1E-4</v>
      </c>
      <c r="W328" s="95"/>
    </row>
    <row r="329" spans="2:23">
      <c r="B329" t="s">
        <v>6871</v>
      </c>
      <c r="C329" t="s">
        <v>6565</v>
      </c>
      <c r="D329" t="s">
        <v>6879</v>
      </c>
      <c r="E329"/>
      <c r="F329" t="s">
        <v>6606</v>
      </c>
      <c r="G329" s="90">
        <v>44910</v>
      </c>
      <c r="H329" t="s">
        <v>5010</v>
      </c>
      <c r="I329" s="77">
        <v>1.83</v>
      </c>
      <c r="J329" t="s">
        <v>1230</v>
      </c>
      <c r="K329" t="s">
        <v>120</v>
      </c>
      <c r="L329" s="78">
        <v>7.1599999999999997E-2</v>
      </c>
      <c r="M329" s="78">
        <v>8.0100000000000005E-2</v>
      </c>
      <c r="N329" s="77">
        <v>458270.04</v>
      </c>
      <c r="O329" s="77">
        <v>101.56</v>
      </c>
      <c r="P329" s="77">
        <v>1139.6250922551201</v>
      </c>
      <c r="Q329" s="78">
        <v>4.0000000000000002E-4</v>
      </c>
      <c r="R329" s="78">
        <v>0</v>
      </c>
      <c r="W329" s="95"/>
    </row>
    <row r="330" spans="2:23">
      <c r="B330" t="s">
        <v>6871</v>
      </c>
      <c r="C330" t="s">
        <v>6565</v>
      </c>
      <c r="D330" t="s">
        <v>6880</v>
      </c>
      <c r="E330"/>
      <c r="F330" t="s">
        <v>6606</v>
      </c>
      <c r="G330" s="90">
        <v>45048</v>
      </c>
      <c r="H330" t="s">
        <v>5010</v>
      </c>
      <c r="I330" s="77">
        <v>1.83</v>
      </c>
      <c r="J330" t="s">
        <v>1230</v>
      </c>
      <c r="K330" t="s">
        <v>120</v>
      </c>
      <c r="L330" s="78">
        <v>7.0300000000000001E-2</v>
      </c>
      <c r="M330" s="78">
        <v>7.9000000000000001E-2</v>
      </c>
      <c r="N330" s="77">
        <v>687405.06</v>
      </c>
      <c r="O330" s="77">
        <v>101.07</v>
      </c>
      <c r="P330" s="77">
        <v>1701.1900562361</v>
      </c>
      <c r="Q330" s="78">
        <v>5.9999999999999995E-4</v>
      </c>
      <c r="R330" s="78">
        <v>1E-4</v>
      </c>
      <c r="W330" s="95"/>
    </row>
    <row r="331" spans="2:23">
      <c r="B331" t="s">
        <v>6881</v>
      </c>
      <c r="C331" t="s">
        <v>6565</v>
      </c>
      <c r="D331" t="s">
        <v>6882</v>
      </c>
      <c r="E331"/>
      <c r="F331" t="s">
        <v>6606</v>
      </c>
      <c r="G331" s="90">
        <v>44341</v>
      </c>
      <c r="H331" t="s">
        <v>5010</v>
      </c>
      <c r="I331" s="77">
        <v>0.72</v>
      </c>
      <c r="J331" t="s">
        <v>1230</v>
      </c>
      <c r="K331" t="s">
        <v>106</v>
      </c>
      <c r="L331" s="78">
        <v>7.6600000000000001E-2</v>
      </c>
      <c r="M331" s="78">
        <v>8.9099999999999999E-2</v>
      </c>
      <c r="N331" s="77">
        <v>3245483.65</v>
      </c>
      <c r="O331" s="77">
        <v>99.66</v>
      </c>
      <c r="P331" s="77">
        <v>11941.5857286384</v>
      </c>
      <c r="Q331" s="78">
        <v>4.1999999999999997E-3</v>
      </c>
      <c r="R331" s="78">
        <v>5.0000000000000001E-4</v>
      </c>
      <c r="W331" s="95"/>
    </row>
    <row r="332" spans="2:23">
      <c r="B332" t="s">
        <v>6881</v>
      </c>
      <c r="C332" t="s">
        <v>6565</v>
      </c>
      <c r="D332" t="s">
        <v>6883</v>
      </c>
      <c r="E332"/>
      <c r="F332" t="s">
        <v>6606</v>
      </c>
      <c r="G332" s="90">
        <v>44748</v>
      </c>
      <c r="H332" t="s">
        <v>5010</v>
      </c>
      <c r="I332" s="77">
        <v>0.72</v>
      </c>
      <c r="J332" t="s">
        <v>1230</v>
      </c>
      <c r="K332" t="s">
        <v>106</v>
      </c>
      <c r="L332" s="78">
        <v>7.6600000000000001E-2</v>
      </c>
      <c r="M332" s="78">
        <v>8.9099999999999999E-2</v>
      </c>
      <c r="N332" s="77">
        <v>9051.81</v>
      </c>
      <c r="O332" s="77">
        <v>100.395</v>
      </c>
      <c r="P332" s="77">
        <v>33.551586757728003</v>
      </c>
      <c r="Q332" s="78">
        <v>0</v>
      </c>
      <c r="R332" s="78">
        <v>0</v>
      </c>
      <c r="W332" s="95"/>
    </row>
    <row r="333" spans="2:23">
      <c r="B333" t="s">
        <v>6881</v>
      </c>
      <c r="C333" t="s">
        <v>6565</v>
      </c>
      <c r="D333" t="s">
        <v>6884</v>
      </c>
      <c r="E333"/>
      <c r="F333" t="s">
        <v>6606</v>
      </c>
      <c r="G333" s="90">
        <v>44978</v>
      </c>
      <c r="H333" t="s">
        <v>5010</v>
      </c>
      <c r="I333" s="77">
        <v>0.72</v>
      </c>
      <c r="J333" t="s">
        <v>1230</v>
      </c>
      <c r="K333" t="s">
        <v>106</v>
      </c>
      <c r="L333" s="78">
        <v>7.6600000000000001E-2</v>
      </c>
      <c r="M333" s="78">
        <v>8.9099999999999999E-2</v>
      </c>
      <c r="N333" s="77">
        <v>12361.71</v>
      </c>
      <c r="O333" s="77">
        <v>99.64</v>
      </c>
      <c r="P333" s="77">
        <v>45.475131360048003</v>
      </c>
      <c r="Q333" s="78">
        <v>0</v>
      </c>
      <c r="R333" s="78">
        <v>0</v>
      </c>
      <c r="W333" s="95"/>
    </row>
    <row r="334" spans="2:23">
      <c r="B334" t="s">
        <v>6881</v>
      </c>
      <c r="C334" t="s">
        <v>6565</v>
      </c>
      <c r="D334" t="s">
        <v>6885</v>
      </c>
      <c r="E334"/>
      <c r="F334" t="s">
        <v>6606</v>
      </c>
      <c r="G334" s="90">
        <v>41816</v>
      </c>
      <c r="H334" t="s">
        <v>5010</v>
      </c>
      <c r="I334" s="77">
        <v>0.72</v>
      </c>
      <c r="J334" t="s">
        <v>1230</v>
      </c>
      <c r="K334" t="s">
        <v>106</v>
      </c>
      <c r="L334" s="78">
        <v>7.6499999999999999E-2</v>
      </c>
      <c r="M334" s="78">
        <v>8.8999999999999996E-2</v>
      </c>
      <c r="N334" s="77">
        <v>6418.96</v>
      </c>
      <c r="O334" s="77">
        <v>99.65</v>
      </c>
      <c r="P334" s="77">
        <v>23.615854518879999</v>
      </c>
      <c r="Q334" s="78">
        <v>0</v>
      </c>
      <c r="R334" s="78">
        <v>0</v>
      </c>
      <c r="W334" s="95"/>
    </row>
    <row r="335" spans="2:23">
      <c r="B335" t="s">
        <v>6881</v>
      </c>
      <c r="C335" t="s">
        <v>6565</v>
      </c>
      <c r="D335" t="s">
        <v>6886</v>
      </c>
      <c r="E335"/>
      <c r="F335" t="s">
        <v>6606</v>
      </c>
      <c r="G335" s="90">
        <v>45036</v>
      </c>
      <c r="H335" t="s">
        <v>5010</v>
      </c>
      <c r="I335" s="77">
        <v>0.72</v>
      </c>
      <c r="J335" t="s">
        <v>1230</v>
      </c>
      <c r="K335" t="s">
        <v>106</v>
      </c>
      <c r="L335" s="78">
        <v>7.6600000000000001E-2</v>
      </c>
      <c r="M335" s="78">
        <v>8.9099999999999999E-2</v>
      </c>
      <c r="N335" s="77">
        <v>23454.1</v>
      </c>
      <c r="O335" s="77">
        <v>99.75</v>
      </c>
      <c r="P335" s="77">
        <v>86.376055856999997</v>
      </c>
      <c r="Q335" s="78">
        <v>0</v>
      </c>
      <c r="R335" s="78">
        <v>0</v>
      </c>
      <c r="W335" s="95"/>
    </row>
    <row r="336" spans="2:23">
      <c r="B336" t="s">
        <v>6881</v>
      </c>
      <c r="C336" t="s">
        <v>6565</v>
      </c>
      <c r="D336" t="s">
        <v>6887</v>
      </c>
      <c r="E336"/>
      <c r="F336" t="s">
        <v>6606</v>
      </c>
      <c r="G336" s="90">
        <v>45068</v>
      </c>
      <c r="H336" t="s">
        <v>5010</v>
      </c>
      <c r="I336" s="77">
        <v>0.72</v>
      </c>
      <c r="J336" t="s">
        <v>1230</v>
      </c>
      <c r="K336" t="s">
        <v>106</v>
      </c>
      <c r="L336" s="78">
        <v>7.6600000000000001E-2</v>
      </c>
      <c r="M336" s="78">
        <v>8.9099999999999999E-2</v>
      </c>
      <c r="N336" s="77">
        <v>12675.03</v>
      </c>
      <c r="O336" s="77">
        <v>99.47</v>
      </c>
      <c r="P336" s="77">
        <v>46.548190842971998</v>
      </c>
      <c r="Q336" s="78">
        <v>0</v>
      </c>
      <c r="R336" s="78">
        <v>0</v>
      </c>
      <c r="W336" s="95"/>
    </row>
    <row r="337" spans="2:23">
      <c r="B337" t="s">
        <v>6881</v>
      </c>
      <c r="C337" t="s">
        <v>6565</v>
      </c>
      <c r="D337" t="s">
        <v>6888</v>
      </c>
      <c r="E337"/>
      <c r="F337" t="s">
        <v>6606</v>
      </c>
      <c r="G337" s="90">
        <v>45097</v>
      </c>
      <c r="H337" t="s">
        <v>5010</v>
      </c>
      <c r="I337" s="77">
        <v>0.72</v>
      </c>
      <c r="J337" t="s">
        <v>1230</v>
      </c>
      <c r="K337" t="s">
        <v>106</v>
      </c>
      <c r="L337" s="78">
        <v>7.6600000000000001E-2</v>
      </c>
      <c r="M337" s="78">
        <v>8.9200000000000002E-2</v>
      </c>
      <c r="N337" s="77">
        <v>9898.14</v>
      </c>
      <c r="O337" s="77">
        <v>99.65</v>
      </c>
      <c r="P337" s="77">
        <v>36.416029114920001</v>
      </c>
      <c r="Q337" s="78">
        <v>0</v>
      </c>
      <c r="R337" s="78">
        <v>0</v>
      </c>
      <c r="W337" s="95"/>
    </row>
    <row r="338" spans="2:23">
      <c r="B338" t="s">
        <v>6889</v>
      </c>
      <c r="C338" t="s">
        <v>6565</v>
      </c>
      <c r="D338" t="s">
        <v>6890</v>
      </c>
      <c r="E338"/>
      <c r="F338" t="s">
        <v>6606</v>
      </c>
      <c r="G338" s="90">
        <v>44529</v>
      </c>
      <c r="H338" t="s">
        <v>5010</v>
      </c>
      <c r="I338" s="77">
        <v>2.78</v>
      </c>
      <c r="J338" t="s">
        <v>1230</v>
      </c>
      <c r="K338" t="s">
        <v>205</v>
      </c>
      <c r="L338" s="78">
        <v>6.7299999999999999E-2</v>
      </c>
      <c r="M338" s="78">
        <v>7.9299999999999995E-2</v>
      </c>
      <c r="N338" s="77">
        <v>31578045.32</v>
      </c>
      <c r="O338" s="77">
        <v>100.53</v>
      </c>
      <c r="P338" s="77">
        <v>10904.5479778273</v>
      </c>
      <c r="Q338" s="78">
        <v>3.8E-3</v>
      </c>
      <c r="R338" s="78">
        <v>4.0000000000000002E-4</v>
      </c>
      <c r="W338" s="95"/>
    </row>
    <row r="339" spans="2:23">
      <c r="B339" t="s">
        <v>6889</v>
      </c>
      <c r="C339" t="s">
        <v>6565</v>
      </c>
      <c r="D339" t="s">
        <v>6891</v>
      </c>
      <c r="E339"/>
      <c r="F339" t="s">
        <v>6606</v>
      </c>
      <c r="G339" s="90">
        <v>44880</v>
      </c>
      <c r="H339" t="s">
        <v>5010</v>
      </c>
      <c r="I339" s="77">
        <v>1.07</v>
      </c>
      <c r="J339" t="s">
        <v>1230</v>
      </c>
      <c r="K339" t="s">
        <v>202</v>
      </c>
      <c r="L339" s="78">
        <v>6.5699999999999995E-2</v>
      </c>
      <c r="M339" s="78">
        <v>7.1599999999999997E-2</v>
      </c>
      <c r="N339" s="77">
        <v>865606.32</v>
      </c>
      <c r="O339" s="77">
        <v>100.81919452054802</v>
      </c>
      <c r="P339" s="77">
        <v>298.72429247955301</v>
      </c>
      <c r="Q339" s="78">
        <v>1E-4</v>
      </c>
      <c r="R339" s="78">
        <v>0</v>
      </c>
      <c r="W339" s="95"/>
    </row>
    <row r="340" spans="2:23">
      <c r="B340" t="s">
        <v>6889</v>
      </c>
      <c r="C340" t="s">
        <v>6565</v>
      </c>
      <c r="D340" t="s">
        <v>6892</v>
      </c>
      <c r="E340"/>
      <c r="F340" t="s">
        <v>6606</v>
      </c>
      <c r="G340" s="90">
        <v>44977</v>
      </c>
      <c r="H340" t="s">
        <v>5010</v>
      </c>
      <c r="I340" s="77">
        <v>1.08</v>
      </c>
      <c r="J340" t="s">
        <v>1230</v>
      </c>
      <c r="K340" t="s">
        <v>202</v>
      </c>
      <c r="L340" s="78">
        <v>6.6500000000000004E-2</v>
      </c>
      <c r="M340" s="78">
        <v>5.3999999999999999E-2</v>
      </c>
      <c r="N340" s="77">
        <v>335097.38</v>
      </c>
      <c r="O340" s="77">
        <v>102.5</v>
      </c>
      <c r="P340" s="77">
        <v>117.57142900335</v>
      </c>
      <c r="Q340" s="78">
        <v>0</v>
      </c>
      <c r="R340" s="78">
        <v>0</v>
      </c>
      <c r="W340" s="95"/>
    </row>
    <row r="341" spans="2:23">
      <c r="B341" t="s">
        <v>6889</v>
      </c>
      <c r="C341" t="s">
        <v>6565</v>
      </c>
      <c r="D341" t="s">
        <v>6893</v>
      </c>
      <c r="E341"/>
      <c r="F341" t="s">
        <v>6606</v>
      </c>
      <c r="G341" s="90">
        <v>45069</v>
      </c>
      <c r="H341" t="s">
        <v>5010</v>
      </c>
      <c r="I341" s="77">
        <v>1.08</v>
      </c>
      <c r="J341" t="s">
        <v>1230</v>
      </c>
      <c r="K341" t="s">
        <v>202</v>
      </c>
      <c r="L341" s="78">
        <v>6.6500000000000004E-2</v>
      </c>
      <c r="M341" s="78">
        <v>7.1800000000000003E-2</v>
      </c>
      <c r="N341" s="77">
        <v>549827.18000000005</v>
      </c>
      <c r="O341" s="77">
        <v>100.3</v>
      </c>
      <c r="P341" s="77">
        <v>188.770461245142</v>
      </c>
      <c r="Q341" s="78">
        <v>1E-4</v>
      </c>
      <c r="R341" s="78">
        <v>0</v>
      </c>
      <c r="W341" s="95"/>
    </row>
    <row r="342" spans="2:23">
      <c r="B342" t="s">
        <v>6894</v>
      </c>
      <c r="C342" t="s">
        <v>6565</v>
      </c>
      <c r="D342" t="s">
        <v>6895</v>
      </c>
      <c r="E342"/>
      <c r="F342" t="s">
        <v>355</v>
      </c>
      <c r="G342" s="90">
        <v>43788</v>
      </c>
      <c r="H342" t="s">
        <v>5010</v>
      </c>
      <c r="I342" s="77">
        <v>3.08</v>
      </c>
      <c r="J342" t="s">
        <v>1230</v>
      </c>
      <c r="K342" t="s">
        <v>110</v>
      </c>
      <c r="L342" s="78">
        <v>5.5599999999999997E-2</v>
      </c>
      <c r="M342" s="78">
        <v>5.4199999999999998E-2</v>
      </c>
      <c r="N342" s="77">
        <v>6690960.04</v>
      </c>
      <c r="O342" s="77">
        <v>101.90999999999997</v>
      </c>
      <c r="P342" s="77">
        <v>27502.7760034401</v>
      </c>
      <c r="Q342" s="78">
        <v>9.5999999999999992E-3</v>
      </c>
      <c r="R342" s="78">
        <v>1.1000000000000001E-3</v>
      </c>
      <c r="W342" s="95"/>
    </row>
    <row r="343" spans="2:23">
      <c r="B343" t="s">
        <v>6894</v>
      </c>
      <c r="C343" t="s">
        <v>6565</v>
      </c>
      <c r="D343" t="s">
        <v>6896</v>
      </c>
      <c r="E343"/>
      <c r="F343" t="s">
        <v>355</v>
      </c>
      <c r="G343" s="90">
        <v>44195</v>
      </c>
      <c r="H343" t="s">
        <v>5010</v>
      </c>
      <c r="I343" s="77">
        <v>2.98</v>
      </c>
      <c r="J343" t="s">
        <v>1230</v>
      </c>
      <c r="K343" t="s">
        <v>113</v>
      </c>
      <c r="L343" s="78">
        <v>7.6600000000000001E-2</v>
      </c>
      <c r="M343" s="78">
        <v>8.14E-2</v>
      </c>
      <c r="N343" s="77">
        <v>1758111.98</v>
      </c>
      <c r="O343" s="77">
        <v>100.14</v>
      </c>
      <c r="P343" s="77">
        <v>8224.8704573977702</v>
      </c>
      <c r="Q343" s="78">
        <v>2.8999999999999998E-3</v>
      </c>
      <c r="R343" s="78">
        <v>2.9999999999999997E-4</v>
      </c>
      <c r="W343" s="95"/>
    </row>
    <row r="344" spans="2:23">
      <c r="B344" t="s">
        <v>6894</v>
      </c>
      <c r="C344" t="s">
        <v>6565</v>
      </c>
      <c r="D344" t="s">
        <v>6897</v>
      </c>
      <c r="E344"/>
      <c r="F344" t="s">
        <v>355</v>
      </c>
      <c r="G344" s="90">
        <v>45099</v>
      </c>
      <c r="H344" t="s">
        <v>5010</v>
      </c>
      <c r="I344" s="77">
        <v>3.12</v>
      </c>
      <c r="J344" t="s">
        <v>1230</v>
      </c>
      <c r="K344" t="s">
        <v>110</v>
      </c>
      <c r="L344" s="78">
        <v>5.4300000000000001E-2</v>
      </c>
      <c r="M344" s="78">
        <v>5.5500000000000001E-2</v>
      </c>
      <c r="N344" s="77">
        <v>115700.29</v>
      </c>
      <c r="O344" s="77">
        <v>100</v>
      </c>
      <c r="P344" s="77">
        <v>466.66554968600002</v>
      </c>
      <c r="Q344" s="78">
        <v>2.0000000000000001E-4</v>
      </c>
      <c r="R344" s="78">
        <v>0</v>
      </c>
      <c r="W344" s="95"/>
    </row>
    <row r="345" spans="2:23">
      <c r="B345" t="s">
        <v>6898</v>
      </c>
      <c r="C345" t="s">
        <v>6565</v>
      </c>
      <c r="D345" t="s">
        <v>6899</v>
      </c>
      <c r="E345"/>
      <c r="F345" t="s">
        <v>355</v>
      </c>
      <c r="G345" s="90">
        <v>44677</v>
      </c>
      <c r="H345" t="s">
        <v>5010</v>
      </c>
      <c r="I345" s="77">
        <v>2.92</v>
      </c>
      <c r="J345" t="s">
        <v>1230</v>
      </c>
      <c r="K345" t="s">
        <v>205</v>
      </c>
      <c r="L345" s="78">
        <v>0.1045</v>
      </c>
      <c r="M345" s="78">
        <v>0.11990000000000001</v>
      </c>
      <c r="N345" s="77">
        <v>9628709.0899999999</v>
      </c>
      <c r="O345" s="77">
        <v>102.12</v>
      </c>
      <c r="P345" s="77">
        <v>3377.5797577501899</v>
      </c>
      <c r="Q345" s="78">
        <v>1.1999999999999999E-3</v>
      </c>
      <c r="R345" s="78">
        <v>1E-4</v>
      </c>
      <c r="W345" s="95"/>
    </row>
    <row r="346" spans="2:23">
      <c r="B346" t="s">
        <v>6898</v>
      </c>
      <c r="C346" t="s">
        <v>6565</v>
      </c>
      <c r="D346" t="s">
        <v>6900</v>
      </c>
      <c r="E346"/>
      <c r="F346" t="s">
        <v>355</v>
      </c>
      <c r="G346" s="90">
        <v>44677</v>
      </c>
      <c r="H346" t="s">
        <v>5010</v>
      </c>
      <c r="I346" s="77">
        <v>3.19</v>
      </c>
      <c r="J346" t="s">
        <v>1230</v>
      </c>
      <c r="K346" t="s">
        <v>205</v>
      </c>
      <c r="L346" s="78">
        <v>6.5299999999999997E-2</v>
      </c>
      <c r="M346" s="78">
        <v>7.6700000000000004E-2</v>
      </c>
      <c r="N346" s="77">
        <v>30911354.43</v>
      </c>
      <c r="O346" s="77">
        <v>101.02</v>
      </c>
      <c r="P346" s="77">
        <v>10726.354359221499</v>
      </c>
      <c r="Q346" s="78">
        <v>3.8E-3</v>
      </c>
      <c r="R346" s="78">
        <v>4.0000000000000002E-4</v>
      </c>
      <c r="W346" s="95"/>
    </row>
    <row r="347" spans="2:23">
      <c r="B347" t="s">
        <v>6898</v>
      </c>
      <c r="C347" t="s">
        <v>6565</v>
      </c>
      <c r="D347" t="s">
        <v>6901</v>
      </c>
      <c r="E347"/>
      <c r="F347" t="s">
        <v>355</v>
      </c>
      <c r="G347" s="90">
        <v>44684</v>
      </c>
      <c r="H347" t="s">
        <v>5010</v>
      </c>
      <c r="I347" s="77">
        <v>3.13</v>
      </c>
      <c r="J347" t="s">
        <v>1230</v>
      </c>
      <c r="K347" t="s">
        <v>205</v>
      </c>
      <c r="L347" s="78">
        <v>6.9000000000000006E-2</v>
      </c>
      <c r="M347" s="78">
        <v>8.4900000000000003E-2</v>
      </c>
      <c r="N347" s="77">
        <v>1563710.65</v>
      </c>
      <c r="O347" s="77">
        <v>101.22</v>
      </c>
      <c r="P347" s="77">
        <v>543.68765049595504</v>
      </c>
      <c r="Q347" s="78">
        <v>2.0000000000000001E-4</v>
      </c>
      <c r="R347" s="78">
        <v>0</v>
      </c>
      <c r="W347" s="95"/>
    </row>
    <row r="348" spans="2:23">
      <c r="B348" t="s">
        <v>6898</v>
      </c>
      <c r="C348" t="s">
        <v>6565</v>
      </c>
      <c r="D348" t="s">
        <v>6902</v>
      </c>
      <c r="E348"/>
      <c r="F348" t="s">
        <v>355</v>
      </c>
      <c r="G348" s="90">
        <v>44811</v>
      </c>
      <c r="H348" t="s">
        <v>5010</v>
      </c>
      <c r="I348" s="77">
        <v>3.16</v>
      </c>
      <c r="J348" t="s">
        <v>1230</v>
      </c>
      <c r="K348" t="s">
        <v>205</v>
      </c>
      <c r="L348" s="78">
        <v>7.2400000000000006E-2</v>
      </c>
      <c r="M348" s="78">
        <v>8.2000000000000003E-2</v>
      </c>
      <c r="N348" s="77">
        <v>2313983.5699999998</v>
      </c>
      <c r="O348" s="77">
        <v>101.22</v>
      </c>
      <c r="P348" s="77">
        <v>804.55056724179894</v>
      </c>
      <c r="Q348" s="78">
        <v>2.9999999999999997E-4</v>
      </c>
      <c r="R348" s="78">
        <v>0</v>
      </c>
      <c r="W348" s="95"/>
    </row>
    <row r="349" spans="2:23">
      <c r="B349" t="s">
        <v>6898</v>
      </c>
      <c r="C349" t="s">
        <v>6565</v>
      </c>
      <c r="D349" t="s">
        <v>6903</v>
      </c>
      <c r="E349"/>
      <c r="F349" t="s">
        <v>355</v>
      </c>
      <c r="G349" s="90">
        <v>45089</v>
      </c>
      <c r="H349" t="s">
        <v>5010</v>
      </c>
      <c r="I349" s="77">
        <v>3.18</v>
      </c>
      <c r="J349" t="s">
        <v>1230</v>
      </c>
      <c r="K349" t="s">
        <v>205</v>
      </c>
      <c r="L349" s="78">
        <v>6.9199999999999998E-2</v>
      </c>
      <c r="M349" s="78">
        <v>7.6499999999999999E-2</v>
      </c>
      <c r="N349" s="77">
        <v>2204945.9500000002</v>
      </c>
      <c r="O349" s="77">
        <v>99.97</v>
      </c>
      <c r="P349" s="77">
        <v>757.17171414485404</v>
      </c>
      <c r="Q349" s="78">
        <v>2.9999999999999997E-4</v>
      </c>
      <c r="R349" s="78">
        <v>0</v>
      </c>
      <c r="W349" s="95"/>
    </row>
    <row r="350" spans="2:23">
      <c r="B350" t="s">
        <v>6904</v>
      </c>
      <c r="C350" t="s">
        <v>6565</v>
      </c>
      <c r="D350" t="s">
        <v>6905</v>
      </c>
      <c r="E350"/>
      <c r="F350" t="s">
        <v>1072</v>
      </c>
      <c r="G350" s="90">
        <v>44665</v>
      </c>
      <c r="H350" t="s">
        <v>5010</v>
      </c>
      <c r="I350" s="77">
        <v>4.13</v>
      </c>
      <c r="J350" t="s">
        <v>1230</v>
      </c>
      <c r="K350" t="s">
        <v>110</v>
      </c>
      <c r="L350" s="78">
        <v>6.8599999999999994E-2</v>
      </c>
      <c r="M350" s="78">
        <v>7.2599999999999998E-2</v>
      </c>
      <c r="N350" s="77">
        <v>5736989.5999999996</v>
      </c>
      <c r="O350" s="77">
        <v>101.44</v>
      </c>
      <c r="P350" s="77">
        <v>23472.783716117901</v>
      </c>
      <c r="Q350" s="78">
        <v>8.2000000000000007E-3</v>
      </c>
      <c r="R350" s="78">
        <v>8.9999999999999998E-4</v>
      </c>
      <c r="W350" s="95"/>
    </row>
    <row r="351" spans="2:23">
      <c r="B351" t="s">
        <v>6906</v>
      </c>
      <c r="C351" t="s">
        <v>6565</v>
      </c>
      <c r="D351" t="s">
        <v>6907</v>
      </c>
      <c r="E351"/>
      <c r="F351" t="s">
        <v>1040</v>
      </c>
      <c r="G351" s="90">
        <v>43251</v>
      </c>
      <c r="H351" t="s">
        <v>356</v>
      </c>
      <c r="I351" s="77">
        <v>8.1199999999999992</v>
      </c>
      <c r="J351" t="s">
        <v>1054</v>
      </c>
      <c r="K351" t="s">
        <v>106</v>
      </c>
      <c r="L351" s="78">
        <v>4.4999999999999998E-2</v>
      </c>
      <c r="M351" s="78">
        <v>6.9800000000000001E-2</v>
      </c>
      <c r="N351" s="77">
        <v>1728463.24</v>
      </c>
      <c r="O351" s="77">
        <v>82.729999999999933</v>
      </c>
      <c r="P351" s="77">
        <v>5279.4036011647804</v>
      </c>
      <c r="Q351" s="78">
        <v>1.8E-3</v>
      </c>
      <c r="R351" s="78">
        <v>2.0000000000000001E-4</v>
      </c>
      <c r="W351" s="95"/>
    </row>
    <row r="352" spans="2:23">
      <c r="B352" t="s">
        <v>6906</v>
      </c>
      <c r="C352" t="s">
        <v>6565</v>
      </c>
      <c r="D352" t="s">
        <v>6908</v>
      </c>
      <c r="E352"/>
      <c r="F352" t="s">
        <v>1040</v>
      </c>
      <c r="G352" s="90">
        <v>43343</v>
      </c>
      <c r="H352" t="s">
        <v>356</v>
      </c>
      <c r="I352" s="77">
        <v>8.1199999999999992</v>
      </c>
      <c r="J352" t="s">
        <v>1054</v>
      </c>
      <c r="K352" t="s">
        <v>106</v>
      </c>
      <c r="L352" s="78">
        <v>4.4999999999999998E-2</v>
      </c>
      <c r="M352" s="78">
        <v>6.9800000000000001E-2</v>
      </c>
      <c r="N352" s="77">
        <v>334040.56</v>
      </c>
      <c r="O352" s="77">
        <v>82.730000000000331</v>
      </c>
      <c r="P352" s="77">
        <v>1020.2906805233</v>
      </c>
      <c r="Q352" s="78">
        <v>4.0000000000000002E-4</v>
      </c>
      <c r="R352" s="78">
        <v>0</v>
      </c>
      <c r="W352" s="95"/>
    </row>
    <row r="353" spans="2:23">
      <c r="B353" t="s">
        <v>6906</v>
      </c>
      <c r="C353" t="s">
        <v>6565</v>
      </c>
      <c r="D353" t="s">
        <v>6909</v>
      </c>
      <c r="E353"/>
      <c r="F353" t="s">
        <v>1040</v>
      </c>
      <c r="G353" s="90">
        <v>43434</v>
      </c>
      <c r="H353" t="s">
        <v>356</v>
      </c>
      <c r="I353" s="77">
        <v>8.1199999999999992</v>
      </c>
      <c r="J353" t="s">
        <v>1054</v>
      </c>
      <c r="K353" t="s">
        <v>106</v>
      </c>
      <c r="L353" s="78">
        <v>4.4999999999999998E-2</v>
      </c>
      <c r="M353" s="78">
        <v>6.9800000000000001E-2</v>
      </c>
      <c r="N353" s="77">
        <v>305366.57</v>
      </c>
      <c r="O353" s="77">
        <v>82.73</v>
      </c>
      <c r="P353" s="77">
        <v>932.70908632881196</v>
      </c>
      <c r="Q353" s="78">
        <v>2.9999999999999997E-4</v>
      </c>
      <c r="R353" s="78">
        <v>0</v>
      </c>
      <c r="W353" s="95"/>
    </row>
    <row r="354" spans="2:23">
      <c r="B354" t="s">
        <v>6906</v>
      </c>
      <c r="C354" t="s">
        <v>6565</v>
      </c>
      <c r="D354" t="s">
        <v>6910</v>
      </c>
      <c r="E354"/>
      <c r="F354" t="s">
        <v>1040</v>
      </c>
      <c r="G354" s="90">
        <v>43524</v>
      </c>
      <c r="H354" t="s">
        <v>356</v>
      </c>
      <c r="I354" s="77">
        <v>8.1199999999999992</v>
      </c>
      <c r="J354" t="s">
        <v>1054</v>
      </c>
      <c r="K354" t="s">
        <v>106</v>
      </c>
      <c r="L354" s="78">
        <v>4.4999999999999998E-2</v>
      </c>
      <c r="M354" s="78">
        <v>6.9800000000000001E-2</v>
      </c>
      <c r="N354" s="77">
        <v>289618.34000000003</v>
      </c>
      <c r="O354" s="77">
        <v>82.73</v>
      </c>
      <c r="P354" s="77">
        <v>884.60782490194401</v>
      </c>
      <c r="Q354" s="78">
        <v>2.9999999999999997E-4</v>
      </c>
      <c r="R354" s="78">
        <v>0</v>
      </c>
      <c r="W354" s="95"/>
    </row>
    <row r="355" spans="2:23">
      <c r="B355" t="s">
        <v>6911</v>
      </c>
      <c r="C355" t="s">
        <v>6565</v>
      </c>
      <c r="D355" t="s">
        <v>6912</v>
      </c>
      <c r="E355"/>
      <c r="F355" t="s">
        <v>1040</v>
      </c>
      <c r="G355" s="90">
        <v>43482</v>
      </c>
      <c r="H355" t="s">
        <v>219</v>
      </c>
      <c r="I355" s="77">
        <v>6.68</v>
      </c>
      <c r="J355" t="s">
        <v>1054</v>
      </c>
      <c r="K355" t="s">
        <v>106</v>
      </c>
      <c r="L355" s="78">
        <v>5.3900000000000003E-2</v>
      </c>
      <c r="M355" s="78">
        <v>5.79E-2</v>
      </c>
      <c r="N355" s="77">
        <v>4241186.3899999997</v>
      </c>
      <c r="O355" s="77">
        <v>99.200000000000259</v>
      </c>
      <c r="P355" s="77">
        <v>15533.192470665001</v>
      </c>
      <c r="Q355" s="78">
        <v>5.4000000000000003E-3</v>
      </c>
      <c r="R355" s="78">
        <v>5.9999999999999995E-4</v>
      </c>
      <c r="W355" s="95"/>
    </row>
    <row r="356" spans="2:23">
      <c r="B356" t="s">
        <v>6911</v>
      </c>
      <c r="C356" t="s">
        <v>6565</v>
      </c>
      <c r="D356" t="s">
        <v>6913</v>
      </c>
      <c r="E356"/>
      <c r="F356" t="s">
        <v>1040</v>
      </c>
      <c r="G356" s="90">
        <v>43684</v>
      </c>
      <c r="H356" t="s">
        <v>219</v>
      </c>
      <c r="I356" s="77">
        <v>7.16</v>
      </c>
      <c r="J356" t="s">
        <v>1054</v>
      </c>
      <c r="K356" t="s">
        <v>106</v>
      </c>
      <c r="L356" s="78">
        <v>4.36E-2</v>
      </c>
      <c r="M356" s="78">
        <v>3.73E-2</v>
      </c>
      <c r="N356" s="77">
        <v>4058119.41</v>
      </c>
      <c r="O356" s="77">
        <v>106.93000000000033</v>
      </c>
      <c r="P356" s="77">
        <v>16020.8694382371</v>
      </c>
      <c r="Q356" s="78">
        <v>5.5999999999999999E-3</v>
      </c>
      <c r="R356" s="78">
        <v>5.9999999999999995E-4</v>
      </c>
      <c r="W356" s="95"/>
    </row>
    <row r="357" spans="2:23">
      <c r="B357" t="s">
        <v>6914</v>
      </c>
      <c r="C357" t="s">
        <v>6565</v>
      </c>
      <c r="D357" t="s">
        <v>6915</v>
      </c>
      <c r="E357"/>
      <c r="F357" t="s">
        <v>1120</v>
      </c>
      <c r="G357" s="90">
        <v>43551</v>
      </c>
      <c r="H357" t="s">
        <v>361</v>
      </c>
      <c r="I357" s="77">
        <v>4.68</v>
      </c>
      <c r="J357" t="s">
        <v>1054</v>
      </c>
      <c r="K357" t="s">
        <v>106</v>
      </c>
      <c r="L357" s="78">
        <v>4.8500000000000001E-2</v>
      </c>
      <c r="M357" s="78">
        <v>7.4499999999999997E-2</v>
      </c>
      <c r="N357" s="77">
        <v>3971392.23</v>
      </c>
      <c r="O357" s="77">
        <v>90.339999999999705</v>
      </c>
      <c r="P357" s="77">
        <v>13245.994194228701</v>
      </c>
      <c r="Q357" s="78">
        <v>4.5999999999999999E-3</v>
      </c>
      <c r="R357" s="78">
        <v>5.0000000000000001E-4</v>
      </c>
      <c r="W357" s="95"/>
    </row>
    <row r="358" spans="2:23">
      <c r="B358" t="s">
        <v>6906</v>
      </c>
      <c r="C358" t="s">
        <v>6565</v>
      </c>
      <c r="D358" t="s">
        <v>6916</v>
      </c>
      <c r="E358"/>
      <c r="F358" t="s">
        <v>1212</v>
      </c>
      <c r="G358" s="90">
        <v>43811</v>
      </c>
      <c r="H358" t="s">
        <v>361</v>
      </c>
      <c r="I358" s="77">
        <v>7.31</v>
      </c>
      <c r="J358" t="s">
        <v>1054</v>
      </c>
      <c r="K358" t="s">
        <v>106</v>
      </c>
      <c r="L358" s="78">
        <v>4.48E-2</v>
      </c>
      <c r="M358" s="78">
        <v>6.2899999999999998E-2</v>
      </c>
      <c r="N358" s="77">
        <v>1210433.3600000001</v>
      </c>
      <c r="O358" s="77">
        <v>89.58</v>
      </c>
      <c r="P358" s="77">
        <v>4003.2585047545099</v>
      </c>
      <c r="Q358" s="78">
        <v>1.4E-3</v>
      </c>
      <c r="R358" s="78">
        <v>2.0000000000000001E-4</v>
      </c>
      <c r="W358" s="95"/>
    </row>
    <row r="359" spans="2:23">
      <c r="B359" t="s">
        <v>6917</v>
      </c>
      <c r="C359" t="s">
        <v>6565</v>
      </c>
      <c r="D359" t="s">
        <v>6918</v>
      </c>
      <c r="E359"/>
      <c r="F359" t="s">
        <v>1047</v>
      </c>
      <c r="G359" s="90">
        <v>42354</v>
      </c>
      <c r="H359" t="s">
        <v>356</v>
      </c>
      <c r="I359" s="77">
        <v>2.2200000000000002</v>
      </c>
      <c r="J359" t="s">
        <v>1054</v>
      </c>
      <c r="K359" t="s">
        <v>106</v>
      </c>
      <c r="L359" s="78">
        <v>5.0200000000000002E-2</v>
      </c>
      <c r="M359" s="78">
        <v>6.6900000000000001E-2</v>
      </c>
      <c r="N359" s="77">
        <v>2117692.56</v>
      </c>
      <c r="O359" s="77">
        <v>99.05</v>
      </c>
      <c r="P359" s="77">
        <v>7744.2449826705597</v>
      </c>
      <c r="Q359" s="78">
        <v>2.7000000000000001E-3</v>
      </c>
      <c r="R359" s="78">
        <v>2.9999999999999997E-4</v>
      </c>
      <c r="W359" s="95"/>
    </row>
    <row r="360" spans="2:23">
      <c r="B360" t="s">
        <v>6919</v>
      </c>
      <c r="C360" t="s">
        <v>6565</v>
      </c>
      <c r="D360" t="s">
        <v>6920</v>
      </c>
      <c r="E360"/>
      <c r="F360" t="s">
        <v>214</v>
      </c>
      <c r="G360" s="90">
        <v>45058</v>
      </c>
      <c r="H360" t="s">
        <v>215</v>
      </c>
      <c r="I360" s="77">
        <v>1.29</v>
      </c>
      <c r="J360" t="s">
        <v>1110</v>
      </c>
      <c r="K360" t="s">
        <v>106</v>
      </c>
      <c r="L360" s="78">
        <v>7.51E-2</v>
      </c>
      <c r="M360" s="78">
        <v>7.9799999999999996E-2</v>
      </c>
      <c r="N360" s="77">
        <v>99250.81</v>
      </c>
      <c r="O360" s="77">
        <v>100.3</v>
      </c>
      <c r="P360" s="77">
        <v>367.53329249156002</v>
      </c>
      <c r="Q360" s="78">
        <v>1E-4</v>
      </c>
      <c r="R360" s="78">
        <v>0</v>
      </c>
      <c r="W360" s="95"/>
    </row>
    <row r="361" spans="2:23">
      <c r="B361" t="s">
        <v>6921</v>
      </c>
      <c r="C361" t="s">
        <v>6565</v>
      </c>
      <c r="D361" t="s">
        <v>6922</v>
      </c>
      <c r="E361"/>
      <c r="F361" t="s">
        <v>214</v>
      </c>
      <c r="G361" s="90">
        <v>42870</v>
      </c>
      <c r="H361" t="s">
        <v>215</v>
      </c>
      <c r="I361" s="77">
        <v>0.77</v>
      </c>
      <c r="J361" t="s">
        <v>1054</v>
      </c>
      <c r="K361" t="s">
        <v>106</v>
      </c>
      <c r="L361" s="78">
        <v>7.9100000000000004E-2</v>
      </c>
      <c r="M361" s="78">
        <v>9.0700000000000003E-2</v>
      </c>
      <c r="N361" s="77">
        <v>783369.17</v>
      </c>
      <c r="O361" s="77">
        <v>101.41</v>
      </c>
      <c r="P361" s="77">
        <v>2932.9789811965302</v>
      </c>
      <c r="Q361" s="78">
        <v>1E-3</v>
      </c>
      <c r="R361" s="78">
        <v>1E-4</v>
      </c>
      <c r="W361" s="95"/>
    </row>
    <row r="362" spans="2:23">
      <c r="B362" t="s">
        <v>6923</v>
      </c>
      <c r="C362" t="s">
        <v>6565</v>
      </c>
      <c r="D362" t="s">
        <v>6924</v>
      </c>
      <c r="E362"/>
      <c r="F362" t="s">
        <v>214</v>
      </c>
      <c r="G362" s="90">
        <v>42891</v>
      </c>
      <c r="H362" t="s">
        <v>215</v>
      </c>
      <c r="I362" s="77">
        <v>4.45</v>
      </c>
      <c r="J362" t="s">
        <v>1054</v>
      </c>
      <c r="K362" t="s">
        <v>113</v>
      </c>
      <c r="L362" s="78">
        <v>6.7900000000000002E-2</v>
      </c>
      <c r="M362" s="78">
        <v>9.8500000000000004E-2</v>
      </c>
      <c r="N362" s="77">
        <v>1748513.19</v>
      </c>
      <c r="O362" s="77">
        <v>97.32999999999997</v>
      </c>
      <c r="P362" s="77">
        <v>7950.4293435613999</v>
      </c>
      <c r="Q362" s="78">
        <v>2.8E-3</v>
      </c>
      <c r="R362" s="78">
        <v>2.9999999999999997E-4</v>
      </c>
      <c r="W362" s="95"/>
    </row>
    <row r="363" spans="2:23">
      <c r="B363" t="s">
        <v>6923</v>
      </c>
      <c r="C363" t="s">
        <v>6565</v>
      </c>
      <c r="D363" t="s">
        <v>6925</v>
      </c>
      <c r="E363"/>
      <c r="F363" t="s">
        <v>214</v>
      </c>
      <c r="G363" s="90">
        <v>43357</v>
      </c>
      <c r="H363" t="s">
        <v>215</v>
      </c>
      <c r="I363" s="77">
        <v>4.49</v>
      </c>
      <c r="J363" t="s">
        <v>1054</v>
      </c>
      <c r="K363" t="s">
        <v>113</v>
      </c>
      <c r="L363" s="78">
        <v>6.7900000000000002E-2</v>
      </c>
      <c r="M363" s="78">
        <v>8.9300000000000004E-2</v>
      </c>
      <c r="N363" s="77">
        <v>469420.65</v>
      </c>
      <c r="O363" s="77">
        <v>97.330000000000155</v>
      </c>
      <c r="P363" s="77">
        <v>2134.4395521738502</v>
      </c>
      <c r="Q363" s="78">
        <v>6.9999999999999999E-4</v>
      </c>
      <c r="R363" s="78">
        <v>1E-4</v>
      </c>
      <c r="W363" s="95"/>
    </row>
    <row r="364" spans="2:23">
      <c r="B364" t="s">
        <v>6926</v>
      </c>
      <c r="C364" t="s">
        <v>6565</v>
      </c>
      <c r="D364" t="s">
        <v>6927</v>
      </c>
      <c r="E364"/>
      <c r="F364" t="s">
        <v>214</v>
      </c>
      <c r="G364" s="90">
        <v>42921</v>
      </c>
      <c r="H364" t="s">
        <v>215</v>
      </c>
      <c r="I364" s="77">
        <v>7.21</v>
      </c>
      <c r="J364" t="s">
        <v>1054</v>
      </c>
      <c r="K364" t="s">
        <v>106</v>
      </c>
      <c r="L364" s="78">
        <v>7.8899999999999998E-2</v>
      </c>
      <c r="M364" s="78">
        <v>0</v>
      </c>
      <c r="N364" s="77">
        <v>1309902.95</v>
      </c>
      <c r="O364" s="77">
        <v>14.370591000000001</v>
      </c>
      <c r="P364" s="77">
        <v>694.98501676977503</v>
      </c>
      <c r="Q364" s="78">
        <v>2.0000000000000001E-4</v>
      </c>
      <c r="R364" s="78">
        <v>0</v>
      </c>
      <c r="W364" s="95"/>
    </row>
    <row r="365" spans="2:23">
      <c r="B365" t="s">
        <v>6926</v>
      </c>
      <c r="C365" t="s">
        <v>6565</v>
      </c>
      <c r="D365" t="s">
        <v>6928</v>
      </c>
      <c r="E365"/>
      <c r="F365" t="s">
        <v>214</v>
      </c>
      <c r="G365" s="90">
        <v>43342</v>
      </c>
      <c r="H365" t="s">
        <v>215</v>
      </c>
      <c r="I365" s="77">
        <v>1.06</v>
      </c>
      <c r="J365" t="s">
        <v>1054</v>
      </c>
      <c r="K365" t="s">
        <v>106</v>
      </c>
      <c r="L365" s="78">
        <v>7.8899999999999998E-2</v>
      </c>
      <c r="M365" s="78">
        <v>0</v>
      </c>
      <c r="N365" s="77">
        <v>248623.08</v>
      </c>
      <c r="O365" s="77">
        <v>14.370590999999996</v>
      </c>
      <c r="P365" s="77">
        <v>131.910013198424</v>
      </c>
      <c r="Q365" s="78">
        <v>0</v>
      </c>
      <c r="R365" s="78">
        <v>0</v>
      </c>
      <c r="W365" s="95"/>
    </row>
    <row r="366" spans="2:23">
      <c r="B366" t="s">
        <v>6929</v>
      </c>
      <c r="C366" t="s">
        <v>6565</v>
      </c>
      <c r="D366" t="s">
        <v>6930</v>
      </c>
      <c r="E366"/>
      <c r="F366" t="s">
        <v>214</v>
      </c>
      <c r="G366" s="90">
        <v>43083</v>
      </c>
      <c r="H366" t="s">
        <v>215</v>
      </c>
      <c r="I366" s="77">
        <v>0.62</v>
      </c>
      <c r="J366" t="s">
        <v>1054</v>
      </c>
      <c r="K366" t="s">
        <v>116</v>
      </c>
      <c r="L366" s="78">
        <v>6.7799999999999999E-2</v>
      </c>
      <c r="M366" s="78">
        <v>7.0300000000000001E-2</v>
      </c>
      <c r="N366" s="77">
        <v>291162.81</v>
      </c>
      <c r="O366" s="77">
        <v>101.71</v>
      </c>
      <c r="P366" s="77">
        <v>824.51770457679504</v>
      </c>
      <c r="Q366" s="78">
        <v>2.9999999999999997E-4</v>
      </c>
      <c r="R366" s="78">
        <v>0</v>
      </c>
      <c r="W366" s="95"/>
    </row>
    <row r="367" spans="2:23">
      <c r="B367" t="s">
        <v>6929</v>
      </c>
      <c r="C367" t="s">
        <v>6565</v>
      </c>
      <c r="D367" t="s">
        <v>6931</v>
      </c>
      <c r="E367"/>
      <c r="F367" t="s">
        <v>214</v>
      </c>
      <c r="G367" s="90">
        <v>43083</v>
      </c>
      <c r="H367" t="s">
        <v>215</v>
      </c>
      <c r="I367" s="77">
        <v>5.14</v>
      </c>
      <c r="J367" t="s">
        <v>1054</v>
      </c>
      <c r="K367" t="s">
        <v>116</v>
      </c>
      <c r="L367" s="78">
        <v>6.83E-2</v>
      </c>
      <c r="M367" s="78">
        <v>7.3300000000000004E-2</v>
      </c>
      <c r="N367" s="77">
        <v>511109.71</v>
      </c>
      <c r="O367" s="77">
        <v>101.98</v>
      </c>
      <c r="P367" s="77">
        <v>1451.20768134272</v>
      </c>
      <c r="Q367" s="78">
        <v>5.0000000000000001E-4</v>
      </c>
      <c r="R367" s="78">
        <v>1E-4</v>
      </c>
      <c r="W367" s="95"/>
    </row>
    <row r="368" spans="2:23">
      <c r="B368" t="s">
        <v>6929</v>
      </c>
      <c r="C368" t="s">
        <v>6565</v>
      </c>
      <c r="D368" t="s">
        <v>6932</v>
      </c>
      <c r="E368"/>
      <c r="F368" t="s">
        <v>214</v>
      </c>
      <c r="G368" s="90">
        <v>43083</v>
      </c>
      <c r="H368" t="s">
        <v>215</v>
      </c>
      <c r="I368" s="77">
        <v>5.47</v>
      </c>
      <c r="J368" t="s">
        <v>1054</v>
      </c>
      <c r="K368" t="s">
        <v>116</v>
      </c>
      <c r="L368" s="78">
        <v>4.4999999999999998E-2</v>
      </c>
      <c r="M368" s="78">
        <v>6.6600000000000006E-2</v>
      </c>
      <c r="N368" s="77">
        <v>2044438.78</v>
      </c>
      <c r="O368" s="77">
        <v>90.58</v>
      </c>
      <c r="P368" s="77">
        <v>5155.9281395658199</v>
      </c>
      <c r="Q368" s="78">
        <v>1.8E-3</v>
      </c>
      <c r="R368" s="78">
        <v>2.0000000000000001E-4</v>
      </c>
      <c r="W368" s="95"/>
    </row>
    <row r="369" spans="2:23">
      <c r="B369" t="s">
        <v>6933</v>
      </c>
      <c r="C369" t="s">
        <v>6565</v>
      </c>
      <c r="D369" t="s">
        <v>6934</v>
      </c>
      <c r="E369"/>
      <c r="F369" t="s">
        <v>214</v>
      </c>
      <c r="G369" s="90">
        <v>44137</v>
      </c>
      <c r="H369" t="s">
        <v>215</v>
      </c>
      <c r="I369" s="77">
        <v>0.22</v>
      </c>
      <c r="J369" t="s">
        <v>1110</v>
      </c>
      <c r="K369" t="s">
        <v>106</v>
      </c>
      <c r="L369" s="78">
        <v>7.2800000000000004E-2</v>
      </c>
      <c r="M369" s="78">
        <v>5.6300000000000003E-2</v>
      </c>
      <c r="N369" s="77">
        <v>11733295.140000001</v>
      </c>
      <c r="O369" s="77">
        <v>100.97</v>
      </c>
      <c r="P369" s="77">
        <v>43739.523115751799</v>
      </c>
      <c r="Q369" s="78">
        <v>1.5299999999999999E-2</v>
      </c>
      <c r="R369" s="78">
        <v>1.6999999999999999E-3</v>
      </c>
      <c r="W369" s="95"/>
    </row>
    <row r="370" spans="2:23">
      <c r="B370" t="s">
        <v>6933</v>
      </c>
      <c r="C370" t="s">
        <v>6565</v>
      </c>
      <c r="D370" t="s">
        <v>6935</v>
      </c>
      <c r="E370"/>
      <c r="F370" t="s">
        <v>214</v>
      </c>
      <c r="G370" s="90">
        <v>44679</v>
      </c>
      <c r="H370" t="s">
        <v>215</v>
      </c>
      <c r="I370" s="77">
        <v>0.22</v>
      </c>
      <c r="J370" t="s">
        <v>1110</v>
      </c>
      <c r="K370" t="s">
        <v>106</v>
      </c>
      <c r="L370" s="78">
        <v>7.2800000000000004E-2</v>
      </c>
      <c r="M370" s="78">
        <v>5.6300000000000003E-2</v>
      </c>
      <c r="N370" s="77">
        <v>101038.32</v>
      </c>
      <c r="O370" s="77">
        <v>101.14</v>
      </c>
      <c r="P370" s="77">
        <v>377.286059082816</v>
      </c>
      <c r="Q370" s="78">
        <v>1E-4</v>
      </c>
      <c r="R370" s="78">
        <v>0</v>
      </c>
      <c r="W370" s="95"/>
    </row>
    <row r="371" spans="2:23">
      <c r="B371" t="s">
        <v>6933</v>
      </c>
      <c r="C371" t="s">
        <v>6565</v>
      </c>
      <c r="D371" t="s">
        <v>6936</v>
      </c>
      <c r="E371"/>
      <c r="F371" t="s">
        <v>214</v>
      </c>
      <c r="G371" s="90">
        <v>44810</v>
      </c>
      <c r="H371" t="s">
        <v>215</v>
      </c>
      <c r="I371" s="77">
        <v>0.22</v>
      </c>
      <c r="J371" t="s">
        <v>1110</v>
      </c>
      <c r="K371" t="s">
        <v>106</v>
      </c>
      <c r="L371" s="78">
        <v>7.2800000000000004E-2</v>
      </c>
      <c r="M371" s="78">
        <v>5.6300000000000003E-2</v>
      </c>
      <c r="N371" s="77">
        <v>182836.56</v>
      </c>
      <c r="O371" s="77">
        <v>100.97</v>
      </c>
      <c r="P371" s="77">
        <v>681.58039554134405</v>
      </c>
      <c r="Q371" s="78">
        <v>2.0000000000000001E-4</v>
      </c>
      <c r="R371" s="78">
        <v>0</v>
      </c>
      <c r="W371" s="95"/>
    </row>
    <row r="372" spans="2:23">
      <c r="B372" t="s">
        <v>6937</v>
      </c>
      <c r="C372" t="s">
        <v>6565</v>
      </c>
      <c r="D372" t="s">
        <v>6938</v>
      </c>
      <c r="E372"/>
      <c r="F372" t="s">
        <v>214</v>
      </c>
      <c r="G372" s="90">
        <v>44150</v>
      </c>
      <c r="H372" t="s">
        <v>215</v>
      </c>
      <c r="I372" s="77">
        <v>0.05</v>
      </c>
      <c r="J372" t="s">
        <v>1110</v>
      </c>
      <c r="K372" t="s">
        <v>106</v>
      </c>
      <c r="L372" s="78">
        <v>7.0900000000000005E-2</v>
      </c>
      <c r="M372" s="78">
        <v>5.5899999999999998E-2</v>
      </c>
      <c r="N372" s="77">
        <v>10222676.130000001</v>
      </c>
      <c r="O372" s="77">
        <v>100.37</v>
      </c>
      <c r="P372" s="77">
        <v>37881.766116966297</v>
      </c>
      <c r="Q372" s="78">
        <v>1.3299999999999999E-2</v>
      </c>
      <c r="R372" s="78">
        <v>1.4E-3</v>
      </c>
      <c r="W372" s="95"/>
    </row>
    <row r="373" spans="2:23">
      <c r="B373" t="s">
        <v>6937</v>
      </c>
      <c r="C373" t="s">
        <v>6565</v>
      </c>
      <c r="D373" t="s">
        <v>6939</v>
      </c>
      <c r="E373"/>
      <c r="F373" t="s">
        <v>214</v>
      </c>
      <c r="G373" s="90">
        <v>44169</v>
      </c>
      <c r="H373" t="s">
        <v>215</v>
      </c>
      <c r="I373" s="77">
        <v>0.05</v>
      </c>
      <c r="J373" t="s">
        <v>1110</v>
      </c>
      <c r="K373" t="s">
        <v>106</v>
      </c>
      <c r="L373" s="78">
        <v>7.0900000000000005E-2</v>
      </c>
      <c r="M373" s="78">
        <v>5.5899999999999998E-2</v>
      </c>
      <c r="N373" s="77">
        <v>24236.85</v>
      </c>
      <c r="O373" s="77">
        <v>100.9</v>
      </c>
      <c r="P373" s="77">
        <v>90.287792251799999</v>
      </c>
      <c r="Q373" s="78">
        <v>0</v>
      </c>
      <c r="R373" s="78">
        <v>0</v>
      </c>
      <c r="W373" s="95"/>
    </row>
    <row r="374" spans="2:23">
      <c r="B374" t="s">
        <v>6937</v>
      </c>
      <c r="C374" t="s">
        <v>6565</v>
      </c>
      <c r="D374" t="s">
        <v>6940</v>
      </c>
      <c r="E374"/>
      <c r="F374" t="s">
        <v>214</v>
      </c>
      <c r="G374" s="90">
        <v>44326</v>
      </c>
      <c r="H374" t="s">
        <v>215</v>
      </c>
      <c r="I374" s="77">
        <v>0.05</v>
      </c>
      <c r="J374" t="s">
        <v>1110</v>
      </c>
      <c r="K374" t="s">
        <v>106</v>
      </c>
      <c r="L374" s="78">
        <v>7.0900000000000005E-2</v>
      </c>
      <c r="M374" s="78">
        <v>5.5899999999999998E-2</v>
      </c>
      <c r="N374" s="77">
        <v>5128.32</v>
      </c>
      <c r="O374" s="77">
        <v>100.9</v>
      </c>
      <c r="P374" s="77">
        <v>19.104161256960001</v>
      </c>
      <c r="Q374" s="78">
        <v>0</v>
      </c>
      <c r="R374" s="78">
        <v>0</v>
      </c>
      <c r="W374" s="95"/>
    </row>
    <row r="375" spans="2:23">
      <c r="B375" t="s">
        <v>6937</v>
      </c>
      <c r="C375" t="s">
        <v>6565</v>
      </c>
      <c r="D375" t="s">
        <v>6941</v>
      </c>
      <c r="E375"/>
      <c r="F375" t="s">
        <v>214</v>
      </c>
      <c r="G375" s="90">
        <v>44497</v>
      </c>
      <c r="H375" t="s">
        <v>215</v>
      </c>
      <c r="I375" s="77">
        <v>0.05</v>
      </c>
      <c r="J375" t="s">
        <v>1110</v>
      </c>
      <c r="K375" t="s">
        <v>106</v>
      </c>
      <c r="L375" s="78">
        <v>7.0900000000000005E-2</v>
      </c>
      <c r="M375" s="78">
        <v>5.5899999999999998E-2</v>
      </c>
      <c r="N375" s="77">
        <v>7619.72</v>
      </c>
      <c r="O375" s="77">
        <v>100.37</v>
      </c>
      <c r="P375" s="77">
        <v>28.236094663088</v>
      </c>
      <c r="Q375" s="78">
        <v>0</v>
      </c>
      <c r="R375" s="78">
        <v>0</v>
      </c>
      <c r="W375" s="95"/>
    </row>
    <row r="376" spans="2:23">
      <c r="B376" t="s">
        <v>6937</v>
      </c>
      <c r="C376" t="s">
        <v>6565</v>
      </c>
      <c r="D376" t="s">
        <v>6942</v>
      </c>
      <c r="E376"/>
      <c r="F376" t="s">
        <v>214</v>
      </c>
      <c r="G376" s="90">
        <v>44733</v>
      </c>
      <c r="H376" t="s">
        <v>215</v>
      </c>
      <c r="I376" s="77">
        <v>0.05</v>
      </c>
      <c r="J376" t="s">
        <v>1110</v>
      </c>
      <c r="K376" t="s">
        <v>106</v>
      </c>
      <c r="L376" s="78">
        <v>7.0900000000000005E-2</v>
      </c>
      <c r="M376" s="78">
        <v>5.5899999999999998E-2</v>
      </c>
      <c r="N376" s="77">
        <v>30342.83</v>
      </c>
      <c r="O376" s="77">
        <v>100.37</v>
      </c>
      <c r="P376" s="77">
        <v>112.440223554932</v>
      </c>
      <c r="Q376" s="78">
        <v>0</v>
      </c>
      <c r="R376" s="78">
        <v>0</v>
      </c>
      <c r="W376" s="95"/>
    </row>
    <row r="377" spans="2:23">
      <c r="B377" t="s">
        <v>6937</v>
      </c>
      <c r="C377" t="s">
        <v>6565</v>
      </c>
      <c r="D377" t="s">
        <v>6943</v>
      </c>
      <c r="E377"/>
      <c r="F377" t="s">
        <v>214</v>
      </c>
      <c r="G377" s="90">
        <v>44819</v>
      </c>
      <c r="H377" t="s">
        <v>215</v>
      </c>
      <c r="I377" s="77">
        <v>0.05</v>
      </c>
      <c r="J377" t="s">
        <v>1110</v>
      </c>
      <c r="K377" t="s">
        <v>106</v>
      </c>
      <c r="L377" s="78">
        <v>7.0900000000000005E-2</v>
      </c>
      <c r="M377" s="78">
        <v>5.5899999999999998E-2</v>
      </c>
      <c r="N377" s="77">
        <v>5955.89</v>
      </c>
      <c r="O377" s="77">
        <v>100.9</v>
      </c>
      <c r="P377" s="77">
        <v>22.187048192919999</v>
      </c>
      <c r="Q377" s="78">
        <v>0</v>
      </c>
      <c r="R377" s="78">
        <v>0</v>
      </c>
      <c r="W377" s="95"/>
    </row>
    <row r="378" spans="2:23">
      <c r="B378" t="s">
        <v>6937</v>
      </c>
      <c r="C378" t="s">
        <v>6565</v>
      </c>
      <c r="D378" t="s">
        <v>6944</v>
      </c>
      <c r="E378"/>
      <c r="F378" t="s">
        <v>214</v>
      </c>
      <c r="G378" s="90">
        <v>44854</v>
      </c>
      <c r="H378" t="s">
        <v>215</v>
      </c>
      <c r="I378" s="77">
        <v>0.05</v>
      </c>
      <c r="J378" t="s">
        <v>1110</v>
      </c>
      <c r="K378" t="s">
        <v>106</v>
      </c>
      <c r="L378" s="78">
        <v>7.0900000000000005E-2</v>
      </c>
      <c r="M378" s="78">
        <v>5.4899999999999997E-2</v>
      </c>
      <c r="N378" s="77">
        <v>1428.99</v>
      </c>
      <c r="O378" s="77">
        <v>100.9</v>
      </c>
      <c r="P378" s="77">
        <v>5.3233135597199999</v>
      </c>
      <c r="Q378" s="78">
        <v>0</v>
      </c>
      <c r="R378" s="78">
        <v>0</v>
      </c>
      <c r="W378" s="95"/>
    </row>
    <row r="379" spans="2:23">
      <c r="B379" t="s">
        <v>6937</v>
      </c>
      <c r="C379" t="s">
        <v>6565</v>
      </c>
      <c r="D379" t="s">
        <v>6945</v>
      </c>
      <c r="E379"/>
      <c r="F379" t="s">
        <v>214</v>
      </c>
      <c r="G379" s="90">
        <v>44950</v>
      </c>
      <c r="H379" t="s">
        <v>215</v>
      </c>
      <c r="I379" s="77">
        <v>0.05</v>
      </c>
      <c r="J379" t="s">
        <v>1110</v>
      </c>
      <c r="K379" t="s">
        <v>106</v>
      </c>
      <c r="L379" s="78">
        <v>7.0900000000000005E-2</v>
      </c>
      <c r="M379" s="78">
        <v>5.5899999999999998E-2</v>
      </c>
      <c r="N379" s="77">
        <v>7809.09</v>
      </c>
      <c r="O379" s="77">
        <v>100.9</v>
      </c>
      <c r="P379" s="77">
        <v>29.09064072252</v>
      </c>
      <c r="Q379" s="78">
        <v>0</v>
      </c>
      <c r="R379" s="78">
        <v>0</v>
      </c>
      <c r="W379" s="95"/>
    </row>
    <row r="380" spans="2:23">
      <c r="B380" t="s">
        <v>6937</v>
      </c>
      <c r="C380" t="s">
        <v>6565</v>
      </c>
      <c r="D380" t="s">
        <v>6946</v>
      </c>
      <c r="E380"/>
      <c r="F380" t="s">
        <v>214</v>
      </c>
      <c r="G380" s="90">
        <v>45029</v>
      </c>
      <c r="H380" t="s">
        <v>215</v>
      </c>
      <c r="I380" s="77">
        <v>0.05</v>
      </c>
      <c r="J380" t="s">
        <v>1110</v>
      </c>
      <c r="K380" t="s">
        <v>106</v>
      </c>
      <c r="L380" s="78">
        <v>7.0900000000000005E-2</v>
      </c>
      <c r="M380" s="78">
        <v>5.5899999999999998E-2</v>
      </c>
      <c r="N380" s="77">
        <v>2603.02</v>
      </c>
      <c r="O380" s="77">
        <v>100.84</v>
      </c>
      <c r="P380" s="77">
        <v>9.6910767786560008</v>
      </c>
      <c r="Q380" s="78">
        <v>0</v>
      </c>
      <c r="R380" s="78">
        <v>0</v>
      </c>
      <c r="W380" s="95"/>
    </row>
    <row r="381" spans="2:23">
      <c r="B381" t="s">
        <v>6947</v>
      </c>
      <c r="C381" t="s">
        <v>6565</v>
      </c>
      <c r="D381" t="s">
        <v>6948</v>
      </c>
      <c r="E381"/>
      <c r="F381" t="s">
        <v>214</v>
      </c>
      <c r="G381" s="90">
        <v>43397</v>
      </c>
      <c r="H381" t="s">
        <v>215</v>
      </c>
      <c r="I381" s="77">
        <v>0.03</v>
      </c>
      <c r="J381" t="s">
        <v>1110</v>
      </c>
      <c r="K381" t="s">
        <v>106</v>
      </c>
      <c r="L381" s="78">
        <v>7.0499999999999993E-2</v>
      </c>
      <c r="M381" s="78">
        <v>6.1199999999999997E-2</v>
      </c>
      <c r="N381" s="77">
        <v>6310688.5999999996</v>
      </c>
      <c r="O381" s="77">
        <v>100.42</v>
      </c>
      <c r="P381" s="77">
        <v>23396.918372906999</v>
      </c>
      <c r="Q381" s="78">
        <v>8.2000000000000007E-3</v>
      </c>
      <c r="R381" s="78">
        <v>8.9999999999999998E-4</v>
      </c>
      <c r="W381" s="95"/>
    </row>
    <row r="382" spans="2:23">
      <c r="B382" t="s">
        <v>6949</v>
      </c>
      <c r="C382" t="s">
        <v>6565</v>
      </c>
      <c r="D382" t="s">
        <v>6950</v>
      </c>
      <c r="E382"/>
      <c r="F382" t="s">
        <v>214</v>
      </c>
      <c r="G382" s="90">
        <v>43536</v>
      </c>
      <c r="H382" t="s">
        <v>215</v>
      </c>
      <c r="I382" s="77">
        <v>2.6</v>
      </c>
      <c r="J382" t="s">
        <v>1054</v>
      </c>
      <c r="K382" t="s">
        <v>106</v>
      </c>
      <c r="L382" s="78">
        <v>7.4999999999999997E-2</v>
      </c>
      <c r="M382" s="78">
        <v>7.2999999999999995E-2</v>
      </c>
      <c r="N382" s="77">
        <v>1783860.64</v>
      </c>
      <c r="O382" s="77">
        <v>102.4</v>
      </c>
      <c r="P382" s="77">
        <v>6744.0778064691203</v>
      </c>
      <c r="Q382" s="78">
        <v>2.3999999999999998E-3</v>
      </c>
      <c r="R382" s="78">
        <v>2.9999999999999997E-4</v>
      </c>
      <c r="W382" s="95"/>
    </row>
    <row r="383" spans="2:23">
      <c r="B383" t="s">
        <v>6949</v>
      </c>
      <c r="C383" t="s">
        <v>6565</v>
      </c>
      <c r="D383" t="s">
        <v>6951</v>
      </c>
      <c r="E383"/>
      <c r="F383" t="s">
        <v>214</v>
      </c>
      <c r="G383" s="90">
        <v>43570</v>
      </c>
      <c r="H383" t="s">
        <v>215</v>
      </c>
      <c r="I383" s="77">
        <v>2.6</v>
      </c>
      <c r="J383" t="s">
        <v>1054</v>
      </c>
      <c r="K383" t="s">
        <v>106</v>
      </c>
      <c r="L383" s="78">
        <v>7.4999999999999997E-2</v>
      </c>
      <c r="M383" s="78">
        <v>7.2900000000000006E-2</v>
      </c>
      <c r="N383" s="77">
        <v>1439342.92</v>
      </c>
      <c r="O383" s="77">
        <v>102.42</v>
      </c>
      <c r="P383" s="77">
        <v>5442.6541689074802</v>
      </c>
      <c r="Q383" s="78">
        <v>1.9E-3</v>
      </c>
      <c r="R383" s="78">
        <v>2.0000000000000001E-4</v>
      </c>
      <c r="W383" s="95"/>
    </row>
    <row r="384" spans="2:23">
      <c r="B384" t="s">
        <v>6949</v>
      </c>
      <c r="C384" t="s">
        <v>6565</v>
      </c>
      <c r="D384" t="s">
        <v>6952</v>
      </c>
      <c r="E384"/>
      <c r="F384" t="s">
        <v>214</v>
      </c>
      <c r="G384" s="90">
        <v>43774</v>
      </c>
      <c r="H384" t="s">
        <v>215</v>
      </c>
      <c r="I384" s="77">
        <v>2.6</v>
      </c>
      <c r="J384" t="s">
        <v>1054</v>
      </c>
      <c r="K384" t="s">
        <v>106</v>
      </c>
      <c r="L384" s="78">
        <v>7.4999999999999997E-2</v>
      </c>
      <c r="M384" s="78">
        <v>7.1199999999999999E-2</v>
      </c>
      <c r="N384" s="77">
        <v>1314493.3799999999</v>
      </c>
      <c r="O384" s="77">
        <v>102.43</v>
      </c>
      <c r="P384" s="77">
        <v>4971.0401212427396</v>
      </c>
      <c r="Q384" s="78">
        <v>1.6999999999999999E-3</v>
      </c>
      <c r="R384" s="78">
        <v>2.0000000000000001E-4</v>
      </c>
      <c r="W384" s="95"/>
    </row>
    <row r="385" spans="2:23">
      <c r="B385" t="s">
        <v>6953</v>
      </c>
      <c r="C385" t="s">
        <v>6565</v>
      </c>
      <c r="D385" t="s">
        <v>6954</v>
      </c>
      <c r="E385"/>
      <c r="F385" t="s">
        <v>214</v>
      </c>
      <c r="G385" s="90">
        <v>44144</v>
      </c>
      <c r="H385" t="s">
        <v>215</v>
      </c>
      <c r="I385" s="77">
        <v>0.03</v>
      </c>
      <c r="J385" t="s">
        <v>1110</v>
      </c>
      <c r="K385" t="s">
        <v>106</v>
      </c>
      <c r="L385" s="78">
        <v>7.8799999999999995E-2</v>
      </c>
      <c r="M385" s="78">
        <v>0</v>
      </c>
      <c r="N385" s="77">
        <v>7716808.0099999998</v>
      </c>
      <c r="O385" s="77">
        <v>75.180498000000014</v>
      </c>
      <c r="P385" s="77">
        <v>21419.2660814679</v>
      </c>
      <c r="Q385" s="78">
        <v>7.4999999999999997E-3</v>
      </c>
      <c r="R385" s="78">
        <v>8.0000000000000004E-4</v>
      </c>
      <c r="W385" s="95"/>
    </row>
    <row r="386" spans="2:23">
      <c r="B386" t="s">
        <v>6955</v>
      </c>
      <c r="C386" t="s">
        <v>6565</v>
      </c>
      <c r="D386" t="s">
        <v>6956</v>
      </c>
      <c r="E386"/>
      <c r="F386" t="s">
        <v>214</v>
      </c>
      <c r="G386" s="90">
        <v>44508</v>
      </c>
      <c r="H386" t="s">
        <v>215</v>
      </c>
      <c r="I386" s="77">
        <v>3.06</v>
      </c>
      <c r="J386" t="s">
        <v>1054</v>
      </c>
      <c r="K386" t="s">
        <v>106</v>
      </c>
      <c r="L386" s="78">
        <v>8.4099999999999994E-2</v>
      </c>
      <c r="M386" s="78">
        <v>9.0700000000000003E-2</v>
      </c>
      <c r="N386" s="77">
        <v>8718063.0199999996</v>
      </c>
      <c r="O386" s="77">
        <v>100.56</v>
      </c>
      <c r="P386" s="77">
        <v>32367.336366391301</v>
      </c>
      <c r="Q386" s="78">
        <v>1.1299999999999999E-2</v>
      </c>
      <c r="R386" s="78">
        <v>1.1999999999999999E-3</v>
      </c>
      <c r="W386" s="95"/>
    </row>
    <row r="387" spans="2:23">
      <c r="B387" t="s">
        <v>6957</v>
      </c>
      <c r="C387" t="s">
        <v>6565</v>
      </c>
      <c r="D387" t="s">
        <v>6958</v>
      </c>
      <c r="E387"/>
      <c r="F387" t="s">
        <v>214</v>
      </c>
      <c r="G387" s="90">
        <v>43563</v>
      </c>
      <c r="H387" t="s">
        <v>215</v>
      </c>
      <c r="I387" s="77">
        <v>0.75</v>
      </c>
      <c r="J387" t="s">
        <v>1110</v>
      </c>
      <c r="K387" t="s">
        <v>106</v>
      </c>
      <c r="L387" s="78">
        <v>7.8600000000000003E-2</v>
      </c>
      <c r="M387" s="78">
        <v>6.8900000000000003E-2</v>
      </c>
      <c r="N387" s="77">
        <v>9624000.5099999998</v>
      </c>
      <c r="O387" s="77">
        <v>101.57</v>
      </c>
      <c r="P387" s="77">
        <v>36089.659298081897</v>
      </c>
      <c r="Q387" s="78">
        <v>1.26E-2</v>
      </c>
      <c r="R387" s="78">
        <v>1.4E-3</v>
      </c>
      <c r="W387" s="95"/>
    </row>
    <row r="388" spans="2:23">
      <c r="B388" t="s">
        <v>6959</v>
      </c>
      <c r="C388" t="s">
        <v>6565</v>
      </c>
      <c r="D388" t="s">
        <v>6960</v>
      </c>
      <c r="E388"/>
      <c r="F388" t="s">
        <v>214</v>
      </c>
      <c r="G388" s="90">
        <v>44136</v>
      </c>
      <c r="H388" t="s">
        <v>215</v>
      </c>
      <c r="I388" s="77">
        <v>0.05</v>
      </c>
      <c r="J388" t="s">
        <v>1110</v>
      </c>
      <c r="K388" t="s">
        <v>106</v>
      </c>
      <c r="L388" s="78">
        <v>7.0099999999999996E-2</v>
      </c>
      <c r="M388" s="78">
        <v>0</v>
      </c>
      <c r="N388" s="77">
        <v>6820877.7400000002</v>
      </c>
      <c r="O388" s="77">
        <v>84.997694999999965</v>
      </c>
      <c r="P388" s="77">
        <v>21404.698062879801</v>
      </c>
      <c r="Q388" s="78">
        <v>7.4999999999999997E-3</v>
      </c>
      <c r="R388" s="78">
        <v>8.0000000000000004E-4</v>
      </c>
      <c r="W388" s="95"/>
    </row>
    <row r="389" spans="2:23">
      <c r="B389" t="s">
        <v>6961</v>
      </c>
      <c r="C389" t="s">
        <v>6565</v>
      </c>
      <c r="D389" t="s">
        <v>6962</v>
      </c>
      <c r="E389"/>
      <c r="F389" t="s">
        <v>214</v>
      </c>
      <c r="G389" s="90">
        <v>44498</v>
      </c>
      <c r="H389" t="s">
        <v>215</v>
      </c>
      <c r="I389" s="77">
        <v>3.1</v>
      </c>
      <c r="J389" t="s">
        <v>1054</v>
      </c>
      <c r="K389" t="s">
        <v>106</v>
      </c>
      <c r="L389" s="78">
        <v>8.1600000000000006E-2</v>
      </c>
      <c r="M389" s="78">
        <v>9.1600000000000001E-2</v>
      </c>
      <c r="N389" s="77">
        <v>6480363.8600000003</v>
      </c>
      <c r="O389" s="77">
        <v>101.58</v>
      </c>
      <c r="P389" s="77">
        <v>24303.5263243835</v>
      </c>
      <c r="Q389" s="78">
        <v>8.5000000000000006E-3</v>
      </c>
      <c r="R389" s="78">
        <v>8.9999999999999998E-4</v>
      </c>
      <c r="W389" s="95"/>
    </row>
    <row r="390" spans="2:23">
      <c r="B390" t="s">
        <v>6963</v>
      </c>
      <c r="C390" t="s">
        <v>6565</v>
      </c>
      <c r="D390" t="s">
        <v>6964</v>
      </c>
      <c r="E390"/>
      <c r="F390" t="s">
        <v>214</v>
      </c>
      <c r="G390" s="90">
        <v>44179</v>
      </c>
      <c r="H390" t="s">
        <v>215</v>
      </c>
      <c r="I390" s="77">
        <v>2.59</v>
      </c>
      <c r="J390" t="s">
        <v>1054</v>
      </c>
      <c r="K390" t="s">
        <v>106</v>
      </c>
      <c r="L390" s="78">
        <v>7.8799999999999995E-2</v>
      </c>
      <c r="M390" s="78">
        <v>8.2500000000000004E-2</v>
      </c>
      <c r="N390" s="77">
        <v>2465435.08</v>
      </c>
      <c r="O390" s="77">
        <v>100.02</v>
      </c>
      <c r="P390" s="77">
        <v>9104.2067926230702</v>
      </c>
      <c r="Q390" s="78">
        <v>3.2000000000000002E-3</v>
      </c>
      <c r="R390" s="78">
        <v>2.9999999999999997E-4</v>
      </c>
      <c r="W390" s="95"/>
    </row>
    <row r="391" spans="2:23">
      <c r="B391" t="s">
        <v>6965</v>
      </c>
      <c r="C391" t="s">
        <v>6565</v>
      </c>
      <c r="D391" t="s">
        <v>6966</v>
      </c>
      <c r="E391"/>
      <c r="F391" t="s">
        <v>214</v>
      </c>
      <c r="G391" s="90">
        <v>43866</v>
      </c>
      <c r="H391" t="s">
        <v>215</v>
      </c>
      <c r="I391" s="77">
        <v>1.29</v>
      </c>
      <c r="J391" t="s">
        <v>1110</v>
      </c>
      <c r="K391" t="s">
        <v>106</v>
      </c>
      <c r="L391" s="78">
        <v>7.4999999999999997E-2</v>
      </c>
      <c r="M391" s="78">
        <v>7.9200000000000007E-2</v>
      </c>
      <c r="N391" s="77">
        <v>9994852.2699999996</v>
      </c>
      <c r="O391" s="77">
        <v>100.37</v>
      </c>
      <c r="P391" s="77">
        <v>37037.5282607892</v>
      </c>
      <c r="Q391" s="78">
        <v>1.2999999999999999E-2</v>
      </c>
      <c r="R391" s="78">
        <v>1.4E-3</v>
      </c>
      <c r="W391" s="95"/>
    </row>
    <row r="392" spans="2:23">
      <c r="B392" t="s">
        <v>6965</v>
      </c>
      <c r="C392" t="s">
        <v>6565</v>
      </c>
      <c r="D392" t="s">
        <v>6967</v>
      </c>
      <c r="E392"/>
      <c r="F392" t="s">
        <v>214</v>
      </c>
      <c r="G392" s="90">
        <v>44953</v>
      </c>
      <c r="H392" t="s">
        <v>215</v>
      </c>
      <c r="I392" s="77">
        <v>1.29</v>
      </c>
      <c r="J392" t="s">
        <v>1110</v>
      </c>
      <c r="K392" t="s">
        <v>106</v>
      </c>
      <c r="L392" s="78">
        <v>7.4999999999999997E-2</v>
      </c>
      <c r="M392" s="78">
        <v>7.9200000000000007E-2</v>
      </c>
      <c r="N392" s="77">
        <v>28704.42</v>
      </c>
      <c r="O392" s="77">
        <v>100.16</v>
      </c>
      <c r="P392" s="77">
        <v>106.146281389824</v>
      </c>
      <c r="Q392" s="78">
        <v>0</v>
      </c>
      <c r="R392" s="78">
        <v>0</v>
      </c>
      <c r="W392" s="95"/>
    </row>
    <row r="393" spans="2:23">
      <c r="B393" t="s">
        <v>6965</v>
      </c>
      <c r="C393" t="s">
        <v>6565</v>
      </c>
      <c r="D393" t="s">
        <v>6968</v>
      </c>
      <c r="E393"/>
      <c r="F393" t="s">
        <v>214</v>
      </c>
      <c r="G393" s="90">
        <v>44959</v>
      </c>
      <c r="H393" t="s">
        <v>215</v>
      </c>
      <c r="I393" s="77">
        <v>1.29</v>
      </c>
      <c r="J393" t="s">
        <v>1110</v>
      </c>
      <c r="K393" t="s">
        <v>106</v>
      </c>
      <c r="L393" s="78">
        <v>7.4999999999999997E-2</v>
      </c>
      <c r="M393" s="78">
        <v>7.9200000000000007E-2</v>
      </c>
      <c r="N393" s="77">
        <v>16135.87</v>
      </c>
      <c r="O393" s="77">
        <v>100.16</v>
      </c>
      <c r="P393" s="77">
        <v>59.668949851264003</v>
      </c>
      <c r="Q393" s="78">
        <v>0</v>
      </c>
      <c r="R393" s="78">
        <v>0</v>
      </c>
      <c r="W393" s="95"/>
    </row>
    <row r="394" spans="2:23">
      <c r="B394" t="s">
        <v>6965</v>
      </c>
      <c r="C394" t="s">
        <v>6565</v>
      </c>
      <c r="D394" t="s">
        <v>6969</v>
      </c>
      <c r="E394"/>
      <c r="F394" t="s">
        <v>214</v>
      </c>
      <c r="G394" s="90">
        <v>44966</v>
      </c>
      <c r="H394" t="s">
        <v>215</v>
      </c>
      <c r="I394" s="77">
        <v>1.29</v>
      </c>
      <c r="J394" t="s">
        <v>1110</v>
      </c>
      <c r="K394" t="s">
        <v>106</v>
      </c>
      <c r="L394" s="78">
        <v>7.4999999999999997E-2</v>
      </c>
      <c r="M394" s="78">
        <v>7.9699999999999993E-2</v>
      </c>
      <c r="N394" s="77">
        <v>24177.040000000001</v>
      </c>
      <c r="O394" s="77">
        <v>100.1</v>
      </c>
      <c r="P394" s="77">
        <v>89.350893311679997</v>
      </c>
      <c r="Q394" s="78">
        <v>0</v>
      </c>
      <c r="R394" s="78">
        <v>0</v>
      </c>
      <c r="W394" s="95"/>
    </row>
    <row r="395" spans="2:23">
      <c r="B395" t="s">
        <v>6965</v>
      </c>
      <c r="C395" t="s">
        <v>6565</v>
      </c>
      <c r="D395" t="s">
        <v>6970</v>
      </c>
      <c r="E395"/>
      <c r="F395" t="s">
        <v>214</v>
      </c>
      <c r="G395" s="90">
        <v>44986</v>
      </c>
      <c r="H395" t="s">
        <v>215</v>
      </c>
      <c r="I395" s="77">
        <v>1.29</v>
      </c>
      <c r="J395" t="s">
        <v>1110</v>
      </c>
      <c r="K395" t="s">
        <v>106</v>
      </c>
      <c r="L395" s="78">
        <v>7.4999999999999997E-2</v>
      </c>
      <c r="M395" s="78">
        <v>7.9699999999999993E-2</v>
      </c>
      <c r="N395" s="77">
        <v>94048.72</v>
      </c>
      <c r="O395" s="77">
        <v>100.1</v>
      </c>
      <c r="P395" s="77">
        <v>347.57510211424</v>
      </c>
      <c r="Q395" s="78">
        <v>1E-4</v>
      </c>
      <c r="R395" s="78">
        <v>0</v>
      </c>
      <c r="W395" s="95"/>
    </row>
    <row r="396" spans="2:23">
      <c r="B396" t="s">
        <v>6965</v>
      </c>
      <c r="C396" t="s">
        <v>6565</v>
      </c>
      <c r="D396" t="s">
        <v>6971</v>
      </c>
      <c r="E396"/>
      <c r="F396" t="s">
        <v>214</v>
      </c>
      <c r="G396" s="90">
        <v>44994</v>
      </c>
      <c r="H396" t="s">
        <v>215</v>
      </c>
      <c r="I396" s="77">
        <v>1.29</v>
      </c>
      <c r="J396" t="s">
        <v>1110</v>
      </c>
      <c r="K396" t="s">
        <v>106</v>
      </c>
      <c r="L396" s="78">
        <v>7.4999999999999997E-2</v>
      </c>
      <c r="M396" s="78">
        <v>7.9699999999999993E-2</v>
      </c>
      <c r="N396" s="77">
        <v>18357.02</v>
      </c>
      <c r="O396" s="77">
        <v>100.11</v>
      </c>
      <c r="P396" s="77">
        <v>67.848669369624005</v>
      </c>
      <c r="Q396" s="78">
        <v>0</v>
      </c>
      <c r="R396" s="78">
        <v>0</v>
      </c>
      <c r="W396" s="95"/>
    </row>
    <row r="397" spans="2:23">
      <c r="B397" t="s">
        <v>6972</v>
      </c>
      <c r="C397" t="s">
        <v>6565</v>
      </c>
      <c r="D397" t="s">
        <v>6973</v>
      </c>
      <c r="E397"/>
      <c r="F397" t="s">
        <v>214</v>
      </c>
      <c r="G397" s="90">
        <v>44027</v>
      </c>
      <c r="H397" t="s">
        <v>215</v>
      </c>
      <c r="I397" s="77">
        <v>3.5</v>
      </c>
      <c r="J397" t="s">
        <v>1230</v>
      </c>
      <c r="K397" t="s">
        <v>110</v>
      </c>
      <c r="L397" s="78">
        <v>2.35E-2</v>
      </c>
      <c r="M397" s="78">
        <v>2.4299999999999999E-2</v>
      </c>
      <c r="N397" s="77">
        <v>3759640.52</v>
      </c>
      <c r="O397" s="77">
        <v>102.36</v>
      </c>
      <c r="P397" s="77">
        <v>15522.007637499501</v>
      </c>
      <c r="Q397" s="78">
        <v>5.4000000000000003E-3</v>
      </c>
      <c r="R397" s="78">
        <v>5.9999999999999995E-4</v>
      </c>
      <c r="W397" s="95"/>
    </row>
    <row r="398" spans="2:23">
      <c r="B398" t="s">
        <v>6972</v>
      </c>
      <c r="C398" t="s">
        <v>6565</v>
      </c>
      <c r="D398" t="s">
        <v>6974</v>
      </c>
      <c r="E398"/>
      <c r="F398" t="s">
        <v>214</v>
      </c>
      <c r="G398" s="90">
        <v>44119</v>
      </c>
      <c r="H398" t="s">
        <v>215</v>
      </c>
      <c r="I398" s="77">
        <v>3.5</v>
      </c>
      <c r="J398" t="s">
        <v>1230</v>
      </c>
      <c r="K398" t="s">
        <v>110</v>
      </c>
      <c r="L398" s="78">
        <v>2.35E-2</v>
      </c>
      <c r="M398" s="78">
        <v>2.4299999999999999E-2</v>
      </c>
      <c r="N398" s="77">
        <v>3759640.53</v>
      </c>
      <c r="O398" s="77">
        <v>102.36</v>
      </c>
      <c r="P398" s="77">
        <v>15522.0076787854</v>
      </c>
      <c r="Q398" s="78">
        <v>5.4000000000000003E-3</v>
      </c>
      <c r="R398" s="78">
        <v>5.9999999999999995E-4</v>
      </c>
      <c r="W398" s="95"/>
    </row>
    <row r="399" spans="2:23">
      <c r="B399" t="s">
        <v>6972</v>
      </c>
      <c r="C399" t="s">
        <v>6565</v>
      </c>
      <c r="D399" t="s">
        <v>6975</v>
      </c>
      <c r="E399"/>
      <c r="F399" t="s">
        <v>214</v>
      </c>
      <c r="G399" s="90">
        <v>44211</v>
      </c>
      <c r="H399" t="s">
        <v>215</v>
      </c>
      <c r="I399" s="77">
        <v>3.5</v>
      </c>
      <c r="J399" t="s">
        <v>1230</v>
      </c>
      <c r="K399" t="s">
        <v>110</v>
      </c>
      <c r="L399" s="78">
        <v>2.35E-2</v>
      </c>
      <c r="M399" s="78">
        <v>2.4299999999999999E-2</v>
      </c>
      <c r="N399" s="77">
        <v>3759640.52</v>
      </c>
      <c r="O399" s="77">
        <v>102.36</v>
      </c>
      <c r="P399" s="77">
        <v>15522.007637499401</v>
      </c>
      <c r="Q399" s="78">
        <v>5.4000000000000003E-3</v>
      </c>
      <c r="R399" s="78">
        <v>5.9999999999999995E-4</v>
      </c>
      <c r="W399" s="95"/>
    </row>
    <row r="400" spans="2:23">
      <c r="B400" t="s">
        <v>6976</v>
      </c>
      <c r="C400" t="s">
        <v>6565</v>
      </c>
      <c r="D400" t="s">
        <v>6977</v>
      </c>
      <c r="E400"/>
      <c r="F400" t="s">
        <v>214</v>
      </c>
      <c r="G400" s="90">
        <v>43860</v>
      </c>
      <c r="H400" t="s">
        <v>215</v>
      </c>
      <c r="I400" s="77">
        <v>2.72</v>
      </c>
      <c r="J400" t="s">
        <v>1054</v>
      </c>
      <c r="K400" t="s">
        <v>106</v>
      </c>
      <c r="L400" s="78">
        <v>7.9100000000000004E-2</v>
      </c>
      <c r="M400" s="78">
        <v>8.5400000000000004E-2</v>
      </c>
      <c r="N400" s="77">
        <v>5433339.0099999998</v>
      </c>
      <c r="O400" s="77">
        <v>102.26</v>
      </c>
      <c r="P400" s="77">
        <v>20513.241085243098</v>
      </c>
      <c r="Q400" s="78">
        <v>7.1999999999999998E-3</v>
      </c>
      <c r="R400" s="78">
        <v>8.0000000000000004E-4</v>
      </c>
      <c r="W400" s="95"/>
    </row>
    <row r="401" spans="2:23">
      <c r="B401" t="s">
        <v>6851</v>
      </c>
      <c r="C401" t="s">
        <v>6565</v>
      </c>
      <c r="D401" t="s">
        <v>6978</v>
      </c>
      <c r="E401"/>
      <c r="F401" t="s">
        <v>214</v>
      </c>
      <c r="G401" s="90">
        <v>44553</v>
      </c>
      <c r="H401" t="s">
        <v>215</v>
      </c>
      <c r="I401" s="77">
        <v>2.6</v>
      </c>
      <c r="J401" t="s">
        <v>1230</v>
      </c>
      <c r="K401" t="s">
        <v>110</v>
      </c>
      <c r="L401" s="78">
        <v>6.1100000000000002E-2</v>
      </c>
      <c r="M401" s="78">
        <v>6.9500000000000006E-2</v>
      </c>
      <c r="N401" s="77">
        <v>48677.5</v>
      </c>
      <c r="O401" s="77">
        <v>100.14</v>
      </c>
      <c r="P401" s="77">
        <v>196.61069865990001</v>
      </c>
      <c r="Q401" s="78">
        <v>1E-4</v>
      </c>
      <c r="R401" s="78">
        <v>0</v>
      </c>
      <c r="W401" s="95"/>
    </row>
    <row r="402" spans="2:23">
      <c r="B402" t="s">
        <v>6851</v>
      </c>
      <c r="C402" t="s">
        <v>6565</v>
      </c>
      <c r="D402" t="s">
        <v>6979</v>
      </c>
      <c r="E402"/>
      <c r="F402" t="s">
        <v>214</v>
      </c>
      <c r="G402" s="90">
        <v>44553</v>
      </c>
      <c r="H402" t="s">
        <v>215</v>
      </c>
      <c r="I402" s="77">
        <v>2.6</v>
      </c>
      <c r="J402" t="s">
        <v>1230</v>
      </c>
      <c r="K402" t="s">
        <v>110</v>
      </c>
      <c r="L402" s="78">
        <v>6.1100000000000002E-2</v>
      </c>
      <c r="M402" s="78">
        <v>7.0499999999999993E-2</v>
      </c>
      <c r="N402" s="77">
        <v>62585.32</v>
      </c>
      <c r="O402" s="77">
        <v>99.88</v>
      </c>
      <c r="P402" s="77">
        <v>252.12871173237201</v>
      </c>
      <c r="Q402" s="78">
        <v>1E-4</v>
      </c>
      <c r="R402" s="78">
        <v>0</v>
      </c>
      <c r="W402" s="95"/>
    </row>
    <row r="403" spans="2:23">
      <c r="B403" t="s">
        <v>6851</v>
      </c>
      <c r="C403" t="s">
        <v>6565</v>
      </c>
      <c r="D403" t="s">
        <v>6980</v>
      </c>
      <c r="E403"/>
      <c r="F403" t="s">
        <v>214</v>
      </c>
      <c r="G403" s="90">
        <v>44553</v>
      </c>
      <c r="H403" t="s">
        <v>215</v>
      </c>
      <c r="I403" s="77">
        <v>2.6</v>
      </c>
      <c r="J403" t="s">
        <v>1230</v>
      </c>
      <c r="K403" t="s">
        <v>110</v>
      </c>
      <c r="L403" s="78">
        <v>6.1100000000000002E-2</v>
      </c>
      <c r="M403" s="78">
        <v>6.9400000000000003E-2</v>
      </c>
      <c r="N403" s="77">
        <v>292064.90999999997</v>
      </c>
      <c r="O403" s="77">
        <v>100.15</v>
      </c>
      <c r="P403" s="77">
        <v>1179.78162990599</v>
      </c>
      <c r="Q403" s="78">
        <v>4.0000000000000002E-4</v>
      </c>
      <c r="R403" s="78">
        <v>0</v>
      </c>
      <c r="W403" s="95"/>
    </row>
    <row r="404" spans="2:23">
      <c r="B404" t="s">
        <v>6851</v>
      </c>
      <c r="C404" t="s">
        <v>6565</v>
      </c>
      <c r="D404" t="s">
        <v>6981</v>
      </c>
      <c r="E404"/>
      <c r="F404" t="s">
        <v>214</v>
      </c>
      <c r="G404" s="90">
        <v>44886</v>
      </c>
      <c r="H404" t="s">
        <v>215</v>
      </c>
      <c r="I404" s="77">
        <v>2.6</v>
      </c>
      <c r="J404" t="s">
        <v>1230</v>
      </c>
      <c r="K404" t="s">
        <v>110</v>
      </c>
      <c r="L404" s="78">
        <v>6.1100000000000002E-2</v>
      </c>
      <c r="M404" s="78">
        <v>6.9500000000000006E-2</v>
      </c>
      <c r="N404" s="77">
        <v>71277.77</v>
      </c>
      <c r="O404" s="77">
        <v>100.74157150000005</v>
      </c>
      <c r="P404" s="77">
        <v>289.62371445660199</v>
      </c>
      <c r="Q404" s="78">
        <v>1E-4</v>
      </c>
      <c r="R404" s="78">
        <v>0</v>
      </c>
      <c r="W404" s="95"/>
    </row>
    <row r="405" spans="2:23">
      <c r="B405" t="s">
        <v>6851</v>
      </c>
      <c r="C405" t="s">
        <v>6565</v>
      </c>
      <c r="D405" t="s">
        <v>6982</v>
      </c>
      <c r="E405"/>
      <c r="F405" t="s">
        <v>214</v>
      </c>
      <c r="G405" s="90">
        <v>44985</v>
      </c>
      <c r="H405" t="s">
        <v>215</v>
      </c>
      <c r="I405" s="77">
        <v>2.6</v>
      </c>
      <c r="J405" t="s">
        <v>1230</v>
      </c>
      <c r="K405" t="s">
        <v>110</v>
      </c>
      <c r="L405" s="78">
        <v>6.1100000000000002E-2</v>
      </c>
      <c r="M405" s="78">
        <v>6.9400000000000003E-2</v>
      </c>
      <c r="N405" s="77">
        <v>111262.81</v>
      </c>
      <c r="O405" s="77">
        <v>100.16</v>
      </c>
      <c r="P405" s="77">
        <v>449.485445722566</v>
      </c>
      <c r="Q405" s="78">
        <v>2.0000000000000001E-4</v>
      </c>
      <c r="R405" s="78">
        <v>0</v>
      </c>
      <c r="W405" s="95"/>
    </row>
    <row r="406" spans="2:23">
      <c r="B406" t="s">
        <v>6851</v>
      </c>
      <c r="C406" t="s">
        <v>6565</v>
      </c>
      <c r="D406" t="s">
        <v>6983</v>
      </c>
      <c r="E406"/>
      <c r="F406" t="s">
        <v>214</v>
      </c>
      <c r="G406" s="90">
        <v>43080</v>
      </c>
      <c r="H406" t="s">
        <v>215</v>
      </c>
      <c r="I406" s="77">
        <v>2.6</v>
      </c>
      <c r="J406" t="s">
        <v>1230</v>
      </c>
      <c r="K406" t="s">
        <v>110</v>
      </c>
      <c r="L406" s="78">
        <v>6.1100000000000002E-2</v>
      </c>
      <c r="M406" s="78">
        <v>6.93E-2</v>
      </c>
      <c r="N406" s="77">
        <v>26077.24</v>
      </c>
      <c r="O406" s="77">
        <v>99.481571500000243</v>
      </c>
      <c r="P406" s="77">
        <v>104.634657031711</v>
      </c>
      <c r="Q406" s="78">
        <v>0</v>
      </c>
      <c r="R406" s="78">
        <v>0</v>
      </c>
      <c r="W406" s="95"/>
    </row>
    <row r="407" spans="2:23">
      <c r="B407" t="s">
        <v>6984</v>
      </c>
      <c r="C407" t="s">
        <v>6565</v>
      </c>
      <c r="D407" t="s">
        <v>6985</v>
      </c>
      <c r="E407"/>
      <c r="F407" t="s">
        <v>214</v>
      </c>
      <c r="G407" s="90">
        <v>43083</v>
      </c>
      <c r="H407" t="s">
        <v>215</v>
      </c>
      <c r="I407" s="77">
        <v>3.64</v>
      </c>
      <c r="J407" t="s">
        <v>1090</v>
      </c>
      <c r="K407" t="s">
        <v>110</v>
      </c>
      <c r="L407" s="78">
        <v>7.1900000000000006E-2</v>
      </c>
      <c r="M407" s="78">
        <v>7.1999999999999995E-2</v>
      </c>
      <c r="N407" s="77">
        <v>3435801.3</v>
      </c>
      <c r="O407" s="77">
        <v>102.18</v>
      </c>
      <c r="P407" s="77">
        <v>14160.064512422599</v>
      </c>
      <c r="Q407" s="78">
        <v>5.0000000000000001E-3</v>
      </c>
      <c r="R407" s="78">
        <v>5.0000000000000001E-4</v>
      </c>
      <c r="W407" s="95"/>
    </row>
    <row r="408" spans="2:23">
      <c r="B408" t="s">
        <v>6984</v>
      </c>
      <c r="C408" t="s">
        <v>6565</v>
      </c>
      <c r="D408" t="s">
        <v>6986</v>
      </c>
      <c r="E408"/>
      <c r="F408" t="s">
        <v>214</v>
      </c>
      <c r="G408" s="90">
        <v>44778</v>
      </c>
      <c r="H408" t="s">
        <v>215</v>
      </c>
      <c r="I408" s="77">
        <v>3.56</v>
      </c>
      <c r="J408" t="s">
        <v>1090</v>
      </c>
      <c r="K408" t="s">
        <v>106</v>
      </c>
      <c r="L408" s="78">
        <v>8.2699999999999996E-2</v>
      </c>
      <c r="M408" s="78">
        <v>9.0200000000000002E-2</v>
      </c>
      <c r="N408" s="77">
        <v>9461096.1500000004</v>
      </c>
      <c r="O408" s="77">
        <v>100.16</v>
      </c>
      <c r="P408" s="77">
        <v>34986.255572977199</v>
      </c>
      <c r="Q408" s="78">
        <v>1.2200000000000001E-2</v>
      </c>
      <c r="R408" s="78">
        <v>1.2999999999999999E-3</v>
      </c>
      <c r="W408" s="95"/>
    </row>
    <row r="409" spans="2:23">
      <c r="B409" t="s">
        <v>6987</v>
      </c>
      <c r="C409" t="s">
        <v>6565</v>
      </c>
      <c r="D409" t="s">
        <v>6988</v>
      </c>
      <c r="E409"/>
      <c r="F409" t="s">
        <v>214</v>
      </c>
      <c r="G409" s="90">
        <v>42817</v>
      </c>
      <c r="H409" t="s">
        <v>215</v>
      </c>
      <c r="I409" s="77">
        <v>1.77</v>
      </c>
      <c r="J409" t="s">
        <v>1054</v>
      </c>
      <c r="K409" t="s">
        <v>106</v>
      </c>
      <c r="L409" s="78">
        <v>5.7200000000000001E-2</v>
      </c>
      <c r="M409" s="78">
        <v>8.3199999999999996E-2</v>
      </c>
      <c r="N409" s="77">
        <v>885114.56</v>
      </c>
      <c r="O409" s="77">
        <v>97.61</v>
      </c>
      <c r="P409" s="77">
        <v>3189.7415088830699</v>
      </c>
      <c r="Q409" s="78">
        <v>1.1000000000000001E-3</v>
      </c>
      <c r="R409" s="78">
        <v>1E-4</v>
      </c>
      <c r="W409" s="95"/>
    </row>
    <row r="410" spans="2:23">
      <c r="B410" t="s">
        <v>6987</v>
      </c>
      <c r="C410" t="s">
        <v>6565</v>
      </c>
      <c r="D410" t="s">
        <v>6989</v>
      </c>
      <c r="E410"/>
      <c r="F410" t="s">
        <v>214</v>
      </c>
      <c r="G410" s="90">
        <v>43098</v>
      </c>
      <c r="H410" t="s">
        <v>215</v>
      </c>
      <c r="I410" s="77">
        <v>1.62</v>
      </c>
      <c r="J410" t="s">
        <v>1054</v>
      </c>
      <c r="K410" t="s">
        <v>106</v>
      </c>
      <c r="L410" s="78">
        <v>7.9200000000000007E-2</v>
      </c>
      <c r="M410" s="78">
        <v>6.8000000000000005E-2</v>
      </c>
      <c r="N410" s="77">
        <v>2603957.59</v>
      </c>
      <c r="O410" s="77">
        <v>104.04</v>
      </c>
      <c r="P410" s="77">
        <v>10002.2094037401</v>
      </c>
      <c r="Q410" s="78">
        <v>3.5000000000000001E-3</v>
      </c>
      <c r="R410" s="78">
        <v>4.0000000000000002E-4</v>
      </c>
      <c r="W410" s="95"/>
    </row>
    <row r="411" spans="2:23">
      <c r="B411" t="s">
        <v>6987</v>
      </c>
      <c r="C411" t="s">
        <v>6565</v>
      </c>
      <c r="D411" t="s">
        <v>6990</v>
      </c>
      <c r="E411"/>
      <c r="F411" t="s">
        <v>214</v>
      </c>
      <c r="G411" s="90">
        <v>43798</v>
      </c>
      <c r="H411" t="s">
        <v>215</v>
      </c>
      <c r="I411" s="77">
        <v>1.62</v>
      </c>
      <c r="J411" t="s">
        <v>1054</v>
      </c>
      <c r="K411" t="s">
        <v>106</v>
      </c>
      <c r="L411" s="78">
        <v>7.9200000000000007E-2</v>
      </c>
      <c r="M411" s="78">
        <v>7.7499999999999999E-2</v>
      </c>
      <c r="N411" s="77">
        <v>153173.98000000001</v>
      </c>
      <c r="O411" s="77">
        <v>102.98</v>
      </c>
      <c r="P411" s="77">
        <v>582.370780517968</v>
      </c>
      <c r="Q411" s="78">
        <v>2.0000000000000001E-4</v>
      </c>
      <c r="R411" s="78">
        <v>0</v>
      </c>
      <c r="W411" s="95"/>
    </row>
    <row r="412" spans="2:23">
      <c r="B412" t="s">
        <v>6987</v>
      </c>
      <c r="C412" t="s">
        <v>6565</v>
      </c>
      <c r="D412" t="s">
        <v>6991</v>
      </c>
      <c r="E412"/>
      <c r="F412" t="s">
        <v>214</v>
      </c>
      <c r="G412" s="90">
        <v>44064</v>
      </c>
      <c r="H412" t="s">
        <v>215</v>
      </c>
      <c r="I412" s="77">
        <v>2.5299999999999998</v>
      </c>
      <c r="J412" t="s">
        <v>1054</v>
      </c>
      <c r="K412" t="s">
        <v>106</v>
      </c>
      <c r="L412" s="78">
        <v>8.6699999999999999E-2</v>
      </c>
      <c r="M412" s="78">
        <v>0.1024</v>
      </c>
      <c r="N412" s="77">
        <v>8733595.6699999999</v>
      </c>
      <c r="O412" s="77">
        <v>97.99</v>
      </c>
      <c r="P412" s="77">
        <v>31596.322065845801</v>
      </c>
      <c r="Q412" s="78">
        <v>1.11E-2</v>
      </c>
      <c r="R412" s="78">
        <v>1.1999999999999999E-3</v>
      </c>
      <c r="W412" s="95"/>
    </row>
    <row r="413" spans="2:23">
      <c r="B413" s="79" t="s">
        <v>6866</v>
      </c>
      <c r="I413" s="81">
        <v>0</v>
      </c>
      <c r="M413" s="80">
        <v>0</v>
      </c>
      <c r="N413" s="81">
        <v>0</v>
      </c>
      <c r="P413" s="81">
        <v>0</v>
      </c>
      <c r="Q413" s="80">
        <v>0</v>
      </c>
      <c r="R413" s="80">
        <v>0</v>
      </c>
    </row>
    <row r="414" spans="2:23">
      <c r="B414" t="s">
        <v>214</v>
      </c>
      <c r="D414" t="s">
        <v>214</v>
      </c>
      <c r="F414" t="s">
        <v>214</v>
      </c>
      <c r="I414" s="77">
        <v>0</v>
      </c>
      <c r="J414" t="s">
        <v>214</v>
      </c>
      <c r="K414" t="s">
        <v>214</v>
      </c>
      <c r="L414" s="78">
        <v>0</v>
      </c>
      <c r="M414" s="78">
        <v>0</v>
      </c>
      <c r="N414" s="77">
        <v>0</v>
      </c>
      <c r="O414" s="77">
        <v>0</v>
      </c>
      <c r="P414" s="77">
        <v>0</v>
      </c>
      <c r="Q414" s="78">
        <v>0</v>
      </c>
      <c r="R414" s="78">
        <v>0</v>
      </c>
    </row>
    <row r="415" spans="2:23">
      <c r="B415" t="s">
        <v>255</v>
      </c>
    </row>
    <row r="416" spans="2:23">
      <c r="B416" t="s">
        <v>369</v>
      </c>
    </row>
    <row r="417" spans="2:2">
      <c r="B417" t="s">
        <v>370</v>
      </c>
    </row>
    <row r="418" spans="2:2">
      <c r="B418" t="s">
        <v>371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45106</v>
      </c>
    </row>
    <row r="2" spans="2:64" s="1" customFormat="1">
      <c r="B2" s="2" t="s">
        <v>1</v>
      </c>
      <c r="C2" s="12" t="s">
        <v>198</v>
      </c>
    </row>
    <row r="3" spans="2:64" s="1" customFormat="1">
      <c r="B3" s="2" t="s">
        <v>2</v>
      </c>
      <c r="C3" s="26" t="s">
        <v>197</v>
      </c>
    </row>
    <row r="4" spans="2:64" s="1" customFormat="1">
      <c r="B4" s="2" t="s">
        <v>3</v>
      </c>
    </row>
    <row r="5" spans="2:64">
      <c r="B5" s="2"/>
    </row>
    <row r="7" spans="2:64" ht="26.25" customHeight="1">
      <c r="B7" s="110" t="s">
        <v>153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0.45</v>
      </c>
      <c r="H11" s="7"/>
      <c r="I11" s="7"/>
      <c r="J11" s="76">
        <v>1.5800000000000002E-2</v>
      </c>
      <c r="K11" s="75">
        <v>520000</v>
      </c>
      <c r="L11" s="7"/>
      <c r="M11" s="75">
        <v>525.61179669231694</v>
      </c>
      <c r="N11" s="76">
        <v>1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207</v>
      </c>
      <c r="G12" s="81">
        <v>0.45</v>
      </c>
      <c r="J12" s="80">
        <v>1.5800000000000002E-2</v>
      </c>
      <c r="K12" s="81">
        <v>520000</v>
      </c>
      <c r="M12" s="81">
        <v>525.61179669231694</v>
      </c>
      <c r="N12" s="80">
        <v>1</v>
      </c>
      <c r="O12" s="80">
        <v>0</v>
      </c>
    </row>
    <row r="13" spans="2:64">
      <c r="B13" s="79" t="s">
        <v>4963</v>
      </c>
      <c r="G13" s="81">
        <v>0.45</v>
      </c>
      <c r="J13" s="80">
        <v>1.5800000000000002E-2</v>
      </c>
      <c r="K13" s="81">
        <v>520000</v>
      </c>
      <c r="M13" s="81">
        <v>525.61179669231694</v>
      </c>
      <c r="N13" s="80">
        <v>1</v>
      </c>
      <c r="O13" s="80">
        <v>0</v>
      </c>
    </row>
    <row r="14" spans="2:64">
      <c r="B14" t="s">
        <v>6992</v>
      </c>
      <c r="C14" t="s">
        <v>6993</v>
      </c>
      <c r="D14" t="s">
        <v>217</v>
      </c>
      <c r="E14" t="s">
        <v>210</v>
      </c>
      <c r="F14" t="s">
        <v>211</v>
      </c>
      <c r="G14" s="77">
        <v>1.19</v>
      </c>
      <c r="H14" t="s">
        <v>102</v>
      </c>
      <c r="I14" s="78">
        <v>5.0000000000000001E-3</v>
      </c>
      <c r="J14" s="78">
        <v>2.3599999999999999E-2</v>
      </c>
      <c r="K14" s="77">
        <v>20000</v>
      </c>
      <c r="L14" s="77">
        <v>101.3089834615845</v>
      </c>
      <c r="M14" s="77">
        <v>20.261796692316899</v>
      </c>
      <c r="N14" s="78">
        <v>3.85E-2</v>
      </c>
      <c r="O14" s="78">
        <v>0</v>
      </c>
    </row>
    <row r="15" spans="2:64">
      <c r="B15" t="s">
        <v>6994</v>
      </c>
      <c r="C15" t="s">
        <v>6995</v>
      </c>
      <c r="D15" t="s">
        <v>217</v>
      </c>
      <c r="E15" t="s">
        <v>210</v>
      </c>
      <c r="F15" t="s">
        <v>211</v>
      </c>
      <c r="G15" s="77">
        <v>0.42</v>
      </c>
      <c r="H15" t="s">
        <v>102</v>
      </c>
      <c r="I15" s="78">
        <v>7.4999999999999997E-3</v>
      </c>
      <c r="J15" s="78">
        <v>1.55E-2</v>
      </c>
      <c r="K15" s="77">
        <v>500000</v>
      </c>
      <c r="L15" s="77">
        <v>101.07</v>
      </c>
      <c r="M15" s="77">
        <v>505.35</v>
      </c>
      <c r="N15" s="78">
        <v>0.96150000000000002</v>
      </c>
      <c r="O15" s="78">
        <v>0</v>
      </c>
    </row>
    <row r="16" spans="2:64">
      <c r="B16" s="79" t="s">
        <v>4964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214</v>
      </c>
      <c r="C17" t="s">
        <v>214</v>
      </c>
      <c r="E17" t="s">
        <v>214</v>
      </c>
      <c r="G17" s="77">
        <v>0</v>
      </c>
      <c r="H17" t="s">
        <v>214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6996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214</v>
      </c>
      <c r="C19" t="s">
        <v>214</v>
      </c>
      <c r="E19" t="s">
        <v>214</v>
      </c>
      <c r="G19" s="77">
        <v>0</v>
      </c>
      <c r="H19" t="s">
        <v>214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6997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214</v>
      </c>
      <c r="C21" t="s">
        <v>214</v>
      </c>
      <c r="E21" t="s">
        <v>214</v>
      </c>
      <c r="G21" s="77">
        <v>0</v>
      </c>
      <c r="H21" t="s">
        <v>214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1029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t="s">
        <v>214</v>
      </c>
      <c r="G23" s="77">
        <v>0</v>
      </c>
      <c r="H23" t="s">
        <v>214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253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255</v>
      </c>
    </row>
    <row r="27" spans="2:15">
      <c r="B27" t="s">
        <v>369</v>
      </c>
    </row>
    <row r="28" spans="2:15">
      <c r="B28" t="s">
        <v>370</v>
      </c>
    </row>
    <row r="29" spans="2:15">
      <c r="B29" t="s">
        <v>371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32"/>
  <sheetViews>
    <sheetView rightToLeft="1" topLeftCell="A5" workbookViewId="0">
      <selection activeCell="I11" sqref="I11:I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45106</v>
      </c>
    </row>
    <row r="2" spans="2:55" s="1" customFormat="1">
      <c r="B2" s="2" t="s">
        <v>1</v>
      </c>
      <c r="C2" s="12" t="s">
        <v>198</v>
      </c>
    </row>
    <row r="3" spans="2:55" s="1" customFormat="1">
      <c r="B3" s="2" t="s">
        <v>2</v>
      </c>
      <c r="C3" s="26" t="s">
        <v>197</v>
      </c>
    </row>
    <row r="4" spans="2:55" s="1" customFormat="1">
      <c r="B4" s="2" t="s">
        <v>3</v>
      </c>
    </row>
    <row r="5" spans="2:55">
      <c r="B5" s="2"/>
    </row>
    <row r="7" spans="2:55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1.2146397570714222E-2</v>
      </c>
      <c r="F11" s="7"/>
      <c r="G11" s="75">
        <v>302243.77876999998</v>
      </c>
      <c r="H11" s="76">
        <f>G11/$G$11</f>
        <v>1</v>
      </c>
      <c r="I11" s="76">
        <f>G11/'סכום נכסי הקרן'!$C$42</f>
        <v>1.1558606748375368E-2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207</v>
      </c>
      <c r="E12" s="80">
        <f>E13*G13/G12</f>
        <v>1.2146397570714222E-2</v>
      </c>
      <c r="F12" s="19"/>
      <c r="G12" s="81">
        <f>G13+G20</f>
        <v>302243.77683000005</v>
      </c>
      <c r="H12" s="80">
        <f t="shared" ref="H12:H31" si="0">G12/$G$11</f>
        <v>0.9999999935813404</v>
      </c>
      <c r="I12" s="80">
        <f>G12/'סכום נכסי הקרן'!$C$42</f>
        <v>1.1558606674184606E-2</v>
      </c>
    </row>
    <row r="13" spans="2:55">
      <c r="B13" s="79" t="s">
        <v>6998</v>
      </c>
      <c r="E13" s="80">
        <f>(E14*G14+E15*G15+E16*G16+E17*G17+E18*G18+E19*G19)/G13</f>
        <v>2.9598192877331994E-2</v>
      </c>
      <c r="F13" s="19"/>
      <c r="G13" s="81">
        <f>SUM(G14:G19)</f>
        <v>124033.68989000002</v>
      </c>
      <c r="H13" s="80">
        <f t="shared" si="0"/>
        <v>0.4103763207129123</v>
      </c>
      <c r="I13" s="80">
        <f>G13/'סכום נכסי הקרן'!$C$42</f>
        <v>4.7433785099657228E-3</v>
      </c>
    </row>
    <row r="14" spans="2:55">
      <c r="B14" s="91" t="s">
        <v>7001</v>
      </c>
      <c r="C14" s="90">
        <v>44926</v>
      </c>
      <c r="D14" t="s">
        <v>6999</v>
      </c>
      <c r="E14" s="92">
        <v>3.8443021031945405E-2</v>
      </c>
      <c r="F14" s="93" t="s">
        <v>102</v>
      </c>
      <c r="G14" s="88">
        <v>18893.305180000003</v>
      </c>
      <c r="H14" s="92">
        <f t="shared" si="0"/>
        <v>6.2510154077901933E-2</v>
      </c>
      <c r="I14" s="92">
        <f>G14/'סכום נכסי הקרן'!$C$42</f>
        <v>7.2253028876682131E-4</v>
      </c>
      <c r="J14" t="s">
        <v>7000</v>
      </c>
    </row>
    <row r="15" spans="2:55">
      <c r="B15" s="91" t="s">
        <v>7256</v>
      </c>
      <c r="C15" s="90">
        <v>45107</v>
      </c>
      <c r="D15" t="s">
        <v>7257</v>
      </c>
      <c r="E15" s="92">
        <v>5.5702368877963579E-2</v>
      </c>
      <c r="F15" s="93" t="s">
        <v>102</v>
      </c>
      <c r="G15" s="88">
        <v>9360.0000000000018</v>
      </c>
      <c r="H15" s="92">
        <f t="shared" si="0"/>
        <v>3.0968379359506124E-2</v>
      </c>
      <c r="I15" s="92">
        <f>G15/'סכום נכסי הקרן'!$C$42</f>
        <v>3.5795131865103591E-4</v>
      </c>
      <c r="J15" t="s">
        <v>7258</v>
      </c>
    </row>
    <row r="16" spans="2:55">
      <c r="B16" s="91" t="s">
        <v>7259</v>
      </c>
      <c r="C16" s="90">
        <v>44926</v>
      </c>
      <c r="D16" t="s">
        <v>7257</v>
      </c>
      <c r="E16" s="92">
        <v>1.03495447062998E-2</v>
      </c>
      <c r="F16" s="93" t="s">
        <v>102</v>
      </c>
      <c r="G16" s="88">
        <v>7209.863699999999</v>
      </c>
      <c r="H16" s="92">
        <f t="shared" si="0"/>
        <v>2.3854465191445764E-2</v>
      </c>
      <c r="I16" s="92">
        <f>G16/'סכום נכסי הקרן'!$C$42</f>
        <v>2.7572438234073034E-4</v>
      </c>
      <c r="J16" t="s">
        <v>7003</v>
      </c>
    </row>
    <row r="17" spans="2:10">
      <c r="B17" s="91" t="s">
        <v>7260</v>
      </c>
      <c r="C17" s="90">
        <v>44926</v>
      </c>
      <c r="D17" t="s">
        <v>7257</v>
      </c>
      <c r="E17" s="92">
        <v>4.7296312681196134E-2</v>
      </c>
      <c r="F17" s="93" t="s">
        <v>102</v>
      </c>
      <c r="G17" s="88">
        <v>39569.616000000009</v>
      </c>
      <c r="H17" s="92">
        <f t="shared" si="0"/>
        <v>0.13091953839722043</v>
      </c>
      <c r="I17" s="92">
        <f>G17/'סכום נכסי הקרן'!$C$42</f>
        <v>1.5132474600123003E-3</v>
      </c>
      <c r="J17" t="s">
        <v>7261</v>
      </c>
    </row>
    <row r="18" spans="2:10">
      <c r="B18" s="91" t="s">
        <v>7262</v>
      </c>
      <c r="C18" s="90">
        <v>44834</v>
      </c>
      <c r="D18" t="s">
        <v>7257</v>
      </c>
      <c r="E18" s="92">
        <v>9.3472825224956522E-4</v>
      </c>
      <c r="F18" s="93" t="s">
        <v>102</v>
      </c>
      <c r="G18" s="88">
        <v>14704.154010000002</v>
      </c>
      <c r="H18" s="92">
        <f t="shared" si="0"/>
        <v>4.8649980720329396E-2</v>
      </c>
      <c r="I18" s="92">
        <f>G18/'סכום נכסי הקרן'!$C$42</f>
        <v>5.6232599546233097E-4</v>
      </c>
      <c r="J18" t="s">
        <v>7263</v>
      </c>
    </row>
    <row r="19" spans="2:10">
      <c r="B19" s="91" t="s">
        <v>7264</v>
      </c>
      <c r="C19" s="90">
        <v>44977</v>
      </c>
      <c r="D19" t="s">
        <v>123</v>
      </c>
      <c r="E19" s="94">
        <v>1.3517987452427962E-2</v>
      </c>
      <c r="F19" s="93" t="s">
        <v>102</v>
      </c>
      <c r="G19" s="88">
        <v>34296.751000000004</v>
      </c>
      <c r="H19" s="94">
        <f t="shared" si="0"/>
        <v>0.11347380296650864</v>
      </c>
      <c r="I19" s="94">
        <f>G19/'סכום נכסי הקרן'!$C$42</f>
        <v>1.3115990647325037E-3</v>
      </c>
      <c r="J19" t="s">
        <v>7265</v>
      </c>
    </row>
    <row r="20" spans="2:10">
      <c r="B20" s="79" t="s">
        <v>7002</v>
      </c>
      <c r="E20" s="80">
        <v>0</v>
      </c>
      <c r="F20" s="19"/>
      <c r="G20" s="81">
        <f>SUM(G21:G26)</f>
        <v>178210.08694000004</v>
      </c>
      <c r="H20" s="80">
        <f t="shared" si="0"/>
        <v>0.58962367286842821</v>
      </c>
      <c r="I20" s="80">
        <f>G20/'סכום נכסי הקרן'!$C$42</f>
        <v>6.8152281642188846E-3</v>
      </c>
    </row>
    <row r="21" spans="2:10">
      <c r="B21" s="91" t="s">
        <v>7266</v>
      </c>
      <c r="C21" s="90">
        <v>44834</v>
      </c>
      <c r="D21" t="s">
        <v>123</v>
      </c>
      <c r="E21" s="94">
        <v>0</v>
      </c>
      <c r="F21" s="93" t="s">
        <v>102</v>
      </c>
      <c r="G21" s="88">
        <v>101495.26209999999</v>
      </c>
      <c r="H21" s="94">
        <f t="shared" si="0"/>
        <v>0.33580595939159219</v>
      </c>
      <c r="I21" s="94">
        <f>G21/'סכום נכסי הקרן'!$C$42</f>
        <v>3.8814490283683228E-3</v>
      </c>
      <c r="J21" t="s">
        <v>7267</v>
      </c>
    </row>
    <row r="22" spans="2:10">
      <c r="B22" s="91" t="s">
        <v>7268</v>
      </c>
      <c r="C22" s="90">
        <v>44834</v>
      </c>
      <c r="D22" t="s">
        <v>123</v>
      </c>
      <c r="E22" s="94">
        <v>0</v>
      </c>
      <c r="F22" s="93" t="s">
        <v>102</v>
      </c>
      <c r="G22" s="88">
        <v>39699.19400000001</v>
      </c>
      <c r="H22" s="94">
        <f t="shared" si="0"/>
        <v>0.13134825855327237</v>
      </c>
      <c r="I22" s="94">
        <f>G22/'סכום נכסי הקרן'!$C$42</f>
        <v>1.5182028677012066E-3</v>
      </c>
      <c r="J22" t="s">
        <v>7269</v>
      </c>
    </row>
    <row r="23" spans="2:10">
      <c r="B23" s="91" t="s">
        <v>7270</v>
      </c>
      <c r="C23" s="90">
        <v>44377</v>
      </c>
      <c r="D23" t="s">
        <v>123</v>
      </c>
      <c r="E23" s="94">
        <v>0</v>
      </c>
      <c r="F23" s="93" t="s">
        <v>102</v>
      </c>
      <c r="G23" s="88">
        <v>2380.4134000000004</v>
      </c>
      <c r="H23" s="94">
        <f t="shared" si="0"/>
        <v>7.8758061115012587E-3</v>
      </c>
      <c r="I23" s="94">
        <f>G23/'סכום נכסי הקרן'!$C$42</f>
        <v>9.1033345669294424E-5</v>
      </c>
      <c r="J23" t="s">
        <v>7271</v>
      </c>
    </row>
    <row r="24" spans="2:10">
      <c r="B24" s="91" t="s">
        <v>7272</v>
      </c>
      <c r="C24" s="90">
        <v>44377</v>
      </c>
      <c r="D24" t="s">
        <v>123</v>
      </c>
      <c r="E24" s="94">
        <v>0</v>
      </c>
      <c r="F24" s="93" t="s">
        <v>102</v>
      </c>
      <c r="G24" s="88">
        <v>3266.2804300000007</v>
      </c>
      <c r="H24" s="94">
        <f t="shared" si="0"/>
        <v>1.0806774727646452E-2</v>
      </c>
      <c r="I24" s="94">
        <f>G24/'סכום נכסי הקרן'!$C$42</f>
        <v>1.2491125929514664E-4</v>
      </c>
      <c r="J24" t="s">
        <v>7271</v>
      </c>
    </row>
    <row r="25" spans="2:10">
      <c r="B25" s="91" t="s">
        <v>7273</v>
      </c>
      <c r="C25" s="90">
        <v>44834</v>
      </c>
      <c r="D25" t="s">
        <v>123</v>
      </c>
      <c r="E25" s="94">
        <v>0</v>
      </c>
      <c r="F25" s="93" t="s">
        <v>102</v>
      </c>
      <c r="G25" s="88">
        <v>3728.8210100000006</v>
      </c>
      <c r="H25" s="94">
        <f t="shared" si="0"/>
        <v>1.2337130726642817E-2</v>
      </c>
      <c r="I25" s="94">
        <f>G25/'סכום נכסי הקרן'!$C$42</f>
        <v>1.4260004247256276E-4</v>
      </c>
      <c r="J25" t="s">
        <v>7274</v>
      </c>
    </row>
    <row r="26" spans="2:10">
      <c r="B26" s="91" t="s">
        <v>7275</v>
      </c>
      <c r="C26" s="90">
        <v>45077</v>
      </c>
      <c r="D26" t="s">
        <v>123</v>
      </c>
      <c r="E26" s="94">
        <v>0</v>
      </c>
      <c r="F26" s="93" t="s">
        <v>102</v>
      </c>
      <c r="G26" s="88">
        <v>27640.116000000005</v>
      </c>
      <c r="H26" s="94">
        <f t="shared" si="0"/>
        <v>9.1449743357772964E-2</v>
      </c>
      <c r="I26" s="94">
        <f>G26/'סכום נכסי הקרן'!$C$42</f>
        <v>1.0570316207123502E-3</v>
      </c>
      <c r="J26" t="s">
        <v>7276</v>
      </c>
    </row>
    <row r="27" spans="2:10">
      <c r="B27" s="79" t="s">
        <v>253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s="79" t="s">
        <v>6998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214</v>
      </c>
      <c r="E29" s="87">
        <v>0</v>
      </c>
      <c r="F29" t="s">
        <v>214</v>
      </c>
      <c r="G29" s="88">
        <v>0</v>
      </c>
      <c r="H29" s="87">
        <f t="shared" si="0"/>
        <v>0</v>
      </c>
      <c r="I29" s="87">
        <f>G29/'סכום נכסי הקרן'!$C$42</f>
        <v>0</v>
      </c>
    </row>
    <row r="30" spans="2:10">
      <c r="B30" s="79" t="s">
        <v>7002</v>
      </c>
      <c r="E30" s="80">
        <v>0</v>
      </c>
      <c r="F30" s="19"/>
      <c r="G30" s="81">
        <v>0</v>
      </c>
      <c r="H30" s="80">
        <f t="shared" si="0"/>
        <v>0</v>
      </c>
      <c r="I30" s="80">
        <f>G30/'סכום נכסי הקרן'!$C$42</f>
        <v>0</v>
      </c>
    </row>
    <row r="31" spans="2:10">
      <c r="B31" t="s">
        <v>214</v>
      </c>
      <c r="E31" s="87">
        <v>0</v>
      </c>
      <c r="F31" t="s">
        <v>214</v>
      </c>
      <c r="G31" s="88">
        <v>0</v>
      </c>
      <c r="H31" s="87">
        <f t="shared" si="0"/>
        <v>0</v>
      </c>
      <c r="I31" s="87">
        <f>G31/'סכום נכסי הקרן'!$C$42</f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</sheetData>
  <mergeCells count="1">
    <mergeCell ref="B7:J7"/>
  </mergeCells>
  <dataValidations count="1">
    <dataValidation allowBlank="1" showInputMessage="1" showErrorMessage="1" sqref="K1:XFD1048576 A1:A1048576 B27:G1048576 J27:J1048576 B1:G13 J1:J13 I1:I1048576 H21:H1048576 H1:H19 B20:H20 J20" xr:uid="{17205CD2-98C5-4183-8E8E-EEF262D73C4D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45106</v>
      </c>
    </row>
    <row r="2" spans="2:60" s="1" customFormat="1">
      <c r="B2" s="2" t="s">
        <v>1</v>
      </c>
      <c r="C2" s="12" t="s">
        <v>198</v>
      </c>
    </row>
    <row r="3" spans="2:60" s="1" customFormat="1">
      <c r="B3" s="2" t="s">
        <v>2</v>
      </c>
      <c r="C3" s="26" t="s">
        <v>197</v>
      </c>
    </row>
    <row r="4" spans="2:60" s="1" customFormat="1">
      <c r="B4" s="2" t="s">
        <v>3</v>
      </c>
    </row>
    <row r="5" spans="2:60">
      <c r="B5" s="2"/>
      <c r="C5" s="2"/>
    </row>
    <row r="7" spans="2:60" ht="26.25" customHeight="1">
      <c r="B7" s="110" t="s">
        <v>162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9" workbookViewId="0">
      <selection activeCell="N19" sqref="N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45106</v>
      </c>
    </row>
    <row r="2" spans="2:60" s="1" customFormat="1">
      <c r="B2" s="2" t="s">
        <v>1</v>
      </c>
      <c r="C2" s="12" t="s">
        <v>198</v>
      </c>
    </row>
    <row r="3" spans="2:60" s="1" customFormat="1">
      <c r="B3" s="2" t="s">
        <v>2</v>
      </c>
      <c r="C3" s="26" t="s">
        <v>197</v>
      </c>
    </row>
    <row r="4" spans="2:60" s="1" customFormat="1">
      <c r="B4" s="2" t="s">
        <v>3</v>
      </c>
    </row>
    <row r="5" spans="2:60">
      <c r="B5" s="2"/>
    </row>
    <row r="7" spans="2:60" ht="26.25" customHeight="1">
      <c r="B7" s="110" t="s">
        <v>167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-2.9999999999999997E-4</v>
      </c>
      <c r="I11" s="75">
        <f>I12+I35</f>
        <v>200321.6348640424</v>
      </c>
      <c r="J11" s="76">
        <f>I11/$I$11</f>
        <v>1</v>
      </c>
      <c r="K11" s="76">
        <f>I11/'סכום נכסי הקרן'!$C$42</f>
        <v>7.6608326232815481E-3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7004</v>
      </c>
      <c r="C12" s="15"/>
      <c r="D12" s="15"/>
      <c r="E12" s="15"/>
      <c r="F12" s="15"/>
      <c r="G12" s="15"/>
      <c r="H12" s="80">
        <v>-2.9999999999999997E-4</v>
      </c>
      <c r="I12" s="81">
        <f>SUM(I13:I34)</f>
        <v>200321.5850589624</v>
      </c>
      <c r="J12" s="80">
        <f t="shared" ref="J12:J37" si="0">I12/$I$11</f>
        <v>0.99999975137443331</v>
      </c>
      <c r="K12" s="80">
        <f>I12/'סכום נכסי הקרן'!$C$42</f>
        <v>7.660830718602696E-3</v>
      </c>
    </row>
    <row r="13" spans="2:60">
      <c r="B13" t="s">
        <v>7005</v>
      </c>
      <c r="C13" t="s">
        <v>214</v>
      </c>
      <c r="D13" t="s">
        <v>214</v>
      </c>
      <c r="E13" t="s">
        <v>215</v>
      </c>
      <c r="F13" s="78">
        <v>0</v>
      </c>
      <c r="G13" t="s">
        <v>214</v>
      </c>
      <c r="H13" s="78">
        <v>0</v>
      </c>
      <c r="I13" s="77">
        <v>-3371.06</v>
      </c>
      <c r="J13" s="78">
        <f t="shared" si="0"/>
        <v>-1.6828237260982454E-2</v>
      </c>
      <c r="K13" s="78">
        <f>I13/'סכום נכסי הקרן'!$C$42</f>
        <v>-1.289183090012565E-4</v>
      </c>
    </row>
    <row r="14" spans="2:60">
      <c r="B14" t="s">
        <v>7006</v>
      </c>
      <c r="C14" t="s">
        <v>214</v>
      </c>
      <c r="D14" t="s">
        <v>214</v>
      </c>
      <c r="E14" t="s">
        <v>215</v>
      </c>
      <c r="F14" s="78">
        <v>0</v>
      </c>
      <c r="G14" t="s">
        <v>214</v>
      </c>
      <c r="H14" s="78">
        <v>0</v>
      </c>
      <c r="I14" s="77">
        <v>22668.55</v>
      </c>
      <c r="J14" s="78">
        <f t="shared" si="0"/>
        <v>0.11316076775923413</v>
      </c>
      <c r="K14" s="78">
        <f>I14/'סכום נכסי הקרן'!$C$42</f>
        <v>8.6690570132552766E-4</v>
      </c>
    </row>
    <row r="15" spans="2:60">
      <c r="B15" t="s">
        <v>7007</v>
      </c>
      <c r="C15" t="s">
        <v>7008</v>
      </c>
      <c r="D15" t="s">
        <v>214</v>
      </c>
      <c r="E15" t="s">
        <v>215</v>
      </c>
      <c r="F15" s="78">
        <v>0</v>
      </c>
      <c r="G15" t="s">
        <v>106</v>
      </c>
      <c r="H15" s="78">
        <v>0</v>
      </c>
      <c r="I15" s="77">
        <v>650.09142120000001</v>
      </c>
      <c r="J15" s="78">
        <f t="shared" si="0"/>
        <v>3.2452381972681824E-3</v>
      </c>
      <c r="K15" s="78">
        <f>I15/'סכום נכסי הקרן'!$C$42</f>
        <v>2.4861226651951494E-5</v>
      </c>
    </row>
    <row r="16" spans="2:60">
      <c r="B16" t="s">
        <v>7009</v>
      </c>
      <c r="C16" t="s">
        <v>7010</v>
      </c>
      <c r="D16" t="s">
        <v>214</v>
      </c>
      <c r="E16" t="s">
        <v>215</v>
      </c>
      <c r="F16" s="78">
        <v>0</v>
      </c>
      <c r="G16" t="s">
        <v>102</v>
      </c>
      <c r="H16" s="78">
        <v>0</v>
      </c>
      <c r="I16" s="77">
        <v>774.45425999999998</v>
      </c>
      <c r="J16" s="78">
        <f t="shared" si="0"/>
        <v>3.8660540112186058E-3</v>
      </c>
      <c r="K16" s="78">
        <f>I16/'סכום נכסי הקרן'!$C$42</f>
        <v>2.9617192692511982E-5</v>
      </c>
    </row>
    <row r="17" spans="2:11">
      <c r="B17" t="s">
        <v>7011</v>
      </c>
      <c r="C17" t="s">
        <v>7012</v>
      </c>
      <c r="D17" t="s">
        <v>214</v>
      </c>
      <c r="E17" t="s">
        <v>215</v>
      </c>
      <c r="F17" s="78">
        <v>0</v>
      </c>
      <c r="G17" t="s">
        <v>102</v>
      </c>
      <c r="H17" s="78">
        <v>0</v>
      </c>
      <c r="I17" s="77">
        <v>1.9E-12</v>
      </c>
      <c r="J17" s="78">
        <f t="shared" si="0"/>
        <v>9.4847468736440938E-18</v>
      </c>
      <c r="K17" s="78">
        <f>I17/'סכום נכסי הקרן'!$C$42</f>
        <v>7.2661058273180349E-20</v>
      </c>
    </row>
    <row r="18" spans="2:11">
      <c r="B18" t="s">
        <v>7013</v>
      </c>
      <c r="C18" t="s">
        <v>7014</v>
      </c>
      <c r="D18" t="s">
        <v>214</v>
      </c>
      <c r="E18" t="s">
        <v>215</v>
      </c>
      <c r="F18" s="78">
        <v>0</v>
      </c>
      <c r="G18" t="s">
        <v>102</v>
      </c>
      <c r="H18" s="78">
        <v>0</v>
      </c>
      <c r="I18" s="77">
        <f>-12718-(9344941.67+29059.24)/1000</f>
        <v>-22092.000910000002</v>
      </c>
      <c r="J18" s="78">
        <f t="shared" si="0"/>
        <v>-0.11028265082298158</v>
      </c>
      <c r="K18" s="78">
        <f>I18/'סכום נכסי הקרן'!$C$42</f>
        <v>-8.4485692920666512E-4</v>
      </c>
    </row>
    <row r="19" spans="2:11">
      <c r="B19" t="s">
        <v>7015</v>
      </c>
      <c r="C19" t="s">
        <v>7016</v>
      </c>
      <c r="D19" t="s">
        <v>214</v>
      </c>
      <c r="E19" t="s">
        <v>215</v>
      </c>
      <c r="F19" s="78">
        <v>0</v>
      </c>
      <c r="G19" t="s">
        <v>102</v>
      </c>
      <c r="H19" s="78">
        <v>0</v>
      </c>
      <c r="I19" s="77">
        <v>-326.56626</v>
      </c>
      <c r="J19" s="78">
        <f t="shared" si="0"/>
        <v>-1.6302096387224446E-3</v>
      </c>
      <c r="K19" s="78">
        <f>I19/'סכום נכסי הקרן'!$C$42</f>
        <v>-1.248876318311293E-5</v>
      </c>
    </row>
    <row r="20" spans="2:11">
      <c r="B20" t="s">
        <v>7017</v>
      </c>
      <c r="C20" t="s">
        <v>7018</v>
      </c>
      <c r="D20" t="s">
        <v>214</v>
      </c>
      <c r="E20" t="s">
        <v>215</v>
      </c>
      <c r="F20" s="78">
        <v>0</v>
      </c>
      <c r="G20" t="s">
        <v>205</v>
      </c>
      <c r="H20" s="78">
        <v>0</v>
      </c>
      <c r="I20" s="77">
        <v>-65.815781639999997</v>
      </c>
      <c r="J20" s="78">
        <f t="shared" si="0"/>
        <v>-3.2855054165601707E-4</v>
      </c>
      <c r="K20" s="78">
        <f>I20/'סכום נכסי הקרן'!$C$42</f>
        <v>-2.5169707079152385E-6</v>
      </c>
    </row>
    <row r="21" spans="2:11">
      <c r="B21" t="s">
        <v>7019</v>
      </c>
      <c r="C21" t="s">
        <v>7020</v>
      </c>
      <c r="D21" t="s">
        <v>214</v>
      </c>
      <c r="E21" t="s">
        <v>215</v>
      </c>
      <c r="F21" s="78">
        <v>0</v>
      </c>
      <c r="G21" t="s">
        <v>120</v>
      </c>
      <c r="H21" s="78">
        <v>0</v>
      </c>
      <c r="I21" s="77">
        <v>-2.533517448</v>
      </c>
      <c r="J21" s="78">
        <f t="shared" si="0"/>
        <v>-1.2647248260126718E-5</v>
      </c>
      <c r="K21" s="78">
        <f>I21/'סכום נכסי הקרן'!$C$42</f>
        <v>-9.688845206591957E-8</v>
      </c>
    </row>
    <row r="22" spans="2:11">
      <c r="B22" t="s">
        <v>7019</v>
      </c>
      <c r="C22" t="s">
        <v>7021</v>
      </c>
      <c r="D22" t="s">
        <v>214</v>
      </c>
      <c r="E22" t="s">
        <v>215</v>
      </c>
      <c r="F22" s="78">
        <v>0</v>
      </c>
      <c r="G22" t="s">
        <v>106</v>
      </c>
      <c r="H22" s="78">
        <v>0</v>
      </c>
      <c r="I22" s="77">
        <v>129.07357528</v>
      </c>
      <c r="J22" s="78">
        <f t="shared" si="0"/>
        <v>6.4433167874055036E-4</v>
      </c>
      <c r="K22" s="78">
        <f>I22/'סכום נכסי הקרן'!$C$42</f>
        <v>4.9361171447093744E-6</v>
      </c>
    </row>
    <row r="23" spans="2:11">
      <c r="B23" t="s">
        <v>7022</v>
      </c>
      <c r="C23" t="s">
        <v>7023</v>
      </c>
      <c r="D23" t="s">
        <v>214</v>
      </c>
      <c r="E23" t="s">
        <v>215</v>
      </c>
      <c r="F23" s="78">
        <v>0</v>
      </c>
      <c r="G23" t="s">
        <v>110</v>
      </c>
      <c r="H23" s="78">
        <v>0</v>
      </c>
      <c r="I23" s="77">
        <v>11.639948726</v>
      </c>
      <c r="J23" s="78">
        <f t="shared" si="0"/>
        <v>5.8106298572792665E-5</v>
      </c>
      <c r="K23" s="78">
        <f>I23/'סכום נכסי הקרן'!$C$42</f>
        <v>4.4514262772458812E-7</v>
      </c>
    </row>
    <row r="24" spans="2:11">
      <c r="B24" t="s">
        <v>7024</v>
      </c>
      <c r="C24" t="s">
        <v>7025</v>
      </c>
      <c r="D24" t="s">
        <v>214</v>
      </c>
      <c r="E24" t="s">
        <v>215</v>
      </c>
      <c r="F24" s="78">
        <v>0</v>
      </c>
      <c r="G24" t="s">
        <v>113</v>
      </c>
      <c r="H24" s="78">
        <v>0</v>
      </c>
      <c r="I24" s="77">
        <v>-32.827381862000003</v>
      </c>
      <c r="J24" s="78">
        <f t="shared" si="0"/>
        <v>-1.6387337236080284E-4</v>
      </c>
      <c r="K24" s="78">
        <f>I24/'סכום נכסי הקרן'!$C$42</f>
        <v>-1.2554064770688032E-6</v>
      </c>
    </row>
    <row r="25" spans="2:11">
      <c r="B25" t="s">
        <v>7026</v>
      </c>
      <c r="C25" t="s">
        <v>7027</v>
      </c>
      <c r="D25" t="s">
        <v>214</v>
      </c>
      <c r="E25" t="s">
        <v>215</v>
      </c>
      <c r="F25" s="78">
        <v>0</v>
      </c>
      <c r="G25" t="s">
        <v>102</v>
      </c>
      <c r="H25" s="78">
        <v>0</v>
      </c>
      <c r="I25" s="77">
        <v>4.12</v>
      </c>
      <c r="J25" s="78">
        <f t="shared" si="0"/>
        <v>2.0566924799691405E-5</v>
      </c>
      <c r="K25" s="78">
        <f>I25/'סכום נכסי הקרן'!$C$42</f>
        <v>1.5755976846605425E-7</v>
      </c>
    </row>
    <row r="26" spans="2:11">
      <c r="B26" t="s">
        <v>7028</v>
      </c>
      <c r="C26" t="s">
        <v>7029</v>
      </c>
      <c r="D26" t="s">
        <v>214</v>
      </c>
      <c r="E26" t="s">
        <v>215</v>
      </c>
      <c r="F26" s="78">
        <v>0</v>
      </c>
      <c r="G26" t="s">
        <v>102</v>
      </c>
      <c r="H26" s="78">
        <v>0</v>
      </c>
      <c r="I26" s="77">
        <v>-403.28411999999997</v>
      </c>
      <c r="J26" s="78">
        <f t="shared" si="0"/>
        <v>-2.0131830507159523E-3</v>
      </c>
      <c r="K26" s="78">
        <f>I26/'סכום נכסי הקרן'!$C$42</f>
        <v>-1.5422658391562239E-5</v>
      </c>
    </row>
    <row r="27" spans="2:11">
      <c r="B27" t="s">
        <v>7030</v>
      </c>
      <c r="C27" t="s">
        <v>7031</v>
      </c>
      <c r="D27" t="s">
        <v>214</v>
      </c>
      <c r="E27" t="s">
        <v>211</v>
      </c>
      <c r="F27" s="78">
        <v>0</v>
      </c>
      <c r="G27" t="s">
        <v>102</v>
      </c>
      <c r="H27" s="78">
        <v>0</v>
      </c>
      <c r="I27" s="77">
        <v>1067.1737499999999</v>
      </c>
      <c r="J27" s="78">
        <f t="shared" si="0"/>
        <v>5.3273015204987071E-3</v>
      </c>
      <c r="K27" s="78">
        <f>I27/'סכום נכסי הקרן'!$C$42</f>
        <v>4.0811565282293894E-5</v>
      </c>
    </row>
    <row r="28" spans="2:11">
      <c r="B28" t="s">
        <v>7032</v>
      </c>
      <c r="C28" t="s">
        <v>7031</v>
      </c>
      <c r="D28" t="s">
        <v>214</v>
      </c>
      <c r="E28" t="s">
        <v>211</v>
      </c>
      <c r="F28" s="78">
        <v>0</v>
      </c>
      <c r="G28" t="s">
        <v>102</v>
      </c>
      <c r="H28" s="78">
        <v>0</v>
      </c>
      <c r="I28" s="77">
        <v>-635.64445000000001</v>
      </c>
      <c r="J28" s="78">
        <f t="shared" si="0"/>
        <v>-3.1731193209930107E-3</v>
      </c>
      <c r="K28" s="78">
        <f>I28/'סכום נכסי הקרן'!$C$42</f>
        <v>-2.4308736011828251E-5</v>
      </c>
    </row>
    <row r="29" spans="2:11">
      <c r="B29" t="s">
        <v>7033</v>
      </c>
      <c r="C29" t="s">
        <v>7034</v>
      </c>
      <c r="D29" t="s">
        <v>214</v>
      </c>
      <c r="E29" t="s">
        <v>215</v>
      </c>
      <c r="F29" s="78">
        <v>0</v>
      </c>
      <c r="G29" t="s">
        <v>106</v>
      </c>
      <c r="H29" s="78">
        <v>0</v>
      </c>
      <c r="I29" s="77">
        <v>103482.24974204</v>
      </c>
      <c r="J29" s="78">
        <f t="shared" si="0"/>
        <v>0.51658049722024812</v>
      </c>
      <c r="K29" s="78">
        <f>I29/'סכום נכסי הקרן'!$C$42</f>
        <v>3.9574367256558799E-3</v>
      </c>
    </row>
    <row r="30" spans="2:11">
      <c r="B30" t="s">
        <v>7035</v>
      </c>
      <c r="C30" t="s">
        <v>7036</v>
      </c>
      <c r="D30" t="s">
        <v>214</v>
      </c>
      <c r="E30" t="s">
        <v>215</v>
      </c>
      <c r="F30" s="78">
        <v>0</v>
      </c>
      <c r="G30" t="s">
        <v>201</v>
      </c>
      <c r="H30" s="78">
        <v>0</v>
      </c>
      <c r="I30" s="77">
        <v>-1177.74690941362</v>
      </c>
      <c r="J30" s="78">
        <f t="shared" si="0"/>
        <v>-5.8792796405288559E-3</v>
      </c>
      <c r="K30" s="78">
        <f>I30/'סכום נכסי הקרן'!$C$42</f>
        <v>-4.5040177271558478E-5</v>
      </c>
    </row>
    <row r="31" spans="2:11">
      <c r="B31" t="s">
        <v>7037</v>
      </c>
      <c r="C31" t="s">
        <v>7038</v>
      </c>
      <c r="D31" t="s">
        <v>214</v>
      </c>
      <c r="E31" t="s">
        <v>215</v>
      </c>
      <c r="F31" s="78">
        <v>5.1499999999999997E-2</v>
      </c>
      <c r="G31" t="s">
        <v>102</v>
      </c>
      <c r="H31" s="78">
        <v>3.6299999999999999E-2</v>
      </c>
      <c r="I31" s="77">
        <v>-1783.17301</v>
      </c>
      <c r="J31" s="78">
        <f t="shared" si="0"/>
        <v>-8.9015498061915943E-3</v>
      </c>
      <c r="K31" s="78">
        <f>I31/'סכום נכסי הקרן'!$C$42</f>
        <v>-6.8193283153038115E-5</v>
      </c>
    </row>
    <row r="32" spans="2:11">
      <c r="B32" t="s">
        <v>7039</v>
      </c>
      <c r="C32" t="s">
        <v>7040</v>
      </c>
      <c r="D32" t="s">
        <v>214</v>
      </c>
      <c r="E32" t="s">
        <v>215</v>
      </c>
      <c r="F32" s="78">
        <v>0</v>
      </c>
      <c r="G32" t="s">
        <v>102</v>
      </c>
      <c r="H32" s="78">
        <v>0</v>
      </c>
      <c r="I32" s="77">
        <v>35456.294750000001</v>
      </c>
      <c r="J32" s="78">
        <f t="shared" si="0"/>
        <v>0.17699683199003477</v>
      </c>
      <c r="K32" s="78">
        <f>I32/'סכום נכסי הקרן'!$C$42</f>
        <v>1.3559431047267415E-3</v>
      </c>
    </row>
    <row r="33" spans="2:11">
      <c r="B33" t="s">
        <v>7041</v>
      </c>
      <c r="C33" t="s">
        <v>7042</v>
      </c>
      <c r="D33" t="s">
        <v>210</v>
      </c>
      <c r="E33" t="s">
        <v>211</v>
      </c>
      <c r="F33" s="78">
        <v>0</v>
      </c>
      <c r="G33" t="s">
        <v>106</v>
      </c>
      <c r="H33" s="78">
        <v>0</v>
      </c>
      <c r="I33" s="77">
        <v>57195.792942079999</v>
      </c>
      <c r="J33" s="78">
        <f t="shared" si="0"/>
        <v>0.28551979910157277</v>
      </c>
      <c r="K33" s="78">
        <f>I33/'סכום נכסי הקרן'!$C$42</f>
        <v>2.1873193915501223E-3</v>
      </c>
    </row>
    <row r="34" spans="2:11">
      <c r="B34" t="s">
        <v>7043</v>
      </c>
      <c r="C34" t="s">
        <v>7044</v>
      </c>
      <c r="D34" t="s">
        <v>210</v>
      </c>
      <c r="E34" t="s">
        <v>211</v>
      </c>
      <c r="F34" s="78">
        <v>0</v>
      </c>
      <c r="G34" t="s">
        <v>102</v>
      </c>
      <c r="H34" s="78">
        <v>0</v>
      </c>
      <c r="I34" s="77">
        <v>8772.7970100000002</v>
      </c>
      <c r="J34" s="78">
        <f t="shared" si="0"/>
        <v>4.3793557375637768E-2</v>
      </c>
      <c r="K34" s="78">
        <f>I34/'סכום נכסי הקרן'!$C$42</f>
        <v>3.3549511303283813E-4</v>
      </c>
    </row>
    <row r="35" spans="2:11">
      <c r="B35" s="79" t="s">
        <v>253</v>
      </c>
      <c r="D35" s="19"/>
      <c r="E35" s="19"/>
      <c r="F35" s="19"/>
      <c r="G35" s="19"/>
      <c r="H35" s="80">
        <v>0</v>
      </c>
      <c r="I35" s="81">
        <f>SUM(I36:I37)</f>
        <v>4.9805080000000002E-2</v>
      </c>
      <c r="J35" s="80">
        <f t="shared" si="0"/>
        <v>2.4862556674820737E-7</v>
      </c>
      <c r="K35" s="80">
        <f>I35/'סכום נכסי הקרן'!$C$42</f>
        <v>1.9046788527265314E-9</v>
      </c>
    </row>
    <row r="36" spans="2:11">
      <c r="B36" t="s">
        <v>7045</v>
      </c>
      <c r="C36" t="s">
        <v>7046</v>
      </c>
      <c r="D36" t="s">
        <v>214</v>
      </c>
      <c r="E36" t="s">
        <v>215</v>
      </c>
      <c r="F36" s="78">
        <v>0</v>
      </c>
      <c r="G36" t="s">
        <v>106</v>
      </c>
      <c r="H36" s="78">
        <v>0</v>
      </c>
      <c r="I36" s="77">
        <v>4.0242799999999999E-3</v>
      </c>
      <c r="J36" s="78">
        <f t="shared" si="0"/>
        <v>2.0089093236141293E-8</v>
      </c>
      <c r="K36" s="78">
        <f>I36/'סכום נכסי הקרן'!$C$42</f>
        <v>1.538991808355759E-10</v>
      </c>
    </row>
    <row r="37" spans="2:11">
      <c r="B37" t="s">
        <v>7047</v>
      </c>
      <c r="C37" t="s">
        <v>7048</v>
      </c>
      <c r="D37" t="s">
        <v>214</v>
      </c>
      <c r="E37" t="s">
        <v>215</v>
      </c>
      <c r="F37" s="78">
        <v>0</v>
      </c>
      <c r="G37" t="s">
        <v>106</v>
      </c>
      <c r="H37" s="78">
        <v>0</v>
      </c>
      <c r="I37" s="77">
        <v>4.5780800000000003E-2</v>
      </c>
      <c r="J37" s="78">
        <f t="shared" si="0"/>
        <v>2.2853647351206612E-7</v>
      </c>
      <c r="K37" s="78">
        <f>I37/'סכום נכסי הקרן'!$C$42</f>
        <v>1.7507796718909556E-9</v>
      </c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33"/>
  <sheetViews>
    <sheetView rightToLeft="1" workbookViewId="0">
      <selection activeCell="O206" sqref="O20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45106</v>
      </c>
    </row>
    <row r="2" spans="2:17" s="1" customFormat="1">
      <c r="B2" s="2" t="s">
        <v>1</v>
      </c>
      <c r="C2" s="12" t="s">
        <v>198</v>
      </c>
    </row>
    <row r="3" spans="2:17" s="1" customFormat="1">
      <c r="B3" s="2" t="s">
        <v>2</v>
      </c>
      <c r="C3" s="26" t="s">
        <v>197</v>
      </c>
    </row>
    <row r="4" spans="2:17" s="1" customFormat="1">
      <c r="B4" s="2" t="s">
        <v>3</v>
      </c>
    </row>
    <row r="5" spans="2:17">
      <c r="B5" s="2"/>
    </row>
    <row r="7" spans="2:17" ht="26.25" customHeight="1">
      <c r="B7" s="110" t="s">
        <v>169</v>
      </c>
      <c r="C7" s="111"/>
      <c r="D7" s="11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C12+C67</f>
        <v>2080498.8388369414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207</v>
      </c>
      <c r="C12" s="81">
        <f>SUM(C13:C66)</f>
        <v>463131.56685318006</v>
      </c>
    </row>
    <row r="13" spans="2:17">
      <c r="B13" t="s">
        <v>6727</v>
      </c>
      <c r="C13" s="89">
        <v>8633.4948184883651</v>
      </c>
      <c r="D13" s="90">
        <v>45169</v>
      </c>
    </row>
    <row r="14" spans="2:17">
      <c r="B14" t="s">
        <v>6822</v>
      </c>
      <c r="C14" s="89">
        <v>2545.5842377223262</v>
      </c>
      <c r="D14" s="90">
        <v>45199</v>
      </c>
    </row>
    <row r="15" spans="2:17">
      <c r="B15" t="s">
        <v>7076</v>
      </c>
      <c r="C15" s="89">
        <v>561.55861000000004</v>
      </c>
      <c r="D15" s="90">
        <v>45291</v>
      </c>
    </row>
    <row r="16" spans="2:17">
      <c r="B16" t="s">
        <v>7081</v>
      </c>
      <c r="C16" s="89">
        <v>3562.6182599999997</v>
      </c>
      <c r="D16" s="90">
        <v>45291</v>
      </c>
    </row>
    <row r="17" spans="2:4">
      <c r="B17" t="s">
        <v>6689</v>
      </c>
      <c r="C17" s="89">
        <v>1676.452949567089</v>
      </c>
      <c r="D17" s="90">
        <v>45340</v>
      </c>
    </row>
    <row r="18" spans="2:4">
      <c r="B18" t="s">
        <v>7074</v>
      </c>
      <c r="C18" s="89">
        <v>8972.0480250000001</v>
      </c>
      <c r="D18" s="90">
        <v>45363</v>
      </c>
    </row>
    <row r="19" spans="2:4">
      <c r="B19" t="s">
        <v>7093</v>
      </c>
      <c r="C19" s="89">
        <v>3246.6731799999998</v>
      </c>
      <c r="D19" s="90">
        <v>45534</v>
      </c>
    </row>
    <row r="20" spans="2:4">
      <c r="B20" t="s">
        <v>7095</v>
      </c>
      <c r="C20" s="89">
        <v>106.80608000000001</v>
      </c>
      <c r="D20" s="90">
        <v>45534</v>
      </c>
    </row>
    <row r="21" spans="2:4">
      <c r="B21" t="s">
        <v>7111</v>
      </c>
      <c r="C21" s="89">
        <v>767.30692648000013</v>
      </c>
      <c r="D21" s="90">
        <v>45536</v>
      </c>
    </row>
    <row r="22" spans="2:4">
      <c r="B22" t="s">
        <v>7089</v>
      </c>
      <c r="C22" s="89">
        <v>1286.2125000000001</v>
      </c>
      <c r="D22" s="90">
        <v>45563</v>
      </c>
    </row>
    <row r="23" spans="2:4">
      <c r="B23" t="s">
        <v>7075</v>
      </c>
      <c r="C23" s="89">
        <v>2000.5889640000003</v>
      </c>
      <c r="D23" s="90">
        <v>45640</v>
      </c>
    </row>
    <row r="24" spans="2:4">
      <c r="B24" t="s">
        <v>7077</v>
      </c>
      <c r="C24" s="89">
        <v>46.289430000000003</v>
      </c>
      <c r="D24" s="90">
        <v>45657</v>
      </c>
    </row>
    <row r="25" spans="2:4">
      <c r="B25" t="s">
        <v>7108</v>
      </c>
      <c r="C25" s="89">
        <v>25.581800000000001</v>
      </c>
      <c r="D25" s="90">
        <v>45778</v>
      </c>
    </row>
    <row r="26" spans="2:4">
      <c r="B26" t="s">
        <v>7100</v>
      </c>
      <c r="C26" s="89">
        <v>4129.6646455999999</v>
      </c>
      <c r="D26" s="90">
        <v>45823</v>
      </c>
    </row>
    <row r="27" spans="2:4">
      <c r="B27" t="s">
        <v>7072</v>
      </c>
      <c r="C27" s="89">
        <v>11094.398549999994</v>
      </c>
      <c r="D27" s="90">
        <v>45838</v>
      </c>
    </row>
    <row r="28" spans="2:4">
      <c r="B28" t="s">
        <v>6787</v>
      </c>
      <c r="C28" s="89">
        <v>29628.189399607454</v>
      </c>
      <c r="D28" s="90">
        <v>45935</v>
      </c>
    </row>
    <row r="29" spans="2:4">
      <c r="B29" t="s">
        <v>6735</v>
      </c>
      <c r="C29" s="89">
        <v>17502.3828207642</v>
      </c>
      <c r="D29" s="90">
        <v>46022</v>
      </c>
    </row>
    <row r="30" spans="2:4">
      <c r="B30" t="s">
        <v>7080</v>
      </c>
      <c r="C30" s="89">
        <v>2123.2104790000003</v>
      </c>
      <c r="D30" s="90">
        <v>46054</v>
      </c>
    </row>
    <row r="31" spans="2:4">
      <c r="B31" t="s">
        <v>7096</v>
      </c>
      <c r="C31" s="89">
        <v>2952.5999259999999</v>
      </c>
      <c r="D31" s="90">
        <v>46132</v>
      </c>
    </row>
    <row r="32" spans="2:4">
      <c r="B32" t="s">
        <v>6704</v>
      </c>
      <c r="C32" s="89">
        <v>11818.82236215913</v>
      </c>
      <c r="D32" s="90">
        <v>46253</v>
      </c>
    </row>
    <row r="33" spans="2:4">
      <c r="B33" t="s">
        <v>7098</v>
      </c>
      <c r="C33" s="89">
        <v>5927.8883729999998</v>
      </c>
      <c r="D33" s="90">
        <v>46539</v>
      </c>
    </row>
    <row r="34" spans="2:4">
      <c r="B34" t="s">
        <v>7107</v>
      </c>
      <c r="C34" s="89">
        <v>5298.5570701799998</v>
      </c>
      <c r="D34" s="90">
        <v>46631</v>
      </c>
    </row>
    <row r="35" spans="2:4">
      <c r="B35" t="s">
        <v>7112</v>
      </c>
      <c r="C35" s="89">
        <v>18290.600010000002</v>
      </c>
      <c r="D35" s="90">
        <v>46661</v>
      </c>
    </row>
    <row r="36" spans="2:4">
      <c r="B36" t="s">
        <v>7113</v>
      </c>
      <c r="C36" s="89">
        <v>18594.558155300001</v>
      </c>
      <c r="D36" s="90">
        <v>46661</v>
      </c>
    </row>
    <row r="37" spans="2:4">
      <c r="B37" t="s">
        <v>7071</v>
      </c>
      <c r="C37" s="89">
        <v>28930.422672152825</v>
      </c>
      <c r="D37" s="90">
        <v>46698</v>
      </c>
    </row>
    <row r="38" spans="2:4">
      <c r="B38" t="s">
        <v>7101</v>
      </c>
      <c r="C38" s="89">
        <v>2416.8536163700001</v>
      </c>
      <c r="D38" s="90">
        <v>46752</v>
      </c>
    </row>
    <row r="39" spans="2:4">
      <c r="B39" t="s">
        <v>7078</v>
      </c>
      <c r="C39" s="89">
        <v>8504.8328504700003</v>
      </c>
      <c r="D39" s="90">
        <v>46772</v>
      </c>
    </row>
    <row r="40" spans="2:4">
      <c r="B40" t="s">
        <v>6857</v>
      </c>
      <c r="C40" s="89">
        <v>72936.964111083696</v>
      </c>
      <c r="D40" s="90">
        <v>46871</v>
      </c>
    </row>
    <row r="41" spans="2:4">
      <c r="B41" t="s">
        <v>7085</v>
      </c>
      <c r="C41" s="89">
        <v>6859.7914099999998</v>
      </c>
      <c r="D41" s="90">
        <v>47118</v>
      </c>
    </row>
    <row r="42" spans="2:4">
      <c r="B42" t="s">
        <v>7083</v>
      </c>
      <c r="C42" s="89">
        <v>1478.0257262499999</v>
      </c>
      <c r="D42" s="90">
        <v>47209</v>
      </c>
    </row>
    <row r="43" spans="2:4">
      <c r="B43" t="s">
        <v>7091</v>
      </c>
      <c r="C43" s="89">
        <v>4229.1771553600011</v>
      </c>
      <c r="D43" s="90">
        <v>47209</v>
      </c>
    </row>
    <row r="44" spans="2:4">
      <c r="B44" t="s">
        <v>7092</v>
      </c>
      <c r="C44" s="89">
        <v>2592.6637866300007</v>
      </c>
      <c r="D44" s="90">
        <v>47467</v>
      </c>
    </row>
    <row r="45" spans="2:4">
      <c r="B45" t="s">
        <v>7104</v>
      </c>
      <c r="C45" s="89">
        <v>77.55762399999999</v>
      </c>
      <c r="D45" s="90">
        <v>47566</v>
      </c>
    </row>
    <row r="46" spans="2:4">
      <c r="B46" t="s">
        <v>7087</v>
      </c>
      <c r="C46" s="89">
        <v>2971.9917</v>
      </c>
      <c r="D46" s="90">
        <v>47848</v>
      </c>
    </row>
    <row r="47" spans="2:4">
      <c r="B47" t="s">
        <v>7088</v>
      </c>
      <c r="C47" s="89">
        <v>77.123206999999979</v>
      </c>
      <c r="D47" s="90">
        <v>47848</v>
      </c>
    </row>
    <row r="48" spans="2:4">
      <c r="B48" t="s">
        <v>7086</v>
      </c>
      <c r="C48" s="89">
        <v>82.871786</v>
      </c>
      <c r="D48" s="90">
        <v>47907</v>
      </c>
    </row>
    <row r="49" spans="2:4">
      <c r="B49" t="s">
        <v>7099</v>
      </c>
      <c r="C49" s="89">
        <v>56077.563470000001</v>
      </c>
      <c r="D49" s="90">
        <v>47938</v>
      </c>
    </row>
    <row r="50" spans="2:4">
      <c r="B50" t="s">
        <v>7082</v>
      </c>
      <c r="C50" s="89">
        <v>11657.134826000001</v>
      </c>
      <c r="D50" s="90">
        <v>47969</v>
      </c>
    </row>
    <row r="51" spans="2:4">
      <c r="B51" t="s">
        <v>7090</v>
      </c>
      <c r="C51" s="89">
        <v>17099.540119999998</v>
      </c>
      <c r="D51" s="90">
        <v>47969</v>
      </c>
    </row>
    <row r="52" spans="2:4">
      <c r="B52" t="s">
        <v>7103</v>
      </c>
      <c r="C52" s="89">
        <v>4554.6260045546269</v>
      </c>
      <c r="D52" s="90">
        <v>48212</v>
      </c>
    </row>
    <row r="53" spans="2:4">
      <c r="B53" t="s">
        <v>7105</v>
      </c>
      <c r="C53" s="89">
        <v>3536.2639035362636</v>
      </c>
      <c r="D53" s="90">
        <v>48212</v>
      </c>
    </row>
    <row r="54" spans="2:4">
      <c r="B54" t="s">
        <v>7109</v>
      </c>
      <c r="C54" s="89">
        <v>1427.4068339599999</v>
      </c>
      <c r="D54" s="90">
        <v>48214</v>
      </c>
    </row>
    <row r="55" spans="2:4">
      <c r="B55" t="s">
        <v>7110</v>
      </c>
      <c r="C55" s="89">
        <v>2717.3480429999995</v>
      </c>
      <c r="D55" s="90">
        <v>48214</v>
      </c>
    </row>
    <row r="56" spans="2:4">
      <c r="B56" t="s">
        <v>7102</v>
      </c>
      <c r="C56" s="89">
        <v>14705.234282705242</v>
      </c>
      <c r="D56" s="90">
        <v>48233</v>
      </c>
    </row>
    <row r="57" spans="2:4">
      <c r="B57" t="s">
        <v>7079</v>
      </c>
      <c r="C57" s="89">
        <v>5852.9589658529594</v>
      </c>
      <c r="D57" s="90">
        <v>48274</v>
      </c>
    </row>
    <row r="58" spans="2:4">
      <c r="B58" t="s">
        <v>5627</v>
      </c>
      <c r="C58" s="89">
        <v>3534.4283335344289</v>
      </c>
      <c r="D58" s="90">
        <v>48274</v>
      </c>
    </row>
    <row r="59" spans="2:4">
      <c r="B59" t="s">
        <v>7084</v>
      </c>
      <c r="C59" s="89">
        <v>20454.554620454554</v>
      </c>
      <c r="D59" s="90">
        <v>48297</v>
      </c>
    </row>
    <row r="60" spans="2:4">
      <c r="B60" t="s">
        <v>7106</v>
      </c>
      <c r="C60" s="89">
        <v>54.005496000000008</v>
      </c>
      <c r="D60" s="90">
        <v>48297</v>
      </c>
    </row>
    <row r="61" spans="2:4">
      <c r="B61" t="s">
        <v>6581</v>
      </c>
      <c r="C61" s="89">
        <v>2359.8033828518815</v>
      </c>
      <c r="D61" s="90">
        <v>48482</v>
      </c>
    </row>
    <row r="62" spans="2:4">
      <c r="B62" t="s">
        <v>7094</v>
      </c>
      <c r="C62" s="89">
        <v>8732.5948800000006</v>
      </c>
      <c r="D62" s="90">
        <v>48700</v>
      </c>
    </row>
    <row r="63" spans="2:4">
      <c r="B63" t="s">
        <v>6663</v>
      </c>
      <c r="C63" s="89">
        <v>878.98113743354133</v>
      </c>
      <c r="D63" s="90">
        <v>48844</v>
      </c>
    </row>
    <row r="64" spans="2:4">
      <c r="B64" t="s">
        <v>7097</v>
      </c>
      <c r="C64" s="89">
        <v>13986.961640000001</v>
      </c>
      <c r="D64" s="90">
        <v>50256</v>
      </c>
    </row>
    <row r="65" spans="2:4">
      <c r="B65" t="s">
        <v>7073</v>
      </c>
      <c r="C65" s="89">
        <v>3551.7976951114892</v>
      </c>
      <c r="D65" s="90">
        <v>52047</v>
      </c>
    </row>
    <row r="66" spans="2:4">
      <c r="B66"/>
      <c r="C66" s="77"/>
    </row>
    <row r="67" spans="2:4">
      <c r="B67" s="79" t="s">
        <v>253</v>
      </c>
      <c r="C67" s="81">
        <f>SUM(C68:C229)</f>
        <v>1617367.2719837613</v>
      </c>
    </row>
    <row r="68" spans="2:4">
      <c r="B68" t="s">
        <v>6937</v>
      </c>
      <c r="C68" s="89">
        <v>69.487739837603854</v>
      </c>
      <c r="D68" s="90">
        <v>45126</v>
      </c>
    </row>
    <row r="69" spans="2:4">
      <c r="B69" t="s">
        <v>7128</v>
      </c>
      <c r="C69" s="89">
        <v>691.65210000000002</v>
      </c>
      <c r="D69" s="90">
        <v>45138</v>
      </c>
    </row>
    <row r="70" spans="2:4">
      <c r="B70" t="s">
        <v>6933</v>
      </c>
      <c r="C70" s="89">
        <v>3250.3139239312745</v>
      </c>
      <c r="D70" s="90">
        <v>45187</v>
      </c>
    </row>
    <row r="71" spans="2:4">
      <c r="B71" t="s">
        <v>7204</v>
      </c>
      <c r="C71" s="89">
        <v>382.70834389999999</v>
      </c>
      <c r="D71" s="90">
        <v>45201</v>
      </c>
    </row>
    <row r="72" spans="2:4">
      <c r="B72" t="s">
        <v>7126</v>
      </c>
      <c r="C72" s="89">
        <v>12226.572686650001</v>
      </c>
      <c r="D72" s="90">
        <v>45343</v>
      </c>
    </row>
    <row r="73" spans="2:4">
      <c r="B73" t="s">
        <v>7155</v>
      </c>
      <c r="C73" s="89">
        <v>452.81710000000004</v>
      </c>
      <c r="D73" s="90">
        <v>45358</v>
      </c>
    </row>
    <row r="74" spans="2:4">
      <c r="B74" t="s">
        <v>6881</v>
      </c>
      <c r="C74" s="89">
        <v>216.34962848894963</v>
      </c>
      <c r="D74" s="90">
        <v>45371</v>
      </c>
    </row>
    <row r="75" spans="2:4">
      <c r="B75" t="s">
        <v>7240</v>
      </c>
      <c r="C75" s="89">
        <v>4004.4464893426507</v>
      </c>
      <c r="D75" s="90">
        <v>45383</v>
      </c>
    </row>
    <row r="76" spans="2:4">
      <c r="B76" t="s">
        <v>7187</v>
      </c>
      <c r="C76" s="89">
        <v>5747.7857607122141</v>
      </c>
      <c r="D76" s="90">
        <v>45485</v>
      </c>
    </row>
    <row r="77" spans="2:4">
      <c r="B77" t="s">
        <v>7140</v>
      </c>
      <c r="C77" s="89">
        <v>5019.1562088450009</v>
      </c>
      <c r="D77" s="90">
        <v>45494</v>
      </c>
    </row>
    <row r="78" spans="2:4">
      <c r="B78" t="s">
        <v>7114</v>
      </c>
      <c r="C78" s="89">
        <v>2170.6657112955781</v>
      </c>
      <c r="D78" s="90">
        <v>45515</v>
      </c>
    </row>
    <row r="79" spans="2:4">
      <c r="B79" t="s">
        <v>7114</v>
      </c>
      <c r="C79" s="89">
        <v>1556.2260704021799</v>
      </c>
      <c r="D79" s="90">
        <v>45515</v>
      </c>
    </row>
    <row r="80" spans="2:4">
      <c r="B80" t="s">
        <v>7157</v>
      </c>
      <c r="C80" s="89">
        <v>20530.602762010003</v>
      </c>
      <c r="D80" s="90">
        <v>45557</v>
      </c>
    </row>
    <row r="81" spans="2:4">
      <c r="B81" t="s">
        <v>6965</v>
      </c>
      <c r="C81" s="89">
        <v>4434.276393395553</v>
      </c>
      <c r="D81" s="90">
        <v>45602</v>
      </c>
    </row>
    <row r="82" spans="2:4">
      <c r="B82" t="s">
        <v>6894</v>
      </c>
      <c r="C82" s="89">
        <v>4614.0871399999978</v>
      </c>
      <c r="D82" s="90">
        <v>45615</v>
      </c>
    </row>
    <row r="83" spans="2:4">
      <c r="B83" t="s">
        <v>7195</v>
      </c>
      <c r="C83" s="89">
        <v>1619.7309279900003</v>
      </c>
      <c r="D83" s="90">
        <v>45710</v>
      </c>
    </row>
    <row r="84" spans="2:4">
      <c r="B84" t="s">
        <v>7139</v>
      </c>
      <c r="C84" s="89">
        <v>3844.5537152900001</v>
      </c>
      <c r="D84" s="90">
        <v>45748</v>
      </c>
    </row>
    <row r="85" spans="2:4">
      <c r="B85" t="s">
        <v>7184</v>
      </c>
      <c r="C85" s="89">
        <v>254.13705508565999</v>
      </c>
      <c r="D85" s="90">
        <v>45777</v>
      </c>
    </row>
    <row r="86" spans="2:4">
      <c r="B86" t="s">
        <v>7123</v>
      </c>
      <c r="C86" s="89">
        <v>5247.9004922986514</v>
      </c>
      <c r="D86" s="90">
        <v>45778</v>
      </c>
    </row>
    <row r="87" spans="2:4">
      <c r="B87" t="s">
        <v>7142</v>
      </c>
      <c r="C87" s="89">
        <v>2410.6675489999998</v>
      </c>
      <c r="D87" s="90">
        <v>45798</v>
      </c>
    </row>
    <row r="88" spans="2:4">
      <c r="B88" t="s">
        <v>7230</v>
      </c>
      <c r="C88" s="89">
        <v>2900.7074496599998</v>
      </c>
      <c r="D88" s="90">
        <v>45806</v>
      </c>
    </row>
    <row r="89" spans="2:4">
      <c r="B89" t="s">
        <v>6871</v>
      </c>
      <c r="C89" s="89">
        <v>505.59327128361753</v>
      </c>
      <c r="D89" s="90">
        <v>45830</v>
      </c>
    </row>
    <row r="90" spans="2:4">
      <c r="B90" t="s">
        <v>7228</v>
      </c>
      <c r="C90" s="89">
        <v>1356.8724306621002</v>
      </c>
      <c r="D90" s="90">
        <v>45838</v>
      </c>
    </row>
    <row r="91" spans="2:4">
      <c r="B91" t="s">
        <v>7180</v>
      </c>
      <c r="C91" s="89">
        <v>89.133296000000001</v>
      </c>
      <c r="D91" s="90">
        <v>45855</v>
      </c>
    </row>
    <row r="92" spans="2:4">
      <c r="B92" t="s">
        <v>7210</v>
      </c>
      <c r="C92" s="89">
        <v>2814.356475</v>
      </c>
      <c r="D92" s="90">
        <v>45869</v>
      </c>
    </row>
    <row r="93" spans="2:4">
      <c r="B93" t="s">
        <v>7237</v>
      </c>
      <c r="C93" s="89">
        <v>974.30340825000007</v>
      </c>
      <c r="D93" s="90">
        <v>45869</v>
      </c>
    </row>
    <row r="94" spans="2:4">
      <c r="B94" t="s">
        <v>7185</v>
      </c>
      <c r="C94" s="89">
        <v>18131.149367960999</v>
      </c>
      <c r="D94" s="90">
        <v>45930</v>
      </c>
    </row>
    <row r="95" spans="2:4">
      <c r="B95" t="s">
        <v>7250</v>
      </c>
      <c r="C95" s="89">
        <v>44.92275635</v>
      </c>
      <c r="D95" s="90">
        <v>45939</v>
      </c>
    </row>
    <row r="96" spans="2:4">
      <c r="B96" t="s">
        <v>7159</v>
      </c>
      <c r="C96" s="89">
        <v>8107.2938537</v>
      </c>
      <c r="D96" s="90">
        <v>46012</v>
      </c>
    </row>
    <row r="97" spans="2:4">
      <c r="B97" t="s">
        <v>6851</v>
      </c>
      <c r="C97" s="89">
        <v>1075.8576539510104</v>
      </c>
      <c r="D97" s="90">
        <v>46014</v>
      </c>
    </row>
    <row r="98" spans="2:4">
      <c r="B98" t="s">
        <v>7234</v>
      </c>
      <c r="C98" s="89">
        <v>4462.8119800000004</v>
      </c>
      <c r="D98" s="90">
        <v>46054</v>
      </c>
    </row>
    <row r="99" spans="2:4">
      <c r="B99" t="s">
        <v>7145</v>
      </c>
      <c r="C99" s="89">
        <v>7470.7734941800009</v>
      </c>
      <c r="D99" s="90">
        <v>46082</v>
      </c>
    </row>
    <row r="100" spans="2:4">
      <c r="B100" t="s">
        <v>7226</v>
      </c>
      <c r="C100" s="89">
        <v>49.60397600000001</v>
      </c>
      <c r="D100" s="90">
        <v>46082</v>
      </c>
    </row>
    <row r="101" spans="2:4">
      <c r="B101" t="s">
        <v>7252</v>
      </c>
      <c r="C101" s="89">
        <v>12941.189153000001</v>
      </c>
      <c r="D101" s="90">
        <v>46112</v>
      </c>
    </row>
    <row r="102" spans="2:4">
      <c r="B102" t="s">
        <v>7158</v>
      </c>
      <c r="C102" s="89">
        <v>20736.191746860008</v>
      </c>
      <c r="D102" s="90">
        <v>46149</v>
      </c>
    </row>
    <row r="103" spans="2:4">
      <c r="B103" t="s">
        <v>7212</v>
      </c>
      <c r="C103" s="89">
        <v>7832.7897030000004</v>
      </c>
      <c r="D103" s="90">
        <v>46201</v>
      </c>
    </row>
    <row r="104" spans="2:4">
      <c r="B104" t="s">
        <v>7213</v>
      </c>
      <c r="C104" s="89">
        <v>5338.4394759999996</v>
      </c>
      <c r="D104" s="90">
        <v>46203</v>
      </c>
    </row>
    <row r="105" spans="2:4">
      <c r="B105" t="s">
        <v>7132</v>
      </c>
      <c r="C105" s="89">
        <v>840.63787768000009</v>
      </c>
      <c r="D105" s="90">
        <v>46326</v>
      </c>
    </row>
    <row r="106" spans="2:4">
      <c r="B106" t="s">
        <v>7163</v>
      </c>
      <c r="C106" s="89">
        <v>28.382072109999999</v>
      </c>
      <c r="D106" s="90">
        <v>46326</v>
      </c>
    </row>
    <row r="107" spans="2:4">
      <c r="B107" t="s">
        <v>7164</v>
      </c>
      <c r="C107" s="89">
        <v>187.92788548000004</v>
      </c>
      <c r="D107" s="90">
        <v>46326</v>
      </c>
    </row>
    <row r="108" spans="2:4">
      <c r="B108" t="s">
        <v>7165</v>
      </c>
      <c r="C108" s="89">
        <v>189.87321782999999</v>
      </c>
      <c r="D108" s="90">
        <v>46326</v>
      </c>
    </row>
    <row r="109" spans="2:4">
      <c r="B109" t="s">
        <v>7166</v>
      </c>
      <c r="C109" s="89">
        <v>296.96760069000004</v>
      </c>
      <c r="D109" s="90">
        <v>46326</v>
      </c>
    </row>
    <row r="110" spans="2:4">
      <c r="B110" t="s">
        <v>7167</v>
      </c>
      <c r="C110" s="89">
        <v>181.41290920000006</v>
      </c>
      <c r="D110" s="90">
        <v>46326</v>
      </c>
    </row>
    <row r="111" spans="2:4">
      <c r="B111" t="s">
        <v>7120</v>
      </c>
      <c r="C111" s="89">
        <v>3309.4769628399999</v>
      </c>
      <c r="D111" s="90">
        <v>46371</v>
      </c>
    </row>
    <row r="112" spans="2:4">
      <c r="B112" t="s">
        <v>7188</v>
      </c>
      <c r="C112" s="89">
        <v>14911.788703888213</v>
      </c>
      <c r="D112" s="90">
        <v>46417</v>
      </c>
    </row>
    <row r="113" spans="2:4">
      <c r="B113" t="s">
        <v>6898</v>
      </c>
      <c r="C113" s="89">
        <v>8780.5474959830681</v>
      </c>
      <c r="D113" s="90">
        <v>46418</v>
      </c>
    </row>
    <row r="114" spans="2:4">
      <c r="B114" t="s">
        <v>7229</v>
      </c>
      <c r="C114" s="89">
        <v>19484.46214213995</v>
      </c>
      <c r="D114" s="90">
        <v>46465</v>
      </c>
    </row>
    <row r="115" spans="2:4">
      <c r="B115" t="s">
        <v>7246</v>
      </c>
      <c r="C115" s="89">
        <v>2310.4563790000002</v>
      </c>
      <c r="D115" s="90">
        <v>46482</v>
      </c>
    </row>
    <row r="116" spans="2:4">
      <c r="B116" t="s">
        <v>7198</v>
      </c>
      <c r="C116" s="89">
        <v>1221.500993715</v>
      </c>
      <c r="D116" s="90">
        <v>46524</v>
      </c>
    </row>
    <row r="117" spans="2:4">
      <c r="B117" t="s">
        <v>7205</v>
      </c>
      <c r="C117" s="89">
        <v>7337.7838104000002</v>
      </c>
      <c r="D117" s="90">
        <v>46572</v>
      </c>
    </row>
    <row r="118" spans="2:4">
      <c r="B118" t="s">
        <v>7196</v>
      </c>
      <c r="C118" s="89">
        <v>21966.949899720006</v>
      </c>
      <c r="D118" s="90">
        <v>46573</v>
      </c>
    </row>
    <row r="119" spans="2:4">
      <c r="B119" t="s">
        <v>7119</v>
      </c>
      <c r="C119" s="89">
        <v>7814.1246167700001</v>
      </c>
      <c r="D119" s="90">
        <v>46601</v>
      </c>
    </row>
    <row r="120" spans="2:4">
      <c r="B120" t="s">
        <v>7219</v>
      </c>
      <c r="C120" s="89">
        <v>6167.4194070000012</v>
      </c>
      <c r="D120" s="90">
        <v>46601</v>
      </c>
    </row>
    <row r="121" spans="2:4">
      <c r="B121" t="s">
        <v>7239</v>
      </c>
      <c r="C121" s="89">
        <v>3264.8688700300004</v>
      </c>
      <c r="D121" s="90">
        <v>46637</v>
      </c>
    </row>
    <row r="122" spans="2:4">
      <c r="B122" t="s">
        <v>7247</v>
      </c>
      <c r="C122" s="89">
        <v>25792.143199209997</v>
      </c>
      <c r="D122" s="90">
        <v>46643</v>
      </c>
    </row>
    <row r="123" spans="2:4">
      <c r="B123" t="s">
        <v>7214</v>
      </c>
      <c r="C123" s="89">
        <v>13172.707387090002</v>
      </c>
      <c r="D123" s="90">
        <v>46660</v>
      </c>
    </row>
    <row r="124" spans="2:4">
      <c r="B124" t="s">
        <v>7220</v>
      </c>
      <c r="C124" s="89">
        <v>2907.7506086117996</v>
      </c>
      <c r="D124" s="90">
        <v>46722</v>
      </c>
    </row>
    <row r="125" spans="2:4">
      <c r="B125" t="s">
        <v>7253</v>
      </c>
      <c r="C125" s="89">
        <v>38785.664451059987</v>
      </c>
      <c r="D125" s="90">
        <v>46722</v>
      </c>
    </row>
    <row r="126" spans="2:4">
      <c r="B126" t="s">
        <v>7254</v>
      </c>
      <c r="C126" s="89">
        <v>2768.397461</v>
      </c>
      <c r="D126" s="90">
        <v>46722</v>
      </c>
    </row>
    <row r="127" spans="2:4">
      <c r="B127" t="s">
        <v>7146</v>
      </c>
      <c r="C127" s="89">
        <v>6338.7087868999997</v>
      </c>
      <c r="D127" s="90">
        <v>46742</v>
      </c>
    </row>
    <row r="128" spans="2:4">
      <c r="B128" t="s">
        <v>7147</v>
      </c>
      <c r="C128" s="89">
        <v>748.04195000000004</v>
      </c>
      <c r="D128" s="90">
        <v>46742</v>
      </c>
    </row>
    <row r="129" spans="2:4">
      <c r="B129" t="s">
        <v>7251</v>
      </c>
      <c r="C129" s="89">
        <v>12781.41255361</v>
      </c>
      <c r="D129" s="90">
        <v>46742</v>
      </c>
    </row>
    <row r="130" spans="2:4">
      <c r="B130" t="s">
        <v>7168</v>
      </c>
      <c r="C130" s="89">
        <v>22780.919990730003</v>
      </c>
      <c r="D130" s="90">
        <v>46752</v>
      </c>
    </row>
    <row r="131" spans="2:4">
      <c r="B131" t="s">
        <v>7149</v>
      </c>
      <c r="C131" s="89">
        <v>6026.9562682610849</v>
      </c>
      <c r="D131" s="90">
        <v>46753</v>
      </c>
    </row>
    <row r="132" spans="2:4">
      <c r="B132" t="s">
        <v>7221</v>
      </c>
      <c r="C132" s="89">
        <v>3704.1400147808608</v>
      </c>
      <c r="D132" s="90">
        <v>46794</v>
      </c>
    </row>
    <row r="133" spans="2:4">
      <c r="B133" t="s">
        <v>7206</v>
      </c>
      <c r="C133" s="89">
        <v>4180.7847217900007</v>
      </c>
      <c r="D133" s="90">
        <v>46844</v>
      </c>
    </row>
    <row r="134" spans="2:4">
      <c r="B134" t="s">
        <v>7211</v>
      </c>
      <c r="C134" s="89">
        <v>4429.8135300000004</v>
      </c>
      <c r="D134" s="90">
        <v>46938</v>
      </c>
    </row>
    <row r="135" spans="2:4">
      <c r="B135" t="s">
        <v>7156</v>
      </c>
      <c r="C135" s="89">
        <v>7468.644017640001</v>
      </c>
      <c r="D135" s="90">
        <v>46971</v>
      </c>
    </row>
    <row r="136" spans="2:4">
      <c r="B136" t="s">
        <v>7124</v>
      </c>
      <c r="C136" s="89">
        <v>12365.0939111193</v>
      </c>
      <c r="D136" s="90">
        <v>46997</v>
      </c>
    </row>
    <row r="137" spans="2:4">
      <c r="B137" t="s">
        <v>7125</v>
      </c>
      <c r="C137" s="89">
        <v>17650.836579742201</v>
      </c>
      <c r="D137" s="90">
        <v>46997</v>
      </c>
    </row>
    <row r="138" spans="2:4">
      <c r="B138" t="s">
        <v>7232</v>
      </c>
      <c r="C138" s="89">
        <v>2484.7349260000001</v>
      </c>
      <c r="D138" s="90">
        <v>47031</v>
      </c>
    </row>
    <row r="139" spans="2:4">
      <c r="B139" t="s">
        <v>7127</v>
      </c>
      <c r="C139" s="89">
        <v>14262.208885000002</v>
      </c>
      <c r="D139" s="90">
        <v>47082</v>
      </c>
    </row>
    <row r="140" spans="2:4">
      <c r="B140" t="s">
        <v>7235</v>
      </c>
      <c r="C140" s="89">
        <v>2487.3381065099998</v>
      </c>
      <c r="D140" s="90">
        <v>47107</v>
      </c>
    </row>
    <row r="141" spans="2:4">
      <c r="B141" t="s">
        <v>7130</v>
      </c>
      <c r="C141" s="89">
        <v>1729.9521675760502</v>
      </c>
      <c r="D141" s="90">
        <v>47119</v>
      </c>
    </row>
    <row r="142" spans="2:4">
      <c r="B142" t="s">
        <v>7135</v>
      </c>
      <c r="C142" s="89">
        <v>943.73680000000013</v>
      </c>
      <c r="D142" s="90">
        <v>47119</v>
      </c>
    </row>
    <row r="143" spans="2:4">
      <c r="B143" t="s">
        <v>7138</v>
      </c>
      <c r="C143" s="89">
        <v>3321.5260627899997</v>
      </c>
      <c r="D143" s="90">
        <v>47119</v>
      </c>
    </row>
    <row r="144" spans="2:4">
      <c r="B144" t="s">
        <v>7143</v>
      </c>
      <c r="C144" s="89">
        <v>4604.1499298299996</v>
      </c>
      <c r="D144" s="90">
        <v>47119</v>
      </c>
    </row>
    <row r="145" spans="2:4">
      <c r="B145" t="s">
        <v>7144</v>
      </c>
      <c r="C145" s="89">
        <v>11.5438335</v>
      </c>
      <c r="D145" s="90">
        <v>47119</v>
      </c>
    </row>
    <row r="146" spans="2:4">
      <c r="B146" t="s">
        <v>7244</v>
      </c>
      <c r="C146" s="89">
        <v>4512.7197999999999</v>
      </c>
      <c r="D146" s="90">
        <v>47177</v>
      </c>
    </row>
    <row r="147" spans="2:4">
      <c r="B147" t="s">
        <v>7189</v>
      </c>
      <c r="C147" s="89">
        <v>7450.1291447499998</v>
      </c>
      <c r="D147" s="90">
        <v>47178</v>
      </c>
    </row>
    <row r="148" spans="2:4">
      <c r="B148" t="s">
        <v>7115</v>
      </c>
      <c r="C148" s="89">
        <v>13853.561997239998</v>
      </c>
      <c r="D148" s="90">
        <v>47201</v>
      </c>
    </row>
    <row r="149" spans="2:4">
      <c r="B149" t="s">
        <v>7121</v>
      </c>
      <c r="C149" s="89">
        <v>9969.2200233700005</v>
      </c>
      <c r="D149" s="90">
        <v>47209</v>
      </c>
    </row>
    <row r="150" spans="2:4">
      <c r="B150" t="s">
        <v>7122</v>
      </c>
      <c r="C150" s="89">
        <v>1129.5168706299999</v>
      </c>
      <c r="D150" s="90">
        <v>47209</v>
      </c>
    </row>
    <row r="151" spans="2:4">
      <c r="B151" t="s">
        <v>7227</v>
      </c>
      <c r="C151" s="89">
        <v>8462.9202380000006</v>
      </c>
      <c r="D151" s="90">
        <v>47236</v>
      </c>
    </row>
    <row r="152" spans="2:4">
      <c r="B152" t="s">
        <v>7150</v>
      </c>
      <c r="C152" s="89">
        <v>1692.1008719999998</v>
      </c>
      <c r="D152" s="90">
        <v>47239</v>
      </c>
    </row>
    <row r="153" spans="2:4">
      <c r="B153" t="s">
        <v>7201</v>
      </c>
      <c r="C153" s="89">
        <v>2768.7355483819501</v>
      </c>
      <c r="D153" s="90">
        <v>47255</v>
      </c>
    </row>
    <row r="154" spans="2:4">
      <c r="B154" t="s">
        <v>7183</v>
      </c>
      <c r="C154" s="89">
        <v>1580.181237</v>
      </c>
      <c r="D154" s="90">
        <v>47262</v>
      </c>
    </row>
    <row r="155" spans="2:4">
      <c r="B155" t="s">
        <v>7249</v>
      </c>
      <c r="C155" s="89">
        <v>178.14573409000002</v>
      </c>
      <c r="D155" s="90">
        <v>47262</v>
      </c>
    </row>
    <row r="156" spans="2:4">
      <c r="B156" t="s">
        <v>7116</v>
      </c>
      <c r="C156" s="89">
        <v>831.29674535325012</v>
      </c>
      <c r="D156" s="90">
        <v>47270</v>
      </c>
    </row>
    <row r="157" spans="2:4">
      <c r="B157" t="s">
        <v>7133</v>
      </c>
      <c r="C157" s="89">
        <v>24049.832179100002</v>
      </c>
      <c r="D157" s="90">
        <v>47301</v>
      </c>
    </row>
    <row r="158" spans="2:4">
      <c r="B158" t="s">
        <v>7134</v>
      </c>
      <c r="C158" s="89">
        <v>9110.1215000000047</v>
      </c>
      <c r="D158" s="90">
        <v>47301</v>
      </c>
    </row>
    <row r="159" spans="2:4">
      <c r="B159" t="s">
        <v>7215</v>
      </c>
      <c r="C159" s="89">
        <v>5346.6839640000017</v>
      </c>
      <c r="D159" s="90">
        <v>47301</v>
      </c>
    </row>
    <row r="160" spans="2:4">
      <c r="B160" t="s">
        <v>7179</v>
      </c>
      <c r="C160" s="89">
        <v>14809.43113461</v>
      </c>
      <c r="D160" s="90">
        <v>47392</v>
      </c>
    </row>
    <row r="161" spans="2:4">
      <c r="B161" t="s">
        <v>7129</v>
      </c>
      <c r="C161" s="89">
        <v>23798.842297999996</v>
      </c>
      <c r="D161" s="90">
        <v>47398</v>
      </c>
    </row>
    <row r="162" spans="2:4">
      <c r="B162" t="s">
        <v>7222</v>
      </c>
      <c r="C162" s="89">
        <v>4365.0842630931011</v>
      </c>
      <c r="D162" s="90">
        <v>47407</v>
      </c>
    </row>
    <row r="163" spans="2:4">
      <c r="B163" t="s">
        <v>7190</v>
      </c>
      <c r="C163" s="89">
        <v>595.12842400000011</v>
      </c>
      <c r="D163" s="90">
        <v>47447</v>
      </c>
    </row>
    <row r="164" spans="2:4">
      <c r="B164" t="s">
        <v>7182</v>
      </c>
      <c r="C164" s="89">
        <v>38.230583000000003</v>
      </c>
      <c r="D164" s="90">
        <v>47453</v>
      </c>
    </row>
    <row r="165" spans="2:4">
      <c r="B165" t="s">
        <v>7151</v>
      </c>
      <c r="C165" s="89">
        <v>8002.3084686200009</v>
      </c>
      <c r="D165" s="90">
        <v>47463</v>
      </c>
    </row>
    <row r="166" spans="2:4">
      <c r="B166" t="s">
        <v>5625</v>
      </c>
      <c r="C166" s="89">
        <v>2277.3129585026863</v>
      </c>
      <c r="D166" s="90">
        <v>47467</v>
      </c>
    </row>
    <row r="167" spans="2:4">
      <c r="B167" t="s">
        <v>7224</v>
      </c>
      <c r="C167" s="89">
        <v>3150.9989548490021</v>
      </c>
      <c r="D167" s="90">
        <v>47467</v>
      </c>
    </row>
    <row r="168" spans="2:4">
      <c r="B168" t="s">
        <v>5345</v>
      </c>
      <c r="C168" s="89">
        <v>25932.321634160002</v>
      </c>
      <c r="D168" s="90">
        <v>47528</v>
      </c>
    </row>
    <row r="169" spans="2:4">
      <c r="B169" t="s">
        <v>7241</v>
      </c>
      <c r="C169" s="89">
        <v>13178.770850834999</v>
      </c>
      <c r="D169" s="90">
        <v>47574</v>
      </c>
    </row>
    <row r="170" spans="2:4">
      <c r="B170" t="s">
        <v>7225</v>
      </c>
      <c r="C170" s="89">
        <v>10559.473179000002</v>
      </c>
      <c r="D170" s="90">
        <v>47599</v>
      </c>
    </row>
    <row r="171" spans="2:4">
      <c r="B171" t="s">
        <v>7162</v>
      </c>
      <c r="C171" s="89">
        <v>32786.873835858132</v>
      </c>
      <c r="D171" s="90">
        <v>47665</v>
      </c>
    </row>
    <row r="172" spans="2:4">
      <c r="B172" t="s">
        <v>7186</v>
      </c>
      <c r="C172" s="89">
        <v>79530.256860752736</v>
      </c>
      <c r="D172" s="90">
        <v>47665</v>
      </c>
    </row>
    <row r="173" spans="2:4">
      <c r="B173" t="s">
        <v>7172</v>
      </c>
      <c r="C173" s="89">
        <v>37715.809141000005</v>
      </c>
      <c r="D173" s="90">
        <v>47715</v>
      </c>
    </row>
    <row r="174" spans="2:4">
      <c r="B174" t="s">
        <v>7173</v>
      </c>
      <c r="C174" s="89">
        <v>19324.322370999998</v>
      </c>
      <c r="D174" s="90">
        <v>47715</v>
      </c>
    </row>
    <row r="175" spans="2:4">
      <c r="B175" t="s">
        <v>7174</v>
      </c>
      <c r="C175" s="89">
        <v>1104.4499247900003</v>
      </c>
      <c r="D175" s="90">
        <v>47715</v>
      </c>
    </row>
    <row r="176" spans="2:4">
      <c r="B176" t="s">
        <v>7192</v>
      </c>
      <c r="C176" s="89">
        <v>31066.938999999998</v>
      </c>
      <c r="D176" s="90">
        <v>47735</v>
      </c>
    </row>
    <row r="177" spans="2:4">
      <c r="B177" t="s">
        <v>7170</v>
      </c>
      <c r="C177" s="89">
        <v>4068.0137290000007</v>
      </c>
      <c r="D177" s="90">
        <v>47756</v>
      </c>
    </row>
    <row r="178" spans="2:4">
      <c r="B178" t="s">
        <v>7197</v>
      </c>
      <c r="C178" s="89">
        <v>33377.865226977141</v>
      </c>
      <c r="D178" s="90">
        <v>47832</v>
      </c>
    </row>
    <row r="179" spans="2:4">
      <c r="B179" t="s">
        <v>5409</v>
      </c>
      <c r="C179" s="89">
        <v>6033.8141864438148</v>
      </c>
      <c r="D179" s="90">
        <v>47848</v>
      </c>
    </row>
    <row r="180" spans="2:4">
      <c r="B180" t="s">
        <v>7194</v>
      </c>
      <c r="C180" s="89">
        <v>13161.953801281952</v>
      </c>
      <c r="D180" s="90">
        <v>47848</v>
      </c>
    </row>
    <row r="181" spans="2:4">
      <c r="B181" t="s">
        <v>7238</v>
      </c>
      <c r="C181" s="89">
        <v>4253.2055959950012</v>
      </c>
      <c r="D181" s="90">
        <v>47848</v>
      </c>
    </row>
    <row r="182" spans="2:4">
      <c r="B182" t="s">
        <v>7161</v>
      </c>
      <c r="C182" s="89">
        <v>16712.729278594652</v>
      </c>
      <c r="D182" s="90">
        <v>47849</v>
      </c>
    </row>
    <row r="183" spans="2:4">
      <c r="B183" t="s">
        <v>7169</v>
      </c>
      <c r="C183" s="89">
        <v>47984.32700841</v>
      </c>
      <c r="D183" s="90">
        <v>47927</v>
      </c>
    </row>
    <row r="184" spans="2:4">
      <c r="B184" t="s">
        <v>5361</v>
      </c>
      <c r="C184" s="89">
        <v>49321.934950678071</v>
      </c>
      <c r="D184" s="90">
        <v>47937</v>
      </c>
    </row>
    <row r="185" spans="2:4">
      <c r="B185" t="s">
        <v>7191</v>
      </c>
      <c r="C185" s="89">
        <v>10132.24963464</v>
      </c>
      <c r="D185" s="90">
        <v>47987</v>
      </c>
    </row>
    <row r="186" spans="2:4">
      <c r="B186" t="s">
        <v>7218</v>
      </c>
      <c r="C186" s="89">
        <v>8425.5713764700013</v>
      </c>
      <c r="D186" s="90">
        <v>47992</v>
      </c>
    </row>
    <row r="187" spans="2:4">
      <c r="B187" t="s">
        <v>7248</v>
      </c>
      <c r="C187" s="89">
        <v>9062.9279999999999</v>
      </c>
      <c r="D187" s="90">
        <v>48004</v>
      </c>
    </row>
    <row r="188" spans="2:4">
      <c r="B188" t="s">
        <v>7202</v>
      </c>
      <c r="C188" s="89">
        <v>3306.8747625070505</v>
      </c>
      <c r="D188" s="90">
        <v>48029</v>
      </c>
    </row>
    <row r="189" spans="2:4">
      <c r="B189" t="s">
        <v>7255</v>
      </c>
      <c r="C189" s="89">
        <v>72.083404439999981</v>
      </c>
      <c r="D189" s="90">
        <v>48030</v>
      </c>
    </row>
    <row r="190" spans="2:4">
      <c r="B190" t="s">
        <v>5411</v>
      </c>
      <c r="C190" s="89">
        <v>11466.778458015</v>
      </c>
      <c r="D190" s="90">
        <v>48054</v>
      </c>
    </row>
    <row r="191" spans="2:4">
      <c r="B191" t="s">
        <v>7245</v>
      </c>
      <c r="C191" s="89">
        <v>1184.0845265</v>
      </c>
      <c r="D191" s="90">
        <v>48069</v>
      </c>
    </row>
    <row r="192" spans="2:4">
      <c r="B192" t="s">
        <v>7199</v>
      </c>
      <c r="C192" s="89">
        <v>22062.84471065272</v>
      </c>
      <c r="D192" s="90">
        <v>48121</v>
      </c>
    </row>
    <row r="193" spans="2:4">
      <c r="B193" t="s">
        <v>7200</v>
      </c>
      <c r="C193" s="89">
        <v>5855.1394259167118</v>
      </c>
      <c r="D193" s="90">
        <v>48121</v>
      </c>
    </row>
    <row r="194" spans="2:4">
      <c r="B194" t="s">
        <v>7136</v>
      </c>
      <c r="C194" s="89">
        <v>52.876049222876048</v>
      </c>
      <c r="D194" s="90">
        <v>48122</v>
      </c>
    </row>
    <row r="195" spans="2:4">
      <c r="B195" t="s">
        <v>7193</v>
      </c>
      <c r="C195" s="89">
        <v>879.32396582999991</v>
      </c>
      <c r="D195" s="90">
        <v>48151</v>
      </c>
    </row>
    <row r="196" spans="2:4">
      <c r="B196" t="s">
        <v>7216</v>
      </c>
      <c r="C196" s="89">
        <v>18297.35181548</v>
      </c>
      <c r="D196" s="90">
        <v>48176</v>
      </c>
    </row>
    <row r="197" spans="2:4">
      <c r="B197" t="s">
        <v>5631</v>
      </c>
      <c r="C197" s="89">
        <v>14328.355344448357</v>
      </c>
      <c r="D197" s="90">
        <v>48180</v>
      </c>
    </row>
    <row r="198" spans="2:4">
      <c r="B198" t="s">
        <v>7217</v>
      </c>
      <c r="C198" s="89">
        <v>1624.4385428000001</v>
      </c>
      <c r="D198" s="90">
        <v>48213</v>
      </c>
    </row>
    <row r="199" spans="2:4">
      <c r="B199" t="s">
        <v>7236</v>
      </c>
      <c r="C199" s="89">
        <v>966.37545535000015</v>
      </c>
      <c r="D199" s="90">
        <v>48213</v>
      </c>
    </row>
    <row r="200" spans="2:4">
      <c r="B200" t="s">
        <v>7223</v>
      </c>
      <c r="C200" s="89">
        <v>17894.225948489999</v>
      </c>
      <c r="D200" s="90">
        <v>48234</v>
      </c>
    </row>
    <row r="201" spans="2:4">
      <c r="B201" t="s">
        <v>7233</v>
      </c>
      <c r="C201" s="89">
        <v>5244.7333130000006</v>
      </c>
      <c r="D201" s="90">
        <v>48268</v>
      </c>
    </row>
    <row r="202" spans="2:4">
      <c r="B202" t="s">
        <v>7203</v>
      </c>
      <c r="C202" s="89">
        <v>3245.3883999999998</v>
      </c>
      <c r="D202" s="90">
        <v>48294</v>
      </c>
    </row>
    <row r="203" spans="2:4">
      <c r="B203" t="s">
        <v>7177</v>
      </c>
      <c r="C203" s="89">
        <v>704.95202276189991</v>
      </c>
      <c r="D203" s="90">
        <v>48319</v>
      </c>
    </row>
    <row r="204" spans="2:4">
      <c r="B204" t="s">
        <v>7171</v>
      </c>
      <c r="C204" s="89">
        <v>24845.004807595007</v>
      </c>
      <c r="D204" s="90">
        <v>48332</v>
      </c>
    </row>
    <row r="205" spans="2:4">
      <c r="B205" t="s">
        <v>7141</v>
      </c>
      <c r="C205" s="89">
        <v>26705.352396999999</v>
      </c>
      <c r="D205" s="90">
        <v>48365</v>
      </c>
    </row>
    <row r="206" spans="2:4">
      <c r="B206" t="s">
        <v>7117</v>
      </c>
      <c r="C206" s="89">
        <v>15630.349563000002</v>
      </c>
      <c r="D206" s="90">
        <v>48366</v>
      </c>
    </row>
    <row r="207" spans="2:4">
      <c r="B207" t="s">
        <v>7137</v>
      </c>
      <c r="C207" s="89">
        <v>17045.467117045464</v>
      </c>
      <c r="D207" s="90">
        <v>48395</v>
      </c>
    </row>
    <row r="208" spans="2:4">
      <c r="B208" t="s">
        <v>5357</v>
      </c>
      <c r="C208" s="89">
        <v>8096.5951230965957</v>
      </c>
      <c r="D208" s="90">
        <v>48395</v>
      </c>
    </row>
    <row r="209" spans="2:4">
      <c r="B209" t="s">
        <v>7175</v>
      </c>
      <c r="C209" s="89">
        <v>15895.767176330002</v>
      </c>
      <c r="D209" s="90">
        <v>48446</v>
      </c>
    </row>
    <row r="210" spans="2:4">
      <c r="B210" t="s">
        <v>7176</v>
      </c>
      <c r="C210" s="89">
        <v>139.787665</v>
      </c>
      <c r="D210" s="90">
        <v>48446</v>
      </c>
    </row>
    <row r="211" spans="2:4">
      <c r="B211" t="s">
        <v>5420</v>
      </c>
      <c r="C211" s="89">
        <v>2145.8267595000002</v>
      </c>
      <c r="D211" s="90">
        <v>48466</v>
      </c>
    </row>
    <row r="212" spans="2:4">
      <c r="B212" t="s">
        <v>5422</v>
      </c>
      <c r="C212" s="89">
        <v>1574.6684590000002</v>
      </c>
      <c r="D212" s="90">
        <v>48466</v>
      </c>
    </row>
    <row r="213" spans="2:4">
      <c r="B213" t="s">
        <v>7148</v>
      </c>
      <c r="C213" s="89">
        <v>35134.535329394537</v>
      </c>
      <c r="D213" s="90">
        <v>48669</v>
      </c>
    </row>
    <row r="214" spans="2:4">
      <c r="B214" t="s">
        <v>7160</v>
      </c>
      <c r="C214" s="89">
        <v>54703.669956921316</v>
      </c>
      <c r="D214" s="90">
        <v>48693</v>
      </c>
    </row>
    <row r="215" spans="2:4">
      <c r="B215" t="s">
        <v>7231</v>
      </c>
      <c r="C215" s="89">
        <v>1415.8511249400003</v>
      </c>
      <c r="D215" s="90">
        <v>48723</v>
      </c>
    </row>
    <row r="216" spans="2:4">
      <c r="B216" t="s">
        <v>7131</v>
      </c>
      <c r="C216" s="89">
        <v>19217.10913533211</v>
      </c>
      <c r="D216" s="90">
        <v>48757</v>
      </c>
    </row>
    <row r="217" spans="2:4">
      <c r="B217" t="s">
        <v>7181</v>
      </c>
      <c r="C217" s="89">
        <v>24292.54982429255</v>
      </c>
      <c r="D217" s="90">
        <v>48760</v>
      </c>
    </row>
    <row r="218" spans="2:4">
      <c r="B218" t="s">
        <v>7118</v>
      </c>
      <c r="C218" s="89">
        <v>20436.636980000007</v>
      </c>
      <c r="D218" s="90">
        <v>48914</v>
      </c>
    </row>
    <row r="219" spans="2:4">
      <c r="B219" t="s">
        <v>7242</v>
      </c>
      <c r="C219" s="89">
        <v>6677.1188532699998</v>
      </c>
      <c r="D219" s="90">
        <v>48942</v>
      </c>
    </row>
    <row r="220" spans="2:4">
      <c r="B220" t="s">
        <v>7243</v>
      </c>
      <c r="C220" s="89">
        <v>9181.70409612</v>
      </c>
      <c r="D220" s="90">
        <v>48942</v>
      </c>
    </row>
    <row r="221" spans="2:4">
      <c r="B221" t="s">
        <v>5279</v>
      </c>
      <c r="C221" s="89">
        <v>27541.260430000002</v>
      </c>
      <c r="D221" s="90">
        <v>49405</v>
      </c>
    </row>
    <row r="222" spans="2:4">
      <c r="B222" t="s">
        <v>7152</v>
      </c>
      <c r="C222" s="89">
        <v>21575.174640885001</v>
      </c>
      <c r="D222" s="90">
        <v>49427</v>
      </c>
    </row>
    <row r="223" spans="2:4">
      <c r="B223" t="s">
        <v>7153</v>
      </c>
      <c r="C223" s="89">
        <v>22166.818095438761</v>
      </c>
      <c r="D223" s="90">
        <v>50041</v>
      </c>
    </row>
    <row r="224" spans="2:4">
      <c r="B224" t="s">
        <v>7154</v>
      </c>
      <c r="C224" s="89">
        <v>34881.538331880009</v>
      </c>
      <c r="D224" s="90">
        <v>50586</v>
      </c>
    </row>
    <row r="225" spans="2:4">
      <c r="B225" t="s">
        <v>7178</v>
      </c>
      <c r="C225" s="89">
        <v>15053.304146</v>
      </c>
      <c r="D225" s="90">
        <v>50586</v>
      </c>
    </row>
    <row r="226" spans="2:4">
      <c r="B226" t="s">
        <v>7207</v>
      </c>
      <c r="C226" s="89">
        <v>14136.349623750002</v>
      </c>
      <c r="D226" s="90">
        <v>50586</v>
      </c>
    </row>
    <row r="227" spans="2:4">
      <c r="B227" t="s">
        <v>7208</v>
      </c>
      <c r="C227" s="89">
        <v>6.4299710000000001</v>
      </c>
      <c r="D227" s="90">
        <v>50586</v>
      </c>
    </row>
    <row r="228" spans="2:4">
      <c r="B228" t="s">
        <v>7209</v>
      </c>
      <c r="C228" s="89">
        <v>6358.3494295183491</v>
      </c>
      <c r="D228" s="90">
        <v>50586</v>
      </c>
    </row>
    <row r="229" spans="2:4">
      <c r="B229"/>
      <c r="C229" s="77"/>
    </row>
    <row r="231" spans="2:4">
      <c r="B231"/>
      <c r="C231" s="89"/>
      <c r="D231"/>
    </row>
    <row r="232" spans="2:4">
      <c r="B232"/>
      <c r="C232" s="89"/>
      <c r="D232"/>
    </row>
    <row r="233" spans="2:4">
      <c r="B233"/>
      <c r="C233" s="89"/>
      <c r="D233"/>
    </row>
  </sheetData>
  <sortState xmlns:xlrd2="http://schemas.microsoft.com/office/spreadsheetml/2017/richdata2" ref="B68:Q282">
    <sortCondition ref="D68:D282"/>
  </sortState>
  <mergeCells count="1">
    <mergeCell ref="B7:D7"/>
  </mergeCells>
  <dataValidations count="1">
    <dataValidation allowBlank="1" showInputMessage="1" showErrorMessage="1" sqref="B234:D1048576 E70:XFD1048576 A1:XFD69 A7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45106</v>
      </c>
    </row>
    <row r="2" spans="2:18" s="1" customFormat="1">
      <c r="B2" s="2" t="s">
        <v>1</v>
      </c>
      <c r="C2" s="12" t="s">
        <v>198</v>
      </c>
    </row>
    <row r="3" spans="2:18" s="1" customFormat="1">
      <c r="B3" s="2" t="s">
        <v>2</v>
      </c>
      <c r="C3" s="26" t="s">
        <v>197</v>
      </c>
    </row>
    <row r="4" spans="2:18" s="1" customFormat="1">
      <c r="B4" s="2" t="s">
        <v>3</v>
      </c>
    </row>
    <row r="5" spans="2:18">
      <c r="B5" s="2"/>
    </row>
    <row r="7" spans="2:18" ht="26.25" customHeight="1">
      <c r="B7" s="110" t="s">
        <v>173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255</v>
      </c>
      <c r="D26" s="16"/>
    </row>
    <row r="27" spans="2:16">
      <c r="B27" t="s">
        <v>369</v>
      </c>
      <c r="D27" s="16"/>
    </row>
    <row r="28" spans="2:16">
      <c r="B28" t="s">
        <v>371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45106</v>
      </c>
    </row>
    <row r="2" spans="2:18" s="1" customFormat="1">
      <c r="B2" s="2" t="s">
        <v>1</v>
      </c>
      <c r="C2" s="12" t="s">
        <v>198</v>
      </c>
    </row>
    <row r="3" spans="2:18" s="1" customFormat="1">
      <c r="B3" s="2" t="s">
        <v>2</v>
      </c>
      <c r="C3" s="26" t="s">
        <v>197</v>
      </c>
    </row>
    <row r="4" spans="2:18" s="1" customFormat="1">
      <c r="B4" s="2" t="s">
        <v>3</v>
      </c>
    </row>
    <row r="5" spans="2:18">
      <c r="B5" s="2"/>
    </row>
    <row r="7" spans="2:18" ht="26.25" customHeight="1">
      <c r="B7" s="110" t="s">
        <v>177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4963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4964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255</v>
      </c>
      <c r="D26" s="16"/>
    </row>
    <row r="27" spans="2:16">
      <c r="B27" t="s">
        <v>369</v>
      </c>
      <c r="D27" s="16"/>
    </row>
    <row r="28" spans="2:16">
      <c r="B28" t="s">
        <v>371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7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45106</v>
      </c>
    </row>
    <row r="2" spans="2:53" s="1" customFormat="1">
      <c r="B2" s="2" t="s">
        <v>1</v>
      </c>
      <c r="C2" s="12" t="s">
        <v>198</v>
      </c>
    </row>
    <row r="3" spans="2:53" s="1" customFormat="1">
      <c r="B3" s="2" t="s">
        <v>2</v>
      </c>
      <c r="C3" s="26" t="s">
        <v>197</v>
      </c>
    </row>
    <row r="4" spans="2:53" s="1" customFormat="1">
      <c r="B4" s="2" t="s">
        <v>3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5.63</v>
      </c>
      <c r="I11" s="7"/>
      <c r="J11" s="7"/>
      <c r="K11" s="76">
        <v>3.2000000000000001E-2</v>
      </c>
      <c r="L11" s="75">
        <v>3397436971.8299999</v>
      </c>
      <c r="M11" s="7"/>
      <c r="N11" s="75">
        <v>0</v>
      </c>
      <c r="O11" s="75">
        <v>3263367.5638605505</v>
      </c>
      <c r="P11" s="7"/>
      <c r="Q11" s="76">
        <v>1</v>
      </c>
      <c r="R11" s="76">
        <v>0.12479999999999999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207</v>
      </c>
      <c r="C12" s="16"/>
      <c r="D12" s="16"/>
      <c r="H12" s="81">
        <v>5.63</v>
      </c>
      <c r="K12" s="80">
        <v>3.1800000000000002E-2</v>
      </c>
      <c r="L12" s="81">
        <v>3386013249.3600001</v>
      </c>
      <c r="N12" s="81">
        <v>0</v>
      </c>
      <c r="O12" s="81">
        <v>3225347.187885704</v>
      </c>
      <c r="Q12" s="80">
        <v>0.98829999999999996</v>
      </c>
      <c r="R12" s="80">
        <v>0.12330000000000001</v>
      </c>
    </row>
    <row r="13" spans="2:53">
      <c r="B13" s="79" t="s">
        <v>256</v>
      </c>
      <c r="C13" s="16"/>
      <c r="D13" s="16"/>
      <c r="H13" s="81">
        <v>5.09</v>
      </c>
      <c r="K13" s="80">
        <v>1.21E-2</v>
      </c>
      <c r="L13" s="81">
        <v>985980729.23000002</v>
      </c>
      <c r="N13" s="81">
        <v>0</v>
      </c>
      <c r="O13" s="81">
        <v>1090521.8249803029</v>
      </c>
      <c r="Q13" s="80">
        <v>0.3342</v>
      </c>
      <c r="R13" s="80">
        <v>4.1700000000000001E-2</v>
      </c>
    </row>
    <row r="14" spans="2:53">
      <c r="B14" s="79" t="s">
        <v>257</v>
      </c>
      <c r="C14" s="16"/>
      <c r="D14" s="16"/>
      <c r="H14" s="81">
        <v>5.09</v>
      </c>
      <c r="K14" s="80">
        <v>1.21E-2</v>
      </c>
      <c r="L14" s="81">
        <v>985980729.23000002</v>
      </c>
      <c r="N14" s="81">
        <v>0</v>
      </c>
      <c r="O14" s="81">
        <v>1090521.8249803029</v>
      </c>
      <c r="Q14" s="80">
        <v>0.3342</v>
      </c>
      <c r="R14" s="80">
        <v>4.1700000000000001E-2</v>
      </c>
    </row>
    <row r="15" spans="2:53">
      <c r="B15" t="s">
        <v>258</v>
      </c>
      <c r="C15" t="s">
        <v>259</v>
      </c>
      <c r="D15" t="s">
        <v>100</v>
      </c>
      <c r="E15" t="s">
        <v>260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72379644.099999994</v>
      </c>
      <c r="M15" s="77">
        <v>144.80000000000001</v>
      </c>
      <c r="N15" s="77">
        <v>0</v>
      </c>
      <c r="O15" s="77">
        <v>104805.7246568</v>
      </c>
      <c r="P15" s="78">
        <v>5.1000000000000004E-3</v>
      </c>
      <c r="Q15" s="78">
        <v>3.2099999999999997E-2</v>
      </c>
      <c r="R15" s="78">
        <v>4.0000000000000001E-3</v>
      </c>
    </row>
    <row r="16" spans="2:53">
      <c r="B16" t="s">
        <v>261</v>
      </c>
      <c r="C16" t="s">
        <v>262</v>
      </c>
      <c r="D16" t="s">
        <v>100</v>
      </c>
      <c r="E16" t="s">
        <v>260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74473685.469999999</v>
      </c>
      <c r="M16" s="77">
        <v>110.14</v>
      </c>
      <c r="N16" s="77">
        <v>0</v>
      </c>
      <c r="O16" s="77">
        <v>82025.317176658005</v>
      </c>
      <c r="P16" s="78">
        <v>3.5999999999999999E-3</v>
      </c>
      <c r="Q16" s="78">
        <v>2.5100000000000001E-2</v>
      </c>
      <c r="R16" s="78">
        <v>3.0999999999999999E-3</v>
      </c>
    </row>
    <row r="17" spans="2:18">
      <c r="B17" t="s">
        <v>263</v>
      </c>
      <c r="C17" t="s">
        <v>264</v>
      </c>
      <c r="D17" t="s">
        <v>100</v>
      </c>
      <c r="E17" t="s">
        <v>260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7491374.4100000001</v>
      </c>
      <c r="M17" s="77">
        <v>107.34</v>
      </c>
      <c r="N17" s="77">
        <v>0</v>
      </c>
      <c r="O17" s="77">
        <v>8041.2412916940002</v>
      </c>
      <c r="P17" s="78">
        <v>4.0000000000000002E-4</v>
      </c>
      <c r="Q17" s="78">
        <v>2.5000000000000001E-3</v>
      </c>
      <c r="R17" s="78">
        <v>2.9999999999999997E-4</v>
      </c>
    </row>
    <row r="18" spans="2:18">
      <c r="B18" t="s">
        <v>265</v>
      </c>
      <c r="C18" t="s">
        <v>266</v>
      </c>
      <c r="D18" t="s">
        <v>100</v>
      </c>
      <c r="E18" t="s">
        <v>260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3146415.61</v>
      </c>
      <c r="M18" s="77">
        <v>114.24</v>
      </c>
      <c r="N18" s="77">
        <v>0</v>
      </c>
      <c r="O18" s="77">
        <v>3594.4651928640001</v>
      </c>
      <c r="P18" s="78">
        <v>2.9999999999999997E-4</v>
      </c>
      <c r="Q18" s="78">
        <v>1.1000000000000001E-3</v>
      </c>
      <c r="R18" s="78">
        <v>1E-4</v>
      </c>
    </row>
    <row r="19" spans="2:18">
      <c r="B19" t="s">
        <v>267</v>
      </c>
      <c r="C19" t="s">
        <v>268</v>
      </c>
      <c r="D19" t="s">
        <v>100</v>
      </c>
      <c r="E19" t="s">
        <v>260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161659984.47</v>
      </c>
      <c r="M19" s="77">
        <v>110.07</v>
      </c>
      <c r="N19" s="77">
        <v>0</v>
      </c>
      <c r="O19" s="77">
        <v>177939.14490612899</v>
      </c>
      <c r="P19" s="78">
        <v>7.4000000000000003E-3</v>
      </c>
      <c r="Q19" s="78">
        <v>5.45E-2</v>
      </c>
      <c r="R19" s="78">
        <v>6.7999999999999996E-3</v>
      </c>
    </row>
    <row r="20" spans="2:18">
      <c r="B20" t="s">
        <v>269</v>
      </c>
      <c r="C20" t="s">
        <v>270</v>
      </c>
      <c r="D20" t="s">
        <v>100</v>
      </c>
      <c r="E20" t="s">
        <v>260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172388191.34999999</v>
      </c>
      <c r="M20" s="77">
        <v>102.15</v>
      </c>
      <c r="N20" s="77">
        <v>0</v>
      </c>
      <c r="O20" s="77">
        <v>176094.53746402499</v>
      </c>
      <c r="P20" s="78">
        <v>9.1999999999999998E-3</v>
      </c>
      <c r="Q20" s="78">
        <v>5.3999999999999999E-2</v>
      </c>
      <c r="R20" s="78">
        <v>6.7000000000000002E-3</v>
      </c>
    </row>
    <row r="21" spans="2:18">
      <c r="B21" t="s">
        <v>271</v>
      </c>
      <c r="C21" t="s">
        <v>272</v>
      </c>
      <c r="D21" t="s">
        <v>100</v>
      </c>
      <c r="E21" t="s">
        <v>260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25304594.989999998</v>
      </c>
      <c r="M21" s="77">
        <v>91.36</v>
      </c>
      <c r="N21" s="77">
        <v>0</v>
      </c>
      <c r="O21" s="77">
        <v>23118.277982864001</v>
      </c>
      <c r="P21" s="78">
        <v>2E-3</v>
      </c>
      <c r="Q21" s="78">
        <v>7.1000000000000004E-3</v>
      </c>
      <c r="R21" s="78">
        <v>8.9999999999999998E-4</v>
      </c>
    </row>
    <row r="22" spans="2:18">
      <c r="B22" t="s">
        <v>273</v>
      </c>
      <c r="C22" t="s">
        <v>274</v>
      </c>
      <c r="D22" t="s">
        <v>100</v>
      </c>
      <c r="E22" t="s">
        <v>260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13679984.029999999</v>
      </c>
      <c r="M22" s="77">
        <v>152.87</v>
      </c>
      <c r="N22" s="77">
        <v>0</v>
      </c>
      <c r="O22" s="77">
        <v>20912.591586661001</v>
      </c>
      <c r="P22" s="78">
        <v>8.0000000000000004E-4</v>
      </c>
      <c r="Q22" s="78">
        <v>6.4000000000000003E-3</v>
      </c>
      <c r="R22" s="78">
        <v>8.0000000000000004E-4</v>
      </c>
    </row>
    <row r="23" spans="2:18">
      <c r="B23" t="s">
        <v>275</v>
      </c>
      <c r="C23" t="s">
        <v>276</v>
      </c>
      <c r="D23" t="s">
        <v>100</v>
      </c>
      <c r="E23" t="s">
        <v>260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8925528.0299999993</v>
      </c>
      <c r="M23" s="77">
        <v>178.82</v>
      </c>
      <c r="N23" s="77">
        <v>0</v>
      </c>
      <c r="O23" s="77">
        <v>15960.629223246</v>
      </c>
      <c r="P23" s="78">
        <v>5.9999999999999995E-4</v>
      </c>
      <c r="Q23" s="78">
        <v>4.8999999999999998E-3</v>
      </c>
      <c r="R23" s="78">
        <v>5.9999999999999995E-4</v>
      </c>
    </row>
    <row r="24" spans="2:18">
      <c r="B24" t="s">
        <v>277</v>
      </c>
      <c r="C24" t="s">
        <v>278</v>
      </c>
      <c r="D24" t="s">
        <v>100</v>
      </c>
      <c r="E24" t="s">
        <v>260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172411325.33000001</v>
      </c>
      <c r="M24" s="77">
        <v>107.14</v>
      </c>
      <c r="N24" s="77">
        <v>0</v>
      </c>
      <c r="O24" s="77">
        <v>184721.493958562</v>
      </c>
      <c r="P24" s="78">
        <v>8.3999999999999995E-3</v>
      </c>
      <c r="Q24" s="78">
        <v>5.6599999999999998E-2</v>
      </c>
      <c r="R24" s="78">
        <v>7.1000000000000004E-3</v>
      </c>
    </row>
    <row r="25" spans="2:18">
      <c r="B25" t="s">
        <v>279</v>
      </c>
      <c r="C25" t="s">
        <v>280</v>
      </c>
      <c r="D25" t="s">
        <v>100</v>
      </c>
      <c r="E25" t="s">
        <v>260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274120001.44</v>
      </c>
      <c r="M25" s="77">
        <v>107</v>
      </c>
      <c r="N25" s="77">
        <v>0</v>
      </c>
      <c r="O25" s="77">
        <v>293308.4015408</v>
      </c>
      <c r="P25" s="78">
        <v>1.47E-2</v>
      </c>
      <c r="Q25" s="78">
        <v>8.9899999999999994E-2</v>
      </c>
      <c r="R25" s="78">
        <v>1.12E-2</v>
      </c>
    </row>
    <row r="26" spans="2:18">
      <c r="B26" s="79" t="s">
        <v>281</v>
      </c>
      <c r="C26" s="16"/>
      <c r="D26" s="16"/>
      <c r="H26" s="81">
        <v>5.91</v>
      </c>
      <c r="K26" s="80">
        <v>4.19E-2</v>
      </c>
      <c r="L26" s="81">
        <v>2400032520.1300001</v>
      </c>
      <c r="N26" s="81">
        <v>0</v>
      </c>
      <c r="O26" s="81">
        <v>2134825.3629054008</v>
      </c>
      <c r="Q26" s="80">
        <v>0.6542</v>
      </c>
      <c r="R26" s="80">
        <v>8.1600000000000006E-2</v>
      </c>
    </row>
    <row r="27" spans="2:18">
      <c r="B27" s="79" t="s">
        <v>282</v>
      </c>
      <c r="C27" s="16"/>
      <c r="D27" s="16"/>
      <c r="H27" s="81">
        <v>0.61</v>
      </c>
      <c r="K27" s="80">
        <v>4.8099999999999997E-2</v>
      </c>
      <c r="L27" s="81">
        <v>776209182.94000006</v>
      </c>
      <c r="N27" s="81">
        <v>0</v>
      </c>
      <c r="O27" s="81">
        <v>754226.81816413696</v>
      </c>
      <c r="Q27" s="80">
        <v>0.2311</v>
      </c>
      <c r="R27" s="80">
        <v>2.8799999999999999E-2</v>
      </c>
    </row>
    <row r="28" spans="2:18">
      <c r="B28" t="s">
        <v>283</v>
      </c>
      <c r="C28" t="s">
        <v>284</v>
      </c>
      <c r="D28" t="s">
        <v>100</v>
      </c>
      <c r="E28" t="s">
        <v>260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53271957.82</v>
      </c>
      <c r="M28" s="77">
        <v>96.48</v>
      </c>
      <c r="N28" s="77">
        <v>0</v>
      </c>
      <c r="O28" s="77">
        <v>51396.784904736</v>
      </c>
      <c r="P28" s="78">
        <v>2.7000000000000001E-3</v>
      </c>
      <c r="Q28" s="78">
        <v>1.5699999999999999E-2</v>
      </c>
      <c r="R28" s="78">
        <v>2E-3</v>
      </c>
    </row>
    <row r="29" spans="2:18">
      <c r="B29" t="s">
        <v>285</v>
      </c>
      <c r="C29" t="s">
        <v>286</v>
      </c>
      <c r="D29" t="s">
        <v>100</v>
      </c>
      <c r="E29" t="s">
        <v>260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1850643.92</v>
      </c>
      <c r="M29" s="77">
        <v>98.72</v>
      </c>
      <c r="N29" s="77">
        <v>0</v>
      </c>
      <c r="O29" s="77">
        <v>1826.9556778240001</v>
      </c>
      <c r="P29" s="78">
        <v>1E-4</v>
      </c>
      <c r="Q29" s="78">
        <v>5.9999999999999995E-4</v>
      </c>
      <c r="R29" s="78">
        <v>1E-4</v>
      </c>
    </row>
    <row r="30" spans="2:18">
      <c r="B30" t="s">
        <v>287</v>
      </c>
      <c r="C30" t="s">
        <v>288</v>
      </c>
      <c r="D30" t="s">
        <v>100</v>
      </c>
      <c r="E30" t="s">
        <v>260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928463.5</v>
      </c>
      <c r="M30" s="77">
        <v>98.33</v>
      </c>
      <c r="N30" s="77">
        <v>0</v>
      </c>
      <c r="O30" s="77">
        <v>912.95815955</v>
      </c>
      <c r="P30" s="78">
        <v>0</v>
      </c>
      <c r="Q30" s="78">
        <v>2.9999999999999997E-4</v>
      </c>
      <c r="R30" s="78">
        <v>0</v>
      </c>
    </row>
    <row r="31" spans="2:18">
      <c r="B31" t="s">
        <v>289</v>
      </c>
      <c r="C31" t="s">
        <v>290</v>
      </c>
      <c r="D31" t="s">
        <v>100</v>
      </c>
      <c r="E31" t="s">
        <v>260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284443106.55000001</v>
      </c>
      <c r="M31" s="77">
        <v>97.63</v>
      </c>
      <c r="N31" s="77">
        <v>0</v>
      </c>
      <c r="O31" s="77">
        <v>277701.80492476502</v>
      </c>
      <c r="P31" s="78">
        <v>8.3999999999999995E-3</v>
      </c>
      <c r="Q31" s="78">
        <v>8.5099999999999995E-2</v>
      </c>
      <c r="R31" s="78">
        <v>1.06E-2</v>
      </c>
    </row>
    <row r="32" spans="2:18">
      <c r="B32" t="s">
        <v>291</v>
      </c>
      <c r="C32" t="s">
        <v>292</v>
      </c>
      <c r="D32" t="s">
        <v>100</v>
      </c>
      <c r="E32" t="s">
        <v>260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112672403.48999999</v>
      </c>
      <c r="M32" s="77">
        <v>97.19</v>
      </c>
      <c r="N32" s="77">
        <v>0</v>
      </c>
      <c r="O32" s="77">
        <v>109506.308951931</v>
      </c>
      <c r="P32" s="78">
        <v>3.5000000000000001E-3</v>
      </c>
      <c r="Q32" s="78">
        <v>3.3599999999999998E-2</v>
      </c>
      <c r="R32" s="78">
        <v>4.1999999999999997E-3</v>
      </c>
    </row>
    <row r="33" spans="2:18">
      <c r="B33" t="s">
        <v>294</v>
      </c>
      <c r="C33" t="s">
        <v>295</v>
      </c>
      <c r="D33" t="s">
        <v>100</v>
      </c>
      <c r="E33" t="s">
        <v>260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139365019.40000001</v>
      </c>
      <c r="M33" s="77">
        <v>96.81</v>
      </c>
      <c r="N33" s="77">
        <v>0</v>
      </c>
      <c r="O33" s="77">
        <v>134919.27528114</v>
      </c>
      <c r="P33" s="78">
        <v>4.4999999999999997E-3</v>
      </c>
      <c r="Q33" s="78">
        <v>4.1300000000000003E-2</v>
      </c>
      <c r="R33" s="78">
        <v>5.1999999999999998E-3</v>
      </c>
    </row>
    <row r="34" spans="2:18">
      <c r="B34" t="s">
        <v>297</v>
      </c>
      <c r="C34" t="s">
        <v>298</v>
      </c>
      <c r="D34" t="s">
        <v>100</v>
      </c>
      <c r="E34" t="s">
        <v>260</v>
      </c>
      <c r="G34"/>
      <c r="H34" s="77">
        <v>0.01</v>
      </c>
      <c r="I34" t="s">
        <v>102</v>
      </c>
      <c r="J34" s="78">
        <v>0</v>
      </c>
      <c r="K34" s="78">
        <v>8.8900000000000007E-2</v>
      </c>
      <c r="L34" s="77">
        <v>56978</v>
      </c>
      <c r="M34" s="77">
        <v>99.93</v>
      </c>
      <c r="N34" s="77">
        <v>0</v>
      </c>
      <c r="O34" s="77">
        <v>56.938115400000001</v>
      </c>
      <c r="P34" s="78">
        <v>0</v>
      </c>
      <c r="Q34" s="78">
        <v>0</v>
      </c>
      <c r="R34" s="78">
        <v>0</v>
      </c>
    </row>
    <row r="35" spans="2:18">
      <c r="B35" t="s">
        <v>299</v>
      </c>
      <c r="C35" t="s">
        <v>300</v>
      </c>
      <c r="D35" t="s">
        <v>100</v>
      </c>
      <c r="E35" t="s">
        <v>260</v>
      </c>
      <c r="G35"/>
      <c r="H35" s="77">
        <v>0.44</v>
      </c>
      <c r="I35" t="s">
        <v>102</v>
      </c>
      <c r="J35" s="78">
        <v>0</v>
      </c>
      <c r="K35" s="78">
        <v>4.7699999999999999E-2</v>
      </c>
      <c r="L35" s="77">
        <v>88707357.069999993</v>
      </c>
      <c r="M35" s="77">
        <v>97.99</v>
      </c>
      <c r="N35" s="77">
        <v>0</v>
      </c>
      <c r="O35" s="77">
        <v>86924.339192893007</v>
      </c>
      <c r="P35" s="78">
        <v>2.5999999999999999E-3</v>
      </c>
      <c r="Q35" s="78">
        <v>2.6599999999999999E-2</v>
      </c>
      <c r="R35" s="78">
        <v>3.3E-3</v>
      </c>
    </row>
    <row r="36" spans="2:18">
      <c r="B36" t="s">
        <v>302</v>
      </c>
      <c r="C36" t="s">
        <v>303</v>
      </c>
      <c r="D36" t="s">
        <v>100</v>
      </c>
      <c r="E36" t="s">
        <v>260</v>
      </c>
      <c r="G36"/>
      <c r="H36" s="77">
        <v>0.86</v>
      </c>
      <c r="I36" t="s">
        <v>102</v>
      </c>
      <c r="J36" s="78">
        <v>0</v>
      </c>
      <c r="K36" s="78">
        <v>4.82E-2</v>
      </c>
      <c r="L36" s="77">
        <v>43911241.509999998</v>
      </c>
      <c r="M36" s="77">
        <v>96.04</v>
      </c>
      <c r="N36" s="77">
        <v>0</v>
      </c>
      <c r="O36" s="77">
        <v>42172.356346203997</v>
      </c>
      <c r="P36" s="78">
        <v>2.3999999999999998E-3</v>
      </c>
      <c r="Q36" s="78">
        <v>1.29E-2</v>
      </c>
      <c r="R36" s="78">
        <v>1.6000000000000001E-3</v>
      </c>
    </row>
    <row r="37" spans="2:18">
      <c r="B37" t="s">
        <v>305</v>
      </c>
      <c r="C37" t="s">
        <v>306</v>
      </c>
      <c r="D37" t="s">
        <v>100</v>
      </c>
      <c r="E37" t="s">
        <v>260</v>
      </c>
      <c r="G37"/>
      <c r="H37" s="77">
        <v>0.93</v>
      </c>
      <c r="I37" t="s">
        <v>102</v>
      </c>
      <c r="J37" s="78">
        <v>0</v>
      </c>
      <c r="K37" s="78">
        <v>4.8399999999999999E-2</v>
      </c>
      <c r="L37" s="77">
        <v>50727817.759999998</v>
      </c>
      <c r="M37" s="77">
        <v>95.68</v>
      </c>
      <c r="N37" s="77">
        <v>0</v>
      </c>
      <c r="O37" s="77">
        <v>48536.376032767999</v>
      </c>
      <c r="P37" s="78">
        <v>2.8E-3</v>
      </c>
      <c r="Q37" s="78">
        <v>1.49E-2</v>
      </c>
      <c r="R37" s="78">
        <v>1.9E-3</v>
      </c>
    </row>
    <row r="38" spans="2:18">
      <c r="B38" t="s">
        <v>308</v>
      </c>
      <c r="C38" t="s">
        <v>309</v>
      </c>
      <c r="D38" t="s">
        <v>100</v>
      </c>
      <c r="E38" t="s">
        <v>260</v>
      </c>
      <c r="G38"/>
      <c r="H38" s="77">
        <v>0.09</v>
      </c>
      <c r="I38" t="s">
        <v>102</v>
      </c>
      <c r="J38" s="78">
        <v>0</v>
      </c>
      <c r="K38" s="78">
        <v>4.7699999999999999E-2</v>
      </c>
      <c r="L38" s="77">
        <v>197591.87</v>
      </c>
      <c r="M38" s="77">
        <v>99.58</v>
      </c>
      <c r="N38" s="77">
        <v>0</v>
      </c>
      <c r="O38" s="77">
        <v>196.761984146</v>
      </c>
      <c r="P38" s="78">
        <v>0</v>
      </c>
      <c r="Q38" s="78">
        <v>1E-4</v>
      </c>
      <c r="R38" s="78">
        <v>0</v>
      </c>
    </row>
    <row r="39" spans="2:18">
      <c r="B39" t="s">
        <v>310</v>
      </c>
      <c r="C39" t="s">
        <v>311</v>
      </c>
      <c r="D39" t="s">
        <v>100</v>
      </c>
      <c r="E39" t="s">
        <v>260</v>
      </c>
      <c r="G39"/>
      <c r="H39" s="77">
        <v>0.19</v>
      </c>
      <c r="I39" t="s">
        <v>102</v>
      </c>
      <c r="J39" s="78">
        <v>0</v>
      </c>
      <c r="K39" s="78">
        <v>4.6300000000000001E-2</v>
      </c>
      <c r="L39" s="77">
        <v>76602.05</v>
      </c>
      <c r="M39" s="77">
        <v>99.16</v>
      </c>
      <c r="N39" s="77">
        <v>0</v>
      </c>
      <c r="O39" s="77">
        <v>75.958592780000004</v>
      </c>
      <c r="P39" s="78">
        <v>0</v>
      </c>
      <c r="Q39" s="78">
        <v>0</v>
      </c>
      <c r="R39" s="78">
        <v>0</v>
      </c>
    </row>
    <row r="40" spans="2:18">
      <c r="B40" s="79" t="s">
        <v>312</v>
      </c>
      <c r="C40" s="16"/>
      <c r="D40" s="16"/>
      <c r="H40" s="81">
        <v>8.82</v>
      </c>
      <c r="K40" s="80">
        <v>3.8399999999999997E-2</v>
      </c>
      <c r="L40" s="81">
        <v>1613243337.1900001</v>
      </c>
      <c r="N40" s="81">
        <v>0</v>
      </c>
      <c r="O40" s="81">
        <v>1370166.664741264</v>
      </c>
      <c r="Q40" s="80">
        <v>0.4199</v>
      </c>
      <c r="R40" s="80">
        <v>5.2400000000000002E-2</v>
      </c>
    </row>
    <row r="41" spans="2:18">
      <c r="B41" t="s">
        <v>313</v>
      </c>
      <c r="C41" t="s">
        <v>314</v>
      </c>
      <c r="D41" t="s">
        <v>100</v>
      </c>
      <c r="E41" t="s">
        <v>260</v>
      </c>
      <c r="G41"/>
      <c r="H41" s="77">
        <v>4.92</v>
      </c>
      <c r="I41" t="s">
        <v>102</v>
      </c>
      <c r="J41" s="78">
        <v>2.2499999999999999E-2</v>
      </c>
      <c r="K41" s="78">
        <v>3.78E-2</v>
      </c>
      <c r="L41" s="77">
        <v>191696184.80000001</v>
      </c>
      <c r="M41" s="77">
        <v>94.52</v>
      </c>
      <c r="N41" s="77">
        <v>0</v>
      </c>
      <c r="O41" s="77">
        <v>181191.23387296</v>
      </c>
      <c r="P41" s="78">
        <v>8.0000000000000002E-3</v>
      </c>
      <c r="Q41" s="78">
        <v>5.5500000000000001E-2</v>
      </c>
      <c r="R41" s="78">
        <v>6.8999999999999999E-3</v>
      </c>
    </row>
    <row r="42" spans="2:18">
      <c r="B42" t="s">
        <v>315</v>
      </c>
      <c r="C42" t="s">
        <v>316</v>
      </c>
      <c r="D42" t="s">
        <v>100</v>
      </c>
      <c r="E42" t="s">
        <v>260</v>
      </c>
      <c r="G42"/>
      <c r="H42" s="77">
        <v>2.65</v>
      </c>
      <c r="I42" t="s">
        <v>102</v>
      </c>
      <c r="J42" s="78">
        <v>5.0000000000000001E-3</v>
      </c>
      <c r="K42" s="78">
        <v>4.0800000000000003E-2</v>
      </c>
      <c r="L42" s="77">
        <v>3604673.95</v>
      </c>
      <c r="M42" s="77">
        <v>91.3</v>
      </c>
      <c r="N42" s="77">
        <v>0</v>
      </c>
      <c r="O42" s="77">
        <v>3291.0673163500001</v>
      </c>
      <c r="P42" s="78">
        <v>2.0000000000000001E-4</v>
      </c>
      <c r="Q42" s="78">
        <v>1E-3</v>
      </c>
      <c r="R42" s="78">
        <v>1E-4</v>
      </c>
    </row>
    <row r="43" spans="2:18">
      <c r="B43" t="s">
        <v>317</v>
      </c>
      <c r="C43" t="s">
        <v>318</v>
      </c>
      <c r="D43" t="s">
        <v>100</v>
      </c>
      <c r="E43" t="s">
        <v>260</v>
      </c>
      <c r="G43"/>
      <c r="H43" s="77">
        <v>5.18</v>
      </c>
      <c r="I43" t="s">
        <v>102</v>
      </c>
      <c r="J43" s="78">
        <v>3.7499999999999999E-2</v>
      </c>
      <c r="K43" s="78">
        <v>3.7699999999999997E-2</v>
      </c>
      <c r="L43" s="77">
        <v>62791655.890000001</v>
      </c>
      <c r="M43" s="77">
        <v>100.65</v>
      </c>
      <c r="N43" s="77">
        <v>0</v>
      </c>
      <c r="O43" s="77">
        <v>63199.801653285002</v>
      </c>
      <c r="P43" s="78">
        <v>1.43E-2</v>
      </c>
      <c r="Q43" s="78">
        <v>1.9400000000000001E-2</v>
      </c>
      <c r="R43" s="78">
        <v>2.3999999999999998E-3</v>
      </c>
    </row>
    <row r="44" spans="2:18">
      <c r="B44" t="s">
        <v>319</v>
      </c>
      <c r="C44" t="s">
        <v>320</v>
      </c>
      <c r="D44" t="s">
        <v>100</v>
      </c>
      <c r="E44" t="s">
        <v>260</v>
      </c>
      <c r="G44"/>
      <c r="H44" s="77">
        <v>3.63</v>
      </c>
      <c r="I44" t="s">
        <v>102</v>
      </c>
      <c r="J44" s="78">
        <v>0.02</v>
      </c>
      <c r="K44" s="78">
        <v>3.8800000000000001E-2</v>
      </c>
      <c r="L44" s="77">
        <v>70062456.209999993</v>
      </c>
      <c r="M44" s="77">
        <v>94.05</v>
      </c>
      <c r="N44" s="77">
        <v>0</v>
      </c>
      <c r="O44" s="77">
        <v>65893.740065505001</v>
      </c>
      <c r="P44" s="78">
        <v>3.2000000000000002E-3</v>
      </c>
      <c r="Q44" s="78">
        <v>2.0199999999999999E-2</v>
      </c>
      <c r="R44" s="78">
        <v>2.5000000000000001E-3</v>
      </c>
    </row>
    <row r="45" spans="2:18">
      <c r="B45" t="s">
        <v>321</v>
      </c>
      <c r="C45" t="s">
        <v>322</v>
      </c>
      <c r="D45" t="s">
        <v>100</v>
      </c>
      <c r="E45" t="s">
        <v>260</v>
      </c>
      <c r="G45"/>
      <c r="H45" s="77">
        <v>15.78</v>
      </c>
      <c r="I45" t="s">
        <v>102</v>
      </c>
      <c r="J45" s="78">
        <v>3.7499999999999999E-2</v>
      </c>
      <c r="K45" s="78">
        <v>4.0599999999999997E-2</v>
      </c>
      <c r="L45" s="77">
        <v>80239772.569999993</v>
      </c>
      <c r="M45" s="77">
        <v>96.3</v>
      </c>
      <c r="N45" s="77">
        <v>0</v>
      </c>
      <c r="O45" s="77">
        <v>77270.900984909997</v>
      </c>
      <c r="P45" s="78">
        <v>3.2000000000000002E-3</v>
      </c>
      <c r="Q45" s="78">
        <v>2.3699999999999999E-2</v>
      </c>
      <c r="R45" s="78">
        <v>3.0000000000000001E-3</v>
      </c>
    </row>
    <row r="46" spans="2:18">
      <c r="B46" t="s">
        <v>323</v>
      </c>
      <c r="C46" t="s">
        <v>324</v>
      </c>
      <c r="D46" t="s">
        <v>100</v>
      </c>
      <c r="E46" t="s">
        <v>260</v>
      </c>
      <c r="G46"/>
      <c r="H46" s="77">
        <v>0.08</v>
      </c>
      <c r="I46" t="s">
        <v>102</v>
      </c>
      <c r="J46" s="78">
        <v>1.5E-3</v>
      </c>
      <c r="K46" s="78">
        <v>4.7E-2</v>
      </c>
      <c r="L46" s="77">
        <v>4917845.91</v>
      </c>
      <c r="M46" s="77">
        <v>99.76</v>
      </c>
      <c r="N46" s="77">
        <v>0</v>
      </c>
      <c r="O46" s="77">
        <v>4906.0430798159996</v>
      </c>
      <c r="P46" s="78">
        <v>2.9999999999999997E-4</v>
      </c>
      <c r="Q46" s="78">
        <v>1.5E-3</v>
      </c>
      <c r="R46" s="78">
        <v>2.0000000000000001E-4</v>
      </c>
    </row>
    <row r="47" spans="2:18">
      <c r="B47" t="s">
        <v>325</v>
      </c>
      <c r="C47" t="s">
        <v>326</v>
      </c>
      <c r="D47" t="s">
        <v>100</v>
      </c>
      <c r="E47" t="s">
        <v>260</v>
      </c>
      <c r="G47"/>
      <c r="H47" s="77">
        <v>2.12</v>
      </c>
      <c r="I47" t="s">
        <v>102</v>
      </c>
      <c r="J47" s="78">
        <v>1.7500000000000002E-2</v>
      </c>
      <c r="K47" s="78">
        <v>4.2000000000000003E-2</v>
      </c>
      <c r="L47" s="77">
        <v>725975.72</v>
      </c>
      <c r="M47" s="77">
        <v>96.45</v>
      </c>
      <c r="N47" s="77">
        <v>0</v>
      </c>
      <c r="O47" s="77">
        <v>700.20358194000005</v>
      </c>
      <c r="P47" s="78">
        <v>0</v>
      </c>
      <c r="Q47" s="78">
        <v>2.0000000000000001E-4</v>
      </c>
      <c r="R47" s="78">
        <v>0</v>
      </c>
    </row>
    <row r="48" spans="2:18">
      <c r="B48" t="s">
        <v>327</v>
      </c>
      <c r="C48" t="s">
        <v>328</v>
      </c>
      <c r="D48" t="s">
        <v>100</v>
      </c>
      <c r="E48" t="s">
        <v>260</v>
      </c>
      <c r="G48"/>
      <c r="H48" s="77">
        <v>18.649999999999999</v>
      </c>
      <c r="I48" t="s">
        <v>102</v>
      </c>
      <c r="J48" s="78">
        <v>2.8000000000000001E-2</v>
      </c>
      <c r="K48" s="78">
        <v>4.1399999999999999E-2</v>
      </c>
      <c r="L48" s="77">
        <v>120654819.34</v>
      </c>
      <c r="M48" s="77">
        <v>78.989999999999995</v>
      </c>
      <c r="N48" s="77">
        <v>0</v>
      </c>
      <c r="O48" s="77">
        <v>95305.241796666</v>
      </c>
      <c r="P48" s="78">
        <v>1.6899999999999998E-2</v>
      </c>
      <c r="Q48" s="78">
        <v>2.92E-2</v>
      </c>
      <c r="R48" s="78">
        <v>3.5999999999999999E-3</v>
      </c>
    </row>
    <row r="49" spans="2:18">
      <c r="B49" t="s">
        <v>329</v>
      </c>
      <c r="C49" t="s">
        <v>330</v>
      </c>
      <c r="D49" t="s">
        <v>100</v>
      </c>
      <c r="E49" t="s">
        <v>260</v>
      </c>
      <c r="G49"/>
      <c r="H49" s="77">
        <v>3.01</v>
      </c>
      <c r="I49" t="s">
        <v>102</v>
      </c>
      <c r="J49" s="78">
        <v>6.25E-2</v>
      </c>
      <c r="K49" s="78">
        <v>3.95E-2</v>
      </c>
      <c r="L49" s="77">
        <v>53594.22</v>
      </c>
      <c r="M49" s="77">
        <v>111.17</v>
      </c>
      <c r="N49" s="77">
        <v>0</v>
      </c>
      <c r="O49" s="77">
        <v>59.580694373999997</v>
      </c>
      <c r="P49" s="78">
        <v>0</v>
      </c>
      <c r="Q49" s="78">
        <v>0</v>
      </c>
      <c r="R49" s="78">
        <v>0</v>
      </c>
    </row>
    <row r="50" spans="2:18">
      <c r="B50" t="s">
        <v>331</v>
      </c>
      <c r="C50" t="s">
        <v>332</v>
      </c>
      <c r="D50" t="s">
        <v>100</v>
      </c>
      <c r="E50" t="s">
        <v>260</v>
      </c>
      <c r="G50"/>
      <c r="H50" s="77">
        <v>0.75</v>
      </c>
      <c r="I50" t="s">
        <v>102</v>
      </c>
      <c r="J50" s="78">
        <v>3.7499999999999999E-2</v>
      </c>
      <c r="K50" s="78">
        <v>4.4900000000000002E-2</v>
      </c>
      <c r="L50" s="77">
        <v>14089.09</v>
      </c>
      <c r="M50" s="77">
        <v>100.38</v>
      </c>
      <c r="N50" s="77">
        <v>0</v>
      </c>
      <c r="O50" s="77">
        <v>14.142628542000001</v>
      </c>
      <c r="P50" s="78">
        <v>0</v>
      </c>
      <c r="Q50" s="78">
        <v>0</v>
      </c>
      <c r="R50" s="78">
        <v>0</v>
      </c>
    </row>
    <row r="51" spans="2:18">
      <c r="B51" t="s">
        <v>333</v>
      </c>
      <c r="C51" t="s">
        <v>334</v>
      </c>
      <c r="D51" t="s">
        <v>100</v>
      </c>
      <c r="E51" t="s">
        <v>260</v>
      </c>
      <c r="G51"/>
      <c r="H51" s="77">
        <v>12.46</v>
      </c>
      <c r="I51" t="s">
        <v>102</v>
      </c>
      <c r="J51" s="78">
        <v>5.5E-2</v>
      </c>
      <c r="K51" s="78">
        <v>3.9899999999999998E-2</v>
      </c>
      <c r="L51" s="77">
        <v>12758531.029999999</v>
      </c>
      <c r="M51" s="77">
        <v>121.8</v>
      </c>
      <c r="N51" s="77">
        <v>0</v>
      </c>
      <c r="O51" s="77">
        <v>15539.890794540001</v>
      </c>
      <c r="P51" s="78">
        <v>6.9999999999999999E-4</v>
      </c>
      <c r="Q51" s="78">
        <v>4.7999999999999996E-3</v>
      </c>
      <c r="R51" s="78">
        <v>5.9999999999999995E-4</v>
      </c>
    </row>
    <row r="52" spans="2:18">
      <c r="B52" t="s">
        <v>335</v>
      </c>
      <c r="C52" t="s">
        <v>336</v>
      </c>
      <c r="D52" t="s">
        <v>100</v>
      </c>
      <c r="E52" t="s">
        <v>260</v>
      </c>
      <c r="G52"/>
      <c r="H52" s="77">
        <v>1.34</v>
      </c>
      <c r="I52" t="s">
        <v>102</v>
      </c>
      <c r="J52" s="78">
        <v>4.0000000000000001E-3</v>
      </c>
      <c r="K52" s="78">
        <v>4.3900000000000002E-2</v>
      </c>
      <c r="L52" s="77">
        <v>4464709.16</v>
      </c>
      <c r="M52" s="77">
        <v>95.18</v>
      </c>
      <c r="N52" s="77">
        <v>0</v>
      </c>
      <c r="O52" s="77">
        <v>4249.5101784879998</v>
      </c>
      <c r="P52" s="78">
        <v>2.9999999999999997E-4</v>
      </c>
      <c r="Q52" s="78">
        <v>1.2999999999999999E-3</v>
      </c>
      <c r="R52" s="78">
        <v>2.0000000000000001E-4</v>
      </c>
    </row>
    <row r="53" spans="2:18">
      <c r="B53" t="s">
        <v>337</v>
      </c>
      <c r="C53" t="s">
        <v>338</v>
      </c>
      <c r="D53" t="s">
        <v>100</v>
      </c>
      <c r="E53" t="s">
        <v>260</v>
      </c>
      <c r="G53"/>
      <c r="H53" s="77">
        <v>1.83</v>
      </c>
      <c r="I53" t="s">
        <v>102</v>
      </c>
      <c r="J53" s="78">
        <v>5.0000000000000001E-3</v>
      </c>
      <c r="K53" s="78">
        <v>4.3099999999999999E-2</v>
      </c>
      <c r="L53" s="77">
        <v>1050777.3799999999</v>
      </c>
      <c r="M53" s="77">
        <v>93.5</v>
      </c>
      <c r="N53" s="77">
        <v>0</v>
      </c>
      <c r="O53" s="77">
        <v>982.47685030000002</v>
      </c>
      <c r="P53" s="78">
        <v>0</v>
      </c>
      <c r="Q53" s="78">
        <v>2.9999999999999997E-4</v>
      </c>
      <c r="R53" s="78">
        <v>0</v>
      </c>
    </row>
    <row r="54" spans="2:18">
      <c r="B54" t="s">
        <v>339</v>
      </c>
      <c r="C54" t="s">
        <v>340</v>
      </c>
      <c r="D54" t="s">
        <v>100</v>
      </c>
      <c r="E54" t="s">
        <v>260</v>
      </c>
      <c r="G54"/>
      <c r="H54" s="77">
        <v>6.53</v>
      </c>
      <c r="I54" t="s">
        <v>102</v>
      </c>
      <c r="J54" s="78">
        <v>0.01</v>
      </c>
      <c r="K54" s="78">
        <v>3.7499999999999999E-2</v>
      </c>
      <c r="L54" s="77">
        <v>287293209.20999998</v>
      </c>
      <c r="M54" s="77">
        <v>84.11</v>
      </c>
      <c r="N54" s="77">
        <v>0</v>
      </c>
      <c r="O54" s="77">
        <v>241642.31826653099</v>
      </c>
      <c r="P54" s="78">
        <v>1.2200000000000001E-2</v>
      </c>
      <c r="Q54" s="78">
        <v>7.3999999999999996E-2</v>
      </c>
      <c r="R54" s="78">
        <v>9.1999999999999998E-3</v>
      </c>
    </row>
    <row r="55" spans="2:18">
      <c r="B55" t="s">
        <v>341</v>
      </c>
      <c r="C55" t="s">
        <v>342</v>
      </c>
      <c r="D55" t="s">
        <v>100</v>
      </c>
      <c r="E55" t="s">
        <v>260</v>
      </c>
      <c r="G55"/>
      <c r="H55" s="77">
        <v>8.33</v>
      </c>
      <c r="I55" t="s">
        <v>102</v>
      </c>
      <c r="J55" s="78">
        <v>1.2999999999999999E-2</v>
      </c>
      <c r="K55" s="78">
        <v>3.7699999999999997E-2</v>
      </c>
      <c r="L55" s="77">
        <v>526899261.08999997</v>
      </c>
      <c r="M55" s="77">
        <v>81.93</v>
      </c>
      <c r="N55" s="77">
        <v>0</v>
      </c>
      <c r="O55" s="77">
        <v>431688.56461103703</v>
      </c>
      <c r="P55" s="78">
        <v>3.7199999999999997E-2</v>
      </c>
      <c r="Q55" s="78">
        <v>0.1323</v>
      </c>
      <c r="R55" s="78">
        <v>1.6500000000000001E-2</v>
      </c>
    </row>
    <row r="56" spans="2:18">
      <c r="B56" t="s">
        <v>343</v>
      </c>
      <c r="C56" t="s">
        <v>344</v>
      </c>
      <c r="D56" t="s">
        <v>100</v>
      </c>
      <c r="E56" t="s">
        <v>260</v>
      </c>
      <c r="G56"/>
      <c r="H56" s="77">
        <v>0.42</v>
      </c>
      <c r="I56" t="s">
        <v>102</v>
      </c>
      <c r="J56" s="78">
        <v>1.4999999999999999E-2</v>
      </c>
      <c r="K56" s="78">
        <v>4.6100000000000002E-2</v>
      </c>
      <c r="L56" s="77">
        <v>2816701.11</v>
      </c>
      <c r="M56" s="77">
        <v>99.6</v>
      </c>
      <c r="N56" s="77">
        <v>0</v>
      </c>
      <c r="O56" s="77">
        <v>2805.4343055600002</v>
      </c>
      <c r="P56" s="78">
        <v>2.0000000000000001E-4</v>
      </c>
      <c r="Q56" s="78">
        <v>8.9999999999999998E-4</v>
      </c>
      <c r="R56" s="78">
        <v>1E-4</v>
      </c>
    </row>
    <row r="57" spans="2:18">
      <c r="B57" t="s">
        <v>345</v>
      </c>
      <c r="C57" t="s">
        <v>346</v>
      </c>
      <c r="D57" t="s">
        <v>100</v>
      </c>
      <c r="E57" t="s">
        <v>260</v>
      </c>
      <c r="G57"/>
      <c r="H57" s="77">
        <v>12.4</v>
      </c>
      <c r="I57" t="s">
        <v>102</v>
      </c>
      <c r="J57" s="78">
        <v>1.4999999999999999E-2</v>
      </c>
      <c r="K57" s="78">
        <v>3.9100000000000003E-2</v>
      </c>
      <c r="L57" s="77">
        <v>243199080.50999999</v>
      </c>
      <c r="M57" s="77">
        <v>74.599999999999994</v>
      </c>
      <c r="N57" s="77">
        <v>0</v>
      </c>
      <c r="O57" s="77">
        <v>181426.51406046</v>
      </c>
      <c r="P57" s="78">
        <v>1.23E-2</v>
      </c>
      <c r="Q57" s="78">
        <v>5.5599999999999997E-2</v>
      </c>
      <c r="R57" s="78">
        <v>6.8999999999999999E-3</v>
      </c>
    </row>
    <row r="58" spans="2:18">
      <c r="B58" s="79" t="s">
        <v>347</v>
      </c>
      <c r="C58" s="16"/>
      <c r="D58" s="16"/>
      <c r="H58" s="81">
        <v>6.25</v>
      </c>
      <c r="K58" s="80">
        <v>5.1999999999999998E-2</v>
      </c>
      <c r="L58" s="81">
        <v>10580000</v>
      </c>
      <c r="N58" s="81">
        <v>0</v>
      </c>
      <c r="O58" s="81">
        <v>10431.879999999999</v>
      </c>
      <c r="Q58" s="80">
        <v>3.2000000000000002E-3</v>
      </c>
      <c r="R58" s="80">
        <v>4.0000000000000002E-4</v>
      </c>
    </row>
    <row r="59" spans="2:18">
      <c r="B59" t="s">
        <v>348</v>
      </c>
      <c r="C59" t="s">
        <v>349</v>
      </c>
      <c r="D59" t="s">
        <v>100</v>
      </c>
      <c r="E59" t="s">
        <v>260</v>
      </c>
      <c r="G59"/>
      <c r="H59" s="77">
        <v>6.25</v>
      </c>
      <c r="I59" t="s">
        <v>102</v>
      </c>
      <c r="J59" s="78">
        <v>4.5499999999999999E-2</v>
      </c>
      <c r="K59" s="78">
        <v>5.1999999999999998E-2</v>
      </c>
      <c r="L59" s="77">
        <v>10580000</v>
      </c>
      <c r="M59" s="77">
        <v>98.6</v>
      </c>
      <c r="N59" s="77">
        <v>0</v>
      </c>
      <c r="O59" s="77">
        <v>10431.879999999999</v>
      </c>
      <c r="P59" s="78">
        <v>5.0000000000000001E-4</v>
      </c>
      <c r="Q59" s="78">
        <v>3.2000000000000002E-3</v>
      </c>
      <c r="R59" s="78">
        <v>4.0000000000000002E-4</v>
      </c>
    </row>
    <row r="60" spans="2:18">
      <c r="B60" s="79" t="s">
        <v>351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214</v>
      </c>
      <c r="C61" t="s">
        <v>214</v>
      </c>
      <c r="D61" s="16"/>
      <c r="E61" t="s">
        <v>214</v>
      </c>
      <c r="H61" s="77">
        <v>0</v>
      </c>
      <c r="I61" t="s">
        <v>214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s="79" t="s">
        <v>253</v>
      </c>
      <c r="C62" s="16"/>
      <c r="D62" s="16"/>
      <c r="H62" s="81">
        <v>5.84</v>
      </c>
      <c r="K62" s="80">
        <v>4.5199999999999997E-2</v>
      </c>
      <c r="L62" s="81">
        <v>11423722.470000001</v>
      </c>
      <c r="N62" s="81">
        <v>0</v>
      </c>
      <c r="O62" s="81">
        <v>38020.375974846596</v>
      </c>
      <c r="Q62" s="80">
        <v>1.17E-2</v>
      </c>
      <c r="R62" s="80">
        <v>1.5E-3</v>
      </c>
    </row>
    <row r="63" spans="2:18">
      <c r="B63" s="79" t="s">
        <v>352</v>
      </c>
      <c r="C63" s="16"/>
      <c r="D63" s="16"/>
      <c r="H63" s="81">
        <v>18.27</v>
      </c>
      <c r="K63" s="80">
        <v>5.5500000000000001E-2</v>
      </c>
      <c r="L63" s="81">
        <v>1126722.47</v>
      </c>
      <c r="N63" s="81">
        <v>0</v>
      </c>
      <c r="O63" s="81">
        <v>3403.5553289427398</v>
      </c>
      <c r="Q63" s="80">
        <v>1E-3</v>
      </c>
      <c r="R63" s="80">
        <v>1E-4</v>
      </c>
    </row>
    <row r="64" spans="2:18">
      <c r="B64" t="s">
        <v>353</v>
      </c>
      <c r="C64" t="s">
        <v>354</v>
      </c>
      <c r="D64" t="s">
        <v>123</v>
      </c>
      <c r="E64" t="s">
        <v>355</v>
      </c>
      <c r="F64" t="s">
        <v>356</v>
      </c>
      <c r="G64"/>
      <c r="H64" s="77">
        <v>18.27</v>
      </c>
      <c r="I64" t="s">
        <v>106</v>
      </c>
      <c r="J64" s="78">
        <v>4.4999999999999998E-2</v>
      </c>
      <c r="K64" s="78">
        <v>5.5500000000000001E-2</v>
      </c>
      <c r="L64" s="77">
        <v>1126722.47</v>
      </c>
      <c r="M64" s="77">
        <v>81.819000073658316</v>
      </c>
      <c r="N64" s="77">
        <v>0</v>
      </c>
      <c r="O64" s="77">
        <v>3403.5553289427398</v>
      </c>
      <c r="P64" s="78">
        <v>1.1000000000000001E-3</v>
      </c>
      <c r="Q64" s="78">
        <v>1E-3</v>
      </c>
      <c r="R64" s="78">
        <v>1E-4</v>
      </c>
    </row>
    <row r="65" spans="2:18">
      <c r="B65" s="79" t="s">
        <v>357</v>
      </c>
      <c r="C65" s="16"/>
      <c r="D65" s="16"/>
      <c r="H65" s="81">
        <v>4.62</v>
      </c>
      <c r="K65" s="80">
        <v>4.41E-2</v>
      </c>
      <c r="L65" s="81">
        <v>10297000</v>
      </c>
      <c r="N65" s="81">
        <v>0</v>
      </c>
      <c r="O65" s="81">
        <v>34616.820645903863</v>
      </c>
      <c r="Q65" s="80">
        <v>1.06E-2</v>
      </c>
      <c r="R65" s="80">
        <v>1.2999999999999999E-3</v>
      </c>
    </row>
    <row r="66" spans="2:18">
      <c r="B66" t="s">
        <v>358</v>
      </c>
      <c r="C66" t="s">
        <v>359</v>
      </c>
      <c r="D66" t="s">
        <v>123</v>
      </c>
      <c r="E66" t="s">
        <v>360</v>
      </c>
      <c r="F66" t="s">
        <v>361</v>
      </c>
      <c r="G66"/>
      <c r="H66" s="77">
        <v>7.82</v>
      </c>
      <c r="I66" t="s">
        <v>106</v>
      </c>
      <c r="J66" s="78">
        <v>1.8800000000000001E-2</v>
      </c>
      <c r="K66" s="78">
        <v>3.6900000000000002E-2</v>
      </c>
      <c r="L66" s="77">
        <v>6079000</v>
      </c>
      <c r="M66" s="77">
        <v>85.467500000000001</v>
      </c>
      <c r="N66" s="77">
        <v>0</v>
      </c>
      <c r="O66" s="77">
        <v>19182.041947900001</v>
      </c>
      <c r="P66" s="78">
        <v>0</v>
      </c>
      <c r="Q66" s="78">
        <v>5.8999999999999999E-3</v>
      </c>
      <c r="R66" s="78">
        <v>6.9999999999999999E-4</v>
      </c>
    </row>
    <row r="67" spans="2:18">
      <c r="B67" t="s">
        <v>362</v>
      </c>
      <c r="C67" t="s">
        <v>363</v>
      </c>
      <c r="D67" t="s">
        <v>123</v>
      </c>
      <c r="E67" t="s">
        <v>360</v>
      </c>
      <c r="F67" t="s">
        <v>361</v>
      </c>
      <c r="G67"/>
      <c r="H67" s="77">
        <v>0.64</v>
      </c>
      <c r="I67" t="s">
        <v>106</v>
      </c>
      <c r="J67" s="78">
        <v>2.2499999999999999E-2</v>
      </c>
      <c r="K67" s="78">
        <v>5.3199999999999997E-2</v>
      </c>
      <c r="L67" s="77">
        <v>4116000</v>
      </c>
      <c r="M67" s="77">
        <v>99.104040035919539</v>
      </c>
      <c r="N67" s="77">
        <v>0</v>
      </c>
      <c r="O67" s="77">
        <v>15060.1194853577</v>
      </c>
      <c r="P67" s="78">
        <v>1E-4</v>
      </c>
      <c r="Q67" s="78">
        <v>4.5999999999999999E-3</v>
      </c>
      <c r="R67" s="78">
        <v>5.9999999999999995E-4</v>
      </c>
    </row>
    <row r="68" spans="2:18">
      <c r="B68" t="s">
        <v>364</v>
      </c>
      <c r="C68" t="s">
        <v>365</v>
      </c>
      <c r="D68" t="s">
        <v>366</v>
      </c>
      <c r="E68" t="s">
        <v>360</v>
      </c>
      <c r="F68" t="s">
        <v>361</v>
      </c>
      <c r="G68"/>
      <c r="H68" s="77">
        <v>0.3</v>
      </c>
      <c r="I68" t="s">
        <v>106</v>
      </c>
      <c r="J68" s="78">
        <v>6.3E-3</v>
      </c>
      <c r="K68" s="78">
        <v>3.49E-2</v>
      </c>
      <c r="L68" s="77">
        <v>16000</v>
      </c>
      <c r="M68" s="77">
        <v>121.34407466666667</v>
      </c>
      <c r="N68" s="77">
        <v>0</v>
      </c>
      <c r="O68" s="77">
        <v>71.680371910160005</v>
      </c>
      <c r="P68" s="78">
        <v>0</v>
      </c>
      <c r="Q68" s="78">
        <v>0</v>
      </c>
      <c r="R68" s="78">
        <v>0</v>
      </c>
    </row>
    <row r="69" spans="2:18">
      <c r="B69" t="s">
        <v>367</v>
      </c>
      <c r="C69" t="s">
        <v>368</v>
      </c>
      <c r="D69" t="s">
        <v>123</v>
      </c>
      <c r="E69" t="s">
        <v>214</v>
      </c>
      <c r="F69" t="s">
        <v>215</v>
      </c>
      <c r="G69"/>
      <c r="H69" s="77">
        <v>0.88</v>
      </c>
      <c r="I69" t="s">
        <v>106</v>
      </c>
      <c r="J69" s="78">
        <v>0</v>
      </c>
      <c r="K69" s="78">
        <v>5.45E-2</v>
      </c>
      <c r="L69" s="77">
        <v>86000</v>
      </c>
      <c r="M69" s="77">
        <v>95.422799999999995</v>
      </c>
      <c r="N69" s="77">
        <v>0</v>
      </c>
      <c r="O69" s="77">
        <v>302.978840736</v>
      </c>
      <c r="P69" s="78">
        <v>0</v>
      </c>
      <c r="Q69" s="78">
        <v>1E-4</v>
      </c>
      <c r="R69" s="78">
        <v>0</v>
      </c>
    </row>
    <row r="70" spans="2:18">
      <c r="B70" t="s">
        <v>369</v>
      </c>
      <c r="C70" s="16"/>
      <c r="D70" s="16"/>
    </row>
    <row r="71" spans="2:18">
      <c r="B71" t="s">
        <v>370</v>
      </c>
      <c r="C71" s="16"/>
      <c r="D71" s="16"/>
    </row>
    <row r="72" spans="2:18">
      <c r="B72" t="s">
        <v>371</v>
      </c>
      <c r="C72" s="16"/>
      <c r="D72" s="16"/>
    </row>
    <row r="73" spans="2:18">
      <c r="B73" t="s">
        <v>372</v>
      </c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45106</v>
      </c>
    </row>
    <row r="2" spans="2:23" s="1" customFormat="1">
      <c r="B2" s="2" t="s">
        <v>1</v>
      </c>
      <c r="C2" s="12" t="s">
        <v>198</v>
      </c>
    </row>
    <row r="3" spans="2:23" s="1" customFormat="1">
      <c r="B3" s="2" t="s">
        <v>2</v>
      </c>
      <c r="C3" s="26" t="s">
        <v>197</v>
      </c>
    </row>
    <row r="4" spans="2:23" s="1" customFormat="1">
      <c r="B4" s="2" t="s">
        <v>3</v>
      </c>
    </row>
    <row r="5" spans="2:23">
      <c r="B5" s="2"/>
    </row>
    <row r="7" spans="2:23" ht="26.25" customHeight="1">
      <c r="B7" s="110" t="s">
        <v>179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4963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4964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1029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375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376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255</v>
      </c>
      <c r="D26" s="16"/>
    </row>
    <row r="27" spans="2:23">
      <c r="B27" t="s">
        <v>369</v>
      </c>
      <c r="D27" s="16"/>
    </row>
    <row r="28" spans="2:23">
      <c r="B28" t="s">
        <v>370</v>
      </c>
      <c r="D28" s="16"/>
    </row>
    <row r="29" spans="2:23">
      <c r="B29" t="s">
        <v>371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45106</v>
      </c>
    </row>
    <row r="2" spans="2:68" s="1" customFormat="1">
      <c r="B2" s="2" t="s">
        <v>1</v>
      </c>
      <c r="C2" s="12" t="s">
        <v>198</v>
      </c>
    </row>
    <row r="3" spans="2:68" s="1" customFormat="1">
      <c r="B3" s="2" t="s">
        <v>2</v>
      </c>
      <c r="C3" s="26" t="s">
        <v>197</v>
      </c>
    </row>
    <row r="4" spans="2:68" s="1" customFormat="1">
      <c r="B4" s="2" t="s">
        <v>3</v>
      </c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373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374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375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376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255</v>
      </c>
      <c r="C24" s="16"/>
      <c r="D24" s="16"/>
      <c r="E24" s="16"/>
      <c r="F24" s="16"/>
      <c r="G24" s="16"/>
    </row>
    <row r="25" spans="2:21">
      <c r="B25" t="s">
        <v>369</v>
      </c>
      <c r="C25" s="16"/>
      <c r="D25" s="16"/>
      <c r="E25" s="16"/>
      <c r="F25" s="16"/>
      <c r="G25" s="16"/>
    </row>
    <row r="26" spans="2:21">
      <c r="B26" t="s">
        <v>370</v>
      </c>
      <c r="C26" s="16"/>
      <c r="D26" s="16"/>
      <c r="E26" s="16"/>
      <c r="F26" s="16"/>
      <c r="G26" s="16"/>
    </row>
    <row r="27" spans="2:21">
      <c r="B27" t="s">
        <v>371</v>
      </c>
      <c r="C27" s="16"/>
      <c r="D27" s="16"/>
      <c r="E27" s="16"/>
      <c r="F27" s="16"/>
      <c r="G27" s="16"/>
    </row>
    <row r="28" spans="2:21">
      <c r="B28" t="s">
        <v>372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J14" sqref="J14:J398"/>
    </sheetView>
  </sheetViews>
  <sheetFormatPr defaultColWidth="9.140625" defaultRowHeight="18"/>
  <cols>
    <col min="1" max="1" width="6.28515625" style="16" customWidth="1"/>
    <col min="2" max="2" width="45.42578125" style="15" customWidth="1"/>
    <col min="3" max="3" width="14.85546875" style="15" customWidth="1"/>
    <col min="4" max="5" width="10.7109375" style="15" customWidth="1"/>
    <col min="6" max="6" width="17.42578125" style="15" customWidth="1"/>
    <col min="7" max="7" width="13.8554687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45106</v>
      </c>
    </row>
    <row r="2" spans="2:66" s="1" customFormat="1">
      <c r="B2" s="2" t="s">
        <v>1</v>
      </c>
      <c r="C2" s="12" t="s">
        <v>198</v>
      </c>
    </row>
    <row r="3" spans="2:66" s="1" customFormat="1">
      <c r="B3" s="2" t="s">
        <v>2</v>
      </c>
      <c r="C3" s="26" t="s">
        <v>197</v>
      </c>
    </row>
    <row r="4" spans="2:66" s="1" customFormat="1">
      <c r="B4" s="2" t="s">
        <v>3</v>
      </c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4.5599999999999996</v>
      </c>
      <c r="L11" s="7"/>
      <c r="M11" s="7"/>
      <c r="N11" s="76">
        <v>4.5600000000000002E-2</v>
      </c>
      <c r="O11" s="75">
        <v>2608610449.8600001</v>
      </c>
      <c r="P11" s="33"/>
      <c r="Q11" s="75">
        <v>52303.572440000004</v>
      </c>
      <c r="R11" s="75">
        <v>3906911.6574396789</v>
      </c>
      <c r="S11" s="7"/>
      <c r="T11" s="76">
        <v>1</v>
      </c>
      <c r="U11" s="76">
        <v>0.14940000000000001</v>
      </c>
      <c r="V11" s="35"/>
      <c r="BI11" s="16"/>
      <c r="BJ11" s="19"/>
      <c r="BK11" s="16"/>
      <c r="BN11" s="16"/>
    </row>
    <row r="12" spans="2:66">
      <c r="B12" s="79" t="s">
        <v>207</v>
      </c>
      <c r="C12" s="16"/>
      <c r="D12" s="16"/>
      <c r="E12" s="16"/>
      <c r="F12" s="16"/>
      <c r="K12" s="81">
        <v>4.3600000000000003</v>
      </c>
      <c r="N12" s="80">
        <v>3.6200000000000003E-2</v>
      </c>
      <c r="O12" s="81">
        <v>2310749293.0900002</v>
      </c>
      <c r="Q12" s="81">
        <v>52303.572440000004</v>
      </c>
      <c r="R12" s="81">
        <v>2844967.7519004047</v>
      </c>
      <c r="T12" s="80">
        <v>0.72819999999999996</v>
      </c>
      <c r="U12" s="80">
        <v>0.10879999999999999</v>
      </c>
    </row>
    <row r="13" spans="2:66">
      <c r="B13" s="79" t="s">
        <v>373</v>
      </c>
      <c r="C13" s="16"/>
      <c r="D13" s="16"/>
      <c r="E13" s="16"/>
      <c r="F13" s="16"/>
      <c r="K13" s="81">
        <v>4.4400000000000004</v>
      </c>
      <c r="N13" s="80">
        <v>3.1800000000000002E-2</v>
      </c>
      <c r="O13" s="81">
        <v>1817307717.55</v>
      </c>
      <c r="Q13" s="81">
        <v>43989.65883</v>
      </c>
      <c r="R13" s="81">
        <v>2382567.1965466216</v>
      </c>
      <c r="T13" s="80">
        <v>0.60980000000000001</v>
      </c>
      <c r="U13" s="80">
        <v>9.11E-2</v>
      </c>
    </row>
    <row r="14" spans="2:66">
      <c r="B14" t="s">
        <v>377</v>
      </c>
      <c r="C14" t="s">
        <v>378</v>
      </c>
      <c r="D14" t="s">
        <v>100</v>
      </c>
      <c r="E14" t="s">
        <v>123</v>
      </c>
      <c r="F14" t="s">
        <v>379</v>
      </c>
      <c r="G14" t="s">
        <v>380</v>
      </c>
      <c r="H14" t="s">
        <v>210</v>
      </c>
      <c r="I14" t="s">
        <v>211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0.31</v>
      </c>
      <c r="P14" s="77">
        <v>107.6</v>
      </c>
      <c r="Q14" s="77">
        <v>0</v>
      </c>
      <c r="R14" s="77">
        <v>3.3356E-4</v>
      </c>
      <c r="S14" s="78">
        <v>0</v>
      </c>
      <c r="T14" s="78">
        <v>0</v>
      </c>
      <c r="U14" s="78">
        <v>0</v>
      </c>
    </row>
    <row r="15" spans="2:66">
      <c r="B15" t="s">
        <v>381</v>
      </c>
      <c r="C15" t="s">
        <v>382</v>
      </c>
      <c r="D15" t="s">
        <v>100</v>
      </c>
      <c r="E15" t="s">
        <v>123</v>
      </c>
      <c r="F15" t="s">
        <v>379</v>
      </c>
      <c r="G15" t="s">
        <v>380</v>
      </c>
      <c r="H15" t="s">
        <v>383</v>
      </c>
      <c r="I15" t="s">
        <v>150</v>
      </c>
      <c r="J15"/>
      <c r="K15" s="77">
        <v>0.18</v>
      </c>
      <c r="L15" t="s">
        <v>102</v>
      </c>
      <c r="M15" s="78">
        <v>0.01</v>
      </c>
      <c r="N15" s="78">
        <v>2.93E-2</v>
      </c>
      <c r="O15" s="77">
        <v>101763</v>
      </c>
      <c r="P15" s="77">
        <v>110.77</v>
      </c>
      <c r="Q15" s="77">
        <v>0</v>
      </c>
      <c r="R15" s="77">
        <v>112.7228751</v>
      </c>
      <c r="S15" s="78">
        <v>0</v>
      </c>
      <c r="T15" s="78">
        <v>0</v>
      </c>
      <c r="U15" s="78">
        <v>0</v>
      </c>
    </row>
    <row r="16" spans="2:66">
      <c r="B16" t="s">
        <v>384</v>
      </c>
      <c r="C16" t="s">
        <v>385</v>
      </c>
      <c r="D16" t="s">
        <v>100</v>
      </c>
      <c r="E16" t="s">
        <v>123</v>
      </c>
      <c r="F16" t="s">
        <v>386</v>
      </c>
      <c r="G16" t="s">
        <v>380</v>
      </c>
      <c r="H16" t="s">
        <v>210</v>
      </c>
      <c r="I16" t="s">
        <v>211</v>
      </c>
      <c r="J16"/>
      <c r="K16" s="77">
        <v>5.3</v>
      </c>
      <c r="L16" t="s">
        <v>102</v>
      </c>
      <c r="M16" s="78">
        <v>1E-3</v>
      </c>
      <c r="N16" s="78">
        <v>1.9800000000000002E-2</v>
      </c>
      <c r="O16" s="77">
        <v>2394</v>
      </c>
      <c r="P16" s="77">
        <v>97.8</v>
      </c>
      <c r="Q16" s="77">
        <v>0</v>
      </c>
      <c r="R16" s="77">
        <v>2.341332</v>
      </c>
      <c r="S16" s="78">
        <v>0</v>
      </c>
      <c r="T16" s="78">
        <v>0</v>
      </c>
      <c r="U16" s="78">
        <v>0</v>
      </c>
    </row>
    <row r="17" spans="2:21">
      <c r="B17" t="s">
        <v>387</v>
      </c>
      <c r="C17" t="s">
        <v>388</v>
      </c>
      <c r="D17" t="s">
        <v>100</v>
      </c>
      <c r="E17" t="s">
        <v>123</v>
      </c>
      <c r="F17" t="s">
        <v>386</v>
      </c>
      <c r="G17" t="s">
        <v>380</v>
      </c>
      <c r="H17" t="s">
        <v>210</v>
      </c>
      <c r="I17" t="s">
        <v>211</v>
      </c>
      <c r="J17"/>
      <c r="K17" s="77">
        <v>6.96</v>
      </c>
      <c r="L17" t="s">
        <v>102</v>
      </c>
      <c r="M17" s="78">
        <v>2E-3</v>
      </c>
      <c r="N17" s="78">
        <v>2.01E-2</v>
      </c>
      <c r="O17" s="77">
        <v>2333965.2000000002</v>
      </c>
      <c r="P17" s="77">
        <v>97.6</v>
      </c>
      <c r="Q17" s="77">
        <v>5.1611500000000001</v>
      </c>
      <c r="R17" s="77">
        <v>2283.1111851999999</v>
      </c>
      <c r="S17" s="78">
        <v>2.3999999999999998E-3</v>
      </c>
      <c r="T17" s="78">
        <v>5.9999999999999995E-4</v>
      </c>
      <c r="U17" s="78">
        <v>1E-4</v>
      </c>
    </row>
    <row r="18" spans="2:21">
      <c r="B18" t="s">
        <v>389</v>
      </c>
      <c r="C18" t="s">
        <v>390</v>
      </c>
      <c r="D18" t="s">
        <v>100</v>
      </c>
      <c r="E18" t="s">
        <v>123</v>
      </c>
      <c r="F18" t="s">
        <v>386</v>
      </c>
      <c r="G18" t="s">
        <v>380</v>
      </c>
      <c r="H18" t="s">
        <v>210</v>
      </c>
      <c r="I18" t="s">
        <v>211</v>
      </c>
      <c r="J18"/>
      <c r="K18" s="77">
        <v>1.24</v>
      </c>
      <c r="L18" t="s">
        <v>102</v>
      </c>
      <c r="M18" s="78">
        <v>8.6E-3</v>
      </c>
      <c r="N18" s="78">
        <v>2.3400000000000001E-2</v>
      </c>
      <c r="O18" s="77">
        <v>9083018.7300000004</v>
      </c>
      <c r="P18" s="77">
        <v>110.27</v>
      </c>
      <c r="Q18" s="77">
        <v>0</v>
      </c>
      <c r="R18" s="77">
        <v>10015.844753571</v>
      </c>
      <c r="S18" s="78">
        <v>3.5999999999999999E-3</v>
      </c>
      <c r="T18" s="78">
        <v>2.5999999999999999E-3</v>
      </c>
      <c r="U18" s="78">
        <v>4.0000000000000002E-4</v>
      </c>
    </row>
    <row r="19" spans="2:21">
      <c r="B19" t="s">
        <v>391</v>
      </c>
      <c r="C19" t="s">
        <v>392</v>
      </c>
      <c r="D19" t="s">
        <v>100</v>
      </c>
      <c r="E19" t="s">
        <v>123</v>
      </c>
      <c r="F19" t="s">
        <v>386</v>
      </c>
      <c r="G19" t="s">
        <v>380</v>
      </c>
      <c r="H19" t="s">
        <v>210</v>
      </c>
      <c r="I19" t="s">
        <v>211</v>
      </c>
      <c r="J19"/>
      <c r="K19" s="77">
        <v>2.97</v>
      </c>
      <c r="L19" t="s">
        <v>102</v>
      </c>
      <c r="M19" s="78">
        <v>3.8E-3</v>
      </c>
      <c r="N19" s="78">
        <v>1.9900000000000001E-2</v>
      </c>
      <c r="O19" s="77">
        <v>43416184.890000001</v>
      </c>
      <c r="P19" s="77">
        <v>103.8</v>
      </c>
      <c r="Q19" s="77">
        <v>0</v>
      </c>
      <c r="R19" s="77">
        <v>45065.999915820001</v>
      </c>
      <c r="S19" s="78">
        <v>1.4500000000000001E-2</v>
      </c>
      <c r="T19" s="78">
        <v>1.15E-2</v>
      </c>
      <c r="U19" s="78">
        <v>1.6999999999999999E-3</v>
      </c>
    </row>
    <row r="20" spans="2:21">
      <c r="B20" t="s">
        <v>393</v>
      </c>
      <c r="C20" t="s">
        <v>394</v>
      </c>
      <c r="D20" t="s">
        <v>100</v>
      </c>
      <c r="E20" t="s">
        <v>123</v>
      </c>
      <c r="F20" t="s">
        <v>395</v>
      </c>
      <c r="G20" t="s">
        <v>127</v>
      </c>
      <c r="H20" t="s">
        <v>210</v>
      </c>
      <c r="I20" t="s">
        <v>211</v>
      </c>
      <c r="J20"/>
      <c r="K20" s="77">
        <v>12.64</v>
      </c>
      <c r="L20" t="s">
        <v>102</v>
      </c>
      <c r="M20" s="78">
        <v>2.07E-2</v>
      </c>
      <c r="N20" s="78">
        <v>2.3599999999999999E-2</v>
      </c>
      <c r="O20" s="77">
        <v>42013504.170000002</v>
      </c>
      <c r="P20" s="77">
        <v>105.04</v>
      </c>
      <c r="Q20" s="77">
        <v>473.23043999999999</v>
      </c>
      <c r="R20" s="77">
        <v>44604.215220168</v>
      </c>
      <c r="S20" s="78">
        <v>1.4999999999999999E-2</v>
      </c>
      <c r="T20" s="78">
        <v>1.14E-2</v>
      </c>
      <c r="U20" s="78">
        <v>1.6999999999999999E-3</v>
      </c>
    </row>
    <row r="21" spans="2:21">
      <c r="B21" t="s">
        <v>396</v>
      </c>
      <c r="C21" t="s">
        <v>397</v>
      </c>
      <c r="D21" t="s">
        <v>100</v>
      </c>
      <c r="E21" t="s">
        <v>123</v>
      </c>
      <c r="F21" t="s">
        <v>398</v>
      </c>
      <c r="G21" t="s">
        <v>380</v>
      </c>
      <c r="H21" t="s">
        <v>210</v>
      </c>
      <c r="I21" t="s">
        <v>211</v>
      </c>
      <c r="J21"/>
      <c r="K21" s="77">
        <v>0.09</v>
      </c>
      <c r="L21" t="s">
        <v>102</v>
      </c>
      <c r="M21" s="78">
        <v>3.5499999999999997E-2</v>
      </c>
      <c r="N21" s="78">
        <v>3.04E-2</v>
      </c>
      <c r="O21" s="77">
        <v>0.28999999999999998</v>
      </c>
      <c r="P21" s="77">
        <v>123.1</v>
      </c>
      <c r="Q21" s="77">
        <v>0</v>
      </c>
      <c r="R21" s="77">
        <v>3.5699000000000001E-4</v>
      </c>
      <c r="S21" s="78">
        <v>0</v>
      </c>
      <c r="T21" s="78">
        <v>0</v>
      </c>
      <c r="U21" s="78">
        <v>0</v>
      </c>
    </row>
    <row r="22" spans="2:21">
      <c r="B22" t="s">
        <v>399</v>
      </c>
      <c r="C22" t="s">
        <v>400</v>
      </c>
      <c r="D22" t="s">
        <v>100</v>
      </c>
      <c r="E22" t="s">
        <v>123</v>
      </c>
      <c r="F22" t="s">
        <v>401</v>
      </c>
      <c r="G22" t="s">
        <v>402</v>
      </c>
      <c r="H22" t="s">
        <v>210</v>
      </c>
      <c r="I22" t="s">
        <v>211</v>
      </c>
      <c r="J22"/>
      <c r="K22" s="77">
        <v>2.39</v>
      </c>
      <c r="L22" t="s">
        <v>102</v>
      </c>
      <c r="M22" s="78">
        <v>8.3000000000000001E-3</v>
      </c>
      <c r="N22" s="78">
        <v>2.0400000000000001E-2</v>
      </c>
      <c r="O22" s="77">
        <v>0.28999999999999998</v>
      </c>
      <c r="P22" s="77">
        <v>108.31</v>
      </c>
      <c r="Q22" s="77">
        <v>10.011799999999999</v>
      </c>
      <c r="R22" s="77">
        <v>10.012114099</v>
      </c>
      <c r="S22" s="78">
        <v>0</v>
      </c>
      <c r="T22" s="78">
        <v>0</v>
      </c>
      <c r="U22" s="78">
        <v>0</v>
      </c>
    </row>
    <row r="23" spans="2:21">
      <c r="B23" t="s">
        <v>403</v>
      </c>
      <c r="C23" t="s">
        <v>404</v>
      </c>
      <c r="D23" t="s">
        <v>100</v>
      </c>
      <c r="E23" t="s">
        <v>123</v>
      </c>
      <c r="F23" t="s">
        <v>405</v>
      </c>
      <c r="G23" t="s">
        <v>380</v>
      </c>
      <c r="H23" t="s">
        <v>210</v>
      </c>
      <c r="I23" t="s">
        <v>211</v>
      </c>
      <c r="J23"/>
      <c r="K23" s="77">
        <v>4.3099999999999996</v>
      </c>
      <c r="L23" t="s">
        <v>102</v>
      </c>
      <c r="M23" s="78">
        <v>1E-3</v>
      </c>
      <c r="N23" s="78">
        <v>0.02</v>
      </c>
      <c r="O23" s="77">
        <v>0.12</v>
      </c>
      <c r="P23" s="77">
        <v>99.3</v>
      </c>
      <c r="Q23" s="77">
        <v>0</v>
      </c>
      <c r="R23" s="77">
        <v>1.1916E-4</v>
      </c>
      <c r="S23" s="78">
        <v>0</v>
      </c>
      <c r="T23" s="78">
        <v>0</v>
      </c>
      <c r="U23" s="78">
        <v>0</v>
      </c>
    </row>
    <row r="24" spans="2:21">
      <c r="B24" t="s">
        <v>406</v>
      </c>
      <c r="C24" t="s">
        <v>407</v>
      </c>
      <c r="D24" t="s">
        <v>100</v>
      </c>
      <c r="E24" t="s">
        <v>123</v>
      </c>
      <c r="F24" t="s">
        <v>408</v>
      </c>
      <c r="G24" t="s">
        <v>380</v>
      </c>
      <c r="H24" t="s">
        <v>210</v>
      </c>
      <c r="I24" t="s">
        <v>211</v>
      </c>
      <c r="J24"/>
      <c r="K24" s="77">
        <v>3.74</v>
      </c>
      <c r="L24" t="s">
        <v>102</v>
      </c>
      <c r="M24" s="78">
        <v>1.7500000000000002E-2</v>
      </c>
      <c r="N24" s="78">
        <v>2.0199999999999999E-2</v>
      </c>
      <c r="O24" s="77">
        <v>0.55000000000000004</v>
      </c>
      <c r="P24" s="77">
        <v>109.82</v>
      </c>
      <c r="Q24" s="77">
        <v>0</v>
      </c>
      <c r="R24" s="77">
        <v>6.0400999999999999E-4</v>
      </c>
      <c r="S24" s="78">
        <v>0</v>
      </c>
      <c r="T24" s="78">
        <v>0</v>
      </c>
      <c r="U24" s="78">
        <v>0</v>
      </c>
    </row>
    <row r="25" spans="2:21">
      <c r="B25" t="s">
        <v>409</v>
      </c>
      <c r="C25" t="s">
        <v>410</v>
      </c>
      <c r="D25" t="s">
        <v>100</v>
      </c>
      <c r="E25" t="s">
        <v>123</v>
      </c>
      <c r="F25" t="s">
        <v>408</v>
      </c>
      <c r="G25" t="s">
        <v>380</v>
      </c>
      <c r="H25" t="s">
        <v>210</v>
      </c>
      <c r="I25" t="s">
        <v>211</v>
      </c>
      <c r="J25"/>
      <c r="K25" s="77">
        <v>2.78</v>
      </c>
      <c r="L25" t="s">
        <v>102</v>
      </c>
      <c r="M25" s="78">
        <v>6.0000000000000001E-3</v>
      </c>
      <c r="N25" s="78">
        <v>2.01E-2</v>
      </c>
      <c r="O25" s="77">
        <v>0.36</v>
      </c>
      <c r="P25" s="77">
        <v>107.3</v>
      </c>
      <c r="Q25" s="77">
        <v>0</v>
      </c>
      <c r="R25" s="77">
        <v>3.8628000000000002E-4</v>
      </c>
      <c r="S25" s="78">
        <v>0</v>
      </c>
      <c r="T25" s="78">
        <v>0</v>
      </c>
      <c r="U25" s="78">
        <v>0</v>
      </c>
    </row>
    <row r="26" spans="2:21">
      <c r="B26" t="s">
        <v>411</v>
      </c>
      <c r="C26" t="s">
        <v>412</v>
      </c>
      <c r="D26" t="s">
        <v>100</v>
      </c>
      <c r="E26" t="s">
        <v>123</v>
      </c>
      <c r="F26" t="s">
        <v>408</v>
      </c>
      <c r="G26" t="s">
        <v>380</v>
      </c>
      <c r="H26" t="s">
        <v>210</v>
      </c>
      <c r="I26" t="s">
        <v>211</v>
      </c>
      <c r="J26"/>
      <c r="K26" s="77">
        <v>0.11</v>
      </c>
      <c r="L26" t="s">
        <v>102</v>
      </c>
      <c r="M26" s="78">
        <v>0.05</v>
      </c>
      <c r="N26" s="78">
        <v>4.2599999999999999E-2</v>
      </c>
      <c r="O26" s="77">
        <v>1.81</v>
      </c>
      <c r="P26" s="77">
        <v>116.4</v>
      </c>
      <c r="Q26" s="77">
        <v>0</v>
      </c>
      <c r="R26" s="77">
        <v>2.10684E-3</v>
      </c>
      <c r="S26" s="78">
        <v>0</v>
      </c>
      <c r="T26" s="78">
        <v>0</v>
      </c>
      <c r="U26" s="78">
        <v>0</v>
      </c>
    </row>
    <row r="27" spans="2:21">
      <c r="B27" t="s">
        <v>413</v>
      </c>
      <c r="C27" t="s">
        <v>414</v>
      </c>
      <c r="D27" t="s">
        <v>100</v>
      </c>
      <c r="E27" t="s">
        <v>123</v>
      </c>
      <c r="F27" t="s">
        <v>415</v>
      </c>
      <c r="G27" t="s">
        <v>416</v>
      </c>
      <c r="H27" t="s">
        <v>417</v>
      </c>
      <c r="I27" t="s">
        <v>150</v>
      </c>
      <c r="J27"/>
      <c r="K27" s="77">
        <v>2.0699999999999998</v>
      </c>
      <c r="L27" t="s">
        <v>102</v>
      </c>
      <c r="M27" s="78">
        <v>4.4999999999999998E-2</v>
      </c>
      <c r="N27" s="78">
        <v>2.2100000000000002E-2</v>
      </c>
      <c r="O27" s="77">
        <v>29252816.5</v>
      </c>
      <c r="P27" s="77">
        <v>119.1</v>
      </c>
      <c r="Q27" s="77">
        <v>0</v>
      </c>
      <c r="R27" s="77">
        <v>34840.104451500003</v>
      </c>
      <c r="S27" s="78">
        <v>9.9000000000000008E-3</v>
      </c>
      <c r="T27" s="78">
        <v>8.8999999999999999E-3</v>
      </c>
      <c r="U27" s="78">
        <v>1.2999999999999999E-3</v>
      </c>
    </row>
    <row r="28" spans="2:21">
      <c r="B28" t="s">
        <v>418</v>
      </c>
      <c r="C28" t="s">
        <v>419</v>
      </c>
      <c r="D28" t="s">
        <v>100</v>
      </c>
      <c r="E28" t="s">
        <v>123</v>
      </c>
      <c r="F28" t="s">
        <v>415</v>
      </c>
      <c r="G28" t="s">
        <v>416</v>
      </c>
      <c r="H28" t="s">
        <v>417</v>
      </c>
      <c r="I28" t="s">
        <v>150</v>
      </c>
      <c r="J28"/>
      <c r="K28" s="77">
        <v>4.45</v>
      </c>
      <c r="L28" t="s">
        <v>102</v>
      </c>
      <c r="M28" s="78">
        <v>3.85E-2</v>
      </c>
      <c r="N28" s="78">
        <v>2.2100000000000002E-2</v>
      </c>
      <c r="O28" s="77">
        <v>32974163.670000002</v>
      </c>
      <c r="P28" s="77">
        <v>120.55</v>
      </c>
      <c r="Q28" s="77">
        <v>0</v>
      </c>
      <c r="R28" s="77">
        <v>39750.354304184999</v>
      </c>
      <c r="S28" s="78">
        <v>1.2800000000000001E-2</v>
      </c>
      <c r="T28" s="78">
        <v>1.0200000000000001E-2</v>
      </c>
      <c r="U28" s="78">
        <v>1.5E-3</v>
      </c>
    </row>
    <row r="29" spans="2:21">
      <c r="B29" t="s">
        <v>420</v>
      </c>
      <c r="C29" t="s">
        <v>421</v>
      </c>
      <c r="D29" t="s">
        <v>100</v>
      </c>
      <c r="E29" t="s">
        <v>123</v>
      </c>
      <c r="F29" t="s">
        <v>415</v>
      </c>
      <c r="G29" t="s">
        <v>416</v>
      </c>
      <c r="H29" t="s">
        <v>417</v>
      </c>
      <c r="I29" t="s">
        <v>150</v>
      </c>
      <c r="J29"/>
      <c r="K29" s="77">
        <v>6.84</v>
      </c>
      <c r="L29" t="s">
        <v>102</v>
      </c>
      <c r="M29" s="78">
        <v>2.3900000000000001E-2</v>
      </c>
      <c r="N29" s="78">
        <v>2.41E-2</v>
      </c>
      <c r="O29" s="77">
        <v>48514809.899999999</v>
      </c>
      <c r="P29" s="77">
        <v>110.8</v>
      </c>
      <c r="Q29" s="77">
        <v>0</v>
      </c>
      <c r="R29" s="77">
        <v>53754.409369200002</v>
      </c>
      <c r="S29" s="78">
        <v>1.2500000000000001E-2</v>
      </c>
      <c r="T29" s="78">
        <v>1.38E-2</v>
      </c>
      <c r="U29" s="78">
        <v>2.0999999999999999E-3</v>
      </c>
    </row>
    <row r="30" spans="2:21">
      <c r="B30" t="s">
        <v>422</v>
      </c>
      <c r="C30" t="s">
        <v>423</v>
      </c>
      <c r="D30" t="s">
        <v>100</v>
      </c>
      <c r="E30" t="s">
        <v>123</v>
      </c>
      <c r="F30" t="s">
        <v>415</v>
      </c>
      <c r="G30" t="s">
        <v>416</v>
      </c>
      <c r="H30" t="s">
        <v>417</v>
      </c>
      <c r="I30" t="s">
        <v>150</v>
      </c>
      <c r="J30"/>
      <c r="K30" s="77">
        <v>3.96</v>
      </c>
      <c r="L30" t="s">
        <v>102</v>
      </c>
      <c r="M30" s="78">
        <v>0.01</v>
      </c>
      <c r="N30" s="78">
        <v>2.06E-2</v>
      </c>
      <c r="O30" s="77">
        <v>7314148.1299999999</v>
      </c>
      <c r="P30" s="77">
        <v>105.39</v>
      </c>
      <c r="Q30" s="77">
        <v>0</v>
      </c>
      <c r="R30" s="77">
        <v>7708.380714207</v>
      </c>
      <c r="S30" s="78">
        <v>6.1000000000000004E-3</v>
      </c>
      <c r="T30" s="78">
        <v>2E-3</v>
      </c>
      <c r="U30" s="78">
        <v>2.9999999999999997E-4</v>
      </c>
    </row>
    <row r="31" spans="2:21">
      <c r="B31" t="s">
        <v>424</v>
      </c>
      <c r="C31" t="s">
        <v>425</v>
      </c>
      <c r="D31" t="s">
        <v>100</v>
      </c>
      <c r="E31" t="s">
        <v>123</v>
      </c>
      <c r="F31" t="s">
        <v>415</v>
      </c>
      <c r="G31" t="s">
        <v>416</v>
      </c>
      <c r="H31" t="s">
        <v>417</v>
      </c>
      <c r="I31" t="s">
        <v>150</v>
      </c>
      <c r="J31"/>
      <c r="K31" s="77">
        <v>11.91</v>
      </c>
      <c r="L31" t="s">
        <v>102</v>
      </c>
      <c r="M31" s="78">
        <v>1.2500000000000001E-2</v>
      </c>
      <c r="N31" s="78">
        <v>2.5600000000000001E-2</v>
      </c>
      <c r="O31" s="77">
        <v>22302065.850000001</v>
      </c>
      <c r="P31" s="77">
        <v>93.45</v>
      </c>
      <c r="Q31" s="77">
        <v>0</v>
      </c>
      <c r="R31" s="77">
        <v>20841.280536825001</v>
      </c>
      <c r="S31" s="78">
        <v>5.1999999999999998E-3</v>
      </c>
      <c r="T31" s="78">
        <v>5.3E-3</v>
      </c>
      <c r="U31" s="78">
        <v>8.0000000000000004E-4</v>
      </c>
    </row>
    <row r="32" spans="2:21">
      <c r="B32" t="s">
        <v>427</v>
      </c>
      <c r="C32" t="s">
        <v>428</v>
      </c>
      <c r="D32" t="s">
        <v>100</v>
      </c>
      <c r="E32" t="s">
        <v>123</v>
      </c>
      <c r="F32" t="s">
        <v>415</v>
      </c>
      <c r="G32" t="s">
        <v>416</v>
      </c>
      <c r="H32" t="s">
        <v>417</v>
      </c>
      <c r="I32" t="s">
        <v>150</v>
      </c>
      <c r="J32"/>
      <c r="K32" s="77">
        <v>11.46</v>
      </c>
      <c r="L32" t="s">
        <v>102</v>
      </c>
      <c r="M32" s="78">
        <v>3.2000000000000001E-2</v>
      </c>
      <c r="N32" s="78">
        <v>2.58E-2</v>
      </c>
      <c r="O32" s="77">
        <v>10330823.91</v>
      </c>
      <c r="P32" s="77">
        <v>107.79</v>
      </c>
      <c r="Q32" s="77">
        <v>0</v>
      </c>
      <c r="R32" s="77">
        <v>11135.595092588999</v>
      </c>
      <c r="S32" s="78">
        <v>7.6E-3</v>
      </c>
      <c r="T32" s="78">
        <v>2.8999999999999998E-3</v>
      </c>
      <c r="U32" s="78">
        <v>4.0000000000000002E-4</v>
      </c>
    </row>
    <row r="33" spans="2:21">
      <c r="B33" t="s">
        <v>430</v>
      </c>
      <c r="C33" t="s">
        <v>431</v>
      </c>
      <c r="D33" t="s">
        <v>100</v>
      </c>
      <c r="E33" t="s">
        <v>123</v>
      </c>
      <c r="F33" t="s">
        <v>432</v>
      </c>
      <c r="G33" t="s">
        <v>127</v>
      </c>
      <c r="H33" t="s">
        <v>433</v>
      </c>
      <c r="I33" t="s">
        <v>211</v>
      </c>
      <c r="J33"/>
      <c r="K33" s="77">
        <v>6.51</v>
      </c>
      <c r="L33" t="s">
        <v>102</v>
      </c>
      <c r="M33" s="78">
        <v>2.6499999999999999E-2</v>
      </c>
      <c r="N33" s="78">
        <v>2.3099999999999999E-2</v>
      </c>
      <c r="O33" s="77">
        <v>4956529.08</v>
      </c>
      <c r="P33" s="77">
        <v>113.62</v>
      </c>
      <c r="Q33" s="77">
        <v>120.35017999999999</v>
      </c>
      <c r="R33" s="77">
        <v>5751.9585206960001</v>
      </c>
      <c r="S33" s="78">
        <v>3.3E-3</v>
      </c>
      <c r="T33" s="78">
        <v>1.5E-3</v>
      </c>
      <c r="U33" s="78">
        <v>2.0000000000000001E-4</v>
      </c>
    </row>
    <row r="34" spans="2:21">
      <c r="B34" t="s">
        <v>434</v>
      </c>
      <c r="C34" t="s">
        <v>435</v>
      </c>
      <c r="D34" t="s">
        <v>100</v>
      </c>
      <c r="E34" t="s">
        <v>123</v>
      </c>
      <c r="F34" t="s">
        <v>436</v>
      </c>
      <c r="G34" t="s">
        <v>402</v>
      </c>
      <c r="H34" t="s">
        <v>417</v>
      </c>
      <c r="I34" t="s">
        <v>150</v>
      </c>
      <c r="J34"/>
      <c r="K34" s="77">
        <v>3.61</v>
      </c>
      <c r="L34" t="s">
        <v>102</v>
      </c>
      <c r="M34" s="78">
        <v>1.34E-2</v>
      </c>
      <c r="N34" s="78">
        <v>2.6200000000000001E-2</v>
      </c>
      <c r="O34" s="77">
        <v>62629679.920000002</v>
      </c>
      <c r="P34" s="77">
        <v>106.9</v>
      </c>
      <c r="Q34" s="77">
        <v>5508.9331300000003</v>
      </c>
      <c r="R34" s="77">
        <v>72460.060964479999</v>
      </c>
      <c r="S34" s="78">
        <v>2.0299999999999999E-2</v>
      </c>
      <c r="T34" s="78">
        <v>1.8499999999999999E-2</v>
      </c>
      <c r="U34" s="78">
        <v>2.8E-3</v>
      </c>
    </row>
    <row r="35" spans="2:21">
      <c r="B35" t="s">
        <v>437</v>
      </c>
      <c r="C35" t="s">
        <v>438</v>
      </c>
      <c r="D35" t="s">
        <v>100</v>
      </c>
      <c r="E35" t="s">
        <v>123</v>
      </c>
      <c r="F35" t="s">
        <v>436</v>
      </c>
      <c r="G35" t="s">
        <v>402</v>
      </c>
      <c r="H35" t="s">
        <v>417</v>
      </c>
      <c r="I35" t="s">
        <v>150</v>
      </c>
      <c r="J35"/>
      <c r="K35" s="77">
        <v>3.59</v>
      </c>
      <c r="L35" t="s">
        <v>102</v>
      </c>
      <c r="M35" s="78">
        <v>1.77E-2</v>
      </c>
      <c r="N35" s="78">
        <v>2.5499999999999998E-2</v>
      </c>
      <c r="O35" s="77">
        <v>35032779.359999999</v>
      </c>
      <c r="P35" s="77">
        <v>107.51</v>
      </c>
      <c r="Q35" s="77">
        <v>3787.1526199999998</v>
      </c>
      <c r="R35" s="77">
        <v>41450.893709935997</v>
      </c>
      <c r="S35" s="78">
        <v>1.2699999999999999E-2</v>
      </c>
      <c r="T35" s="78">
        <v>1.06E-2</v>
      </c>
      <c r="U35" s="78">
        <v>1.6000000000000001E-3</v>
      </c>
    </row>
    <row r="36" spans="2:21">
      <c r="B36" t="s">
        <v>439</v>
      </c>
      <c r="C36" t="s">
        <v>440</v>
      </c>
      <c r="D36" t="s">
        <v>100</v>
      </c>
      <c r="E36" t="s">
        <v>123</v>
      </c>
      <c r="F36" t="s">
        <v>436</v>
      </c>
      <c r="G36" t="s">
        <v>402</v>
      </c>
      <c r="H36" t="s">
        <v>417</v>
      </c>
      <c r="I36" t="s">
        <v>150</v>
      </c>
      <c r="J36"/>
      <c r="K36" s="77">
        <v>6.59</v>
      </c>
      <c r="L36" t="s">
        <v>102</v>
      </c>
      <c r="M36" s="78">
        <v>2.4799999999999999E-2</v>
      </c>
      <c r="N36" s="78">
        <v>2.81E-2</v>
      </c>
      <c r="O36" s="77">
        <v>63364167.719999999</v>
      </c>
      <c r="P36" s="77">
        <v>108.2</v>
      </c>
      <c r="Q36" s="77">
        <v>867.90264000000002</v>
      </c>
      <c r="R36" s="77">
        <v>69427.932113040006</v>
      </c>
      <c r="S36" s="78">
        <v>1.9199999999999998E-2</v>
      </c>
      <c r="T36" s="78">
        <v>1.78E-2</v>
      </c>
      <c r="U36" s="78">
        <v>2.7000000000000001E-3</v>
      </c>
    </row>
    <row r="37" spans="2:21">
      <c r="B37" t="s">
        <v>441</v>
      </c>
      <c r="C37" t="s">
        <v>442</v>
      </c>
      <c r="D37" t="s">
        <v>100</v>
      </c>
      <c r="E37" t="s">
        <v>123</v>
      </c>
      <c r="F37" t="s">
        <v>436</v>
      </c>
      <c r="G37" t="s">
        <v>402</v>
      </c>
      <c r="H37" t="s">
        <v>433</v>
      </c>
      <c r="I37" t="s">
        <v>211</v>
      </c>
      <c r="J37"/>
      <c r="K37" s="77">
        <v>7.97</v>
      </c>
      <c r="L37" t="s">
        <v>102</v>
      </c>
      <c r="M37" s="78">
        <v>8.9999999999999993E-3</v>
      </c>
      <c r="N37" s="78">
        <v>2.8899999999999999E-2</v>
      </c>
      <c r="O37" s="77">
        <v>30732254.969999999</v>
      </c>
      <c r="P37" s="77">
        <v>92.96</v>
      </c>
      <c r="Q37" s="77">
        <v>150.49871999999999</v>
      </c>
      <c r="R37" s="77">
        <v>28719.202940112002</v>
      </c>
      <c r="S37" s="78">
        <v>1.61E-2</v>
      </c>
      <c r="T37" s="78">
        <v>7.4000000000000003E-3</v>
      </c>
      <c r="U37" s="78">
        <v>1.1000000000000001E-3</v>
      </c>
    </row>
    <row r="38" spans="2:21">
      <c r="B38" t="s">
        <v>443</v>
      </c>
      <c r="C38" t="s">
        <v>444</v>
      </c>
      <c r="D38" t="s">
        <v>100</v>
      </c>
      <c r="E38" t="s">
        <v>123</v>
      </c>
      <c r="F38" t="s">
        <v>436</v>
      </c>
      <c r="G38" t="s">
        <v>402</v>
      </c>
      <c r="H38" t="s">
        <v>433</v>
      </c>
      <c r="I38" t="s">
        <v>211</v>
      </c>
      <c r="J38"/>
      <c r="K38" s="77">
        <v>11.47</v>
      </c>
      <c r="L38" t="s">
        <v>102</v>
      </c>
      <c r="M38" s="78">
        <v>1.6899999999999998E-2</v>
      </c>
      <c r="N38" s="78">
        <v>3.0499999999999999E-2</v>
      </c>
      <c r="O38" s="77">
        <v>39754542.18</v>
      </c>
      <c r="P38" s="77">
        <v>93.4</v>
      </c>
      <c r="Q38" s="77">
        <v>365.56894</v>
      </c>
      <c r="R38" s="77">
        <v>37496.311336120001</v>
      </c>
      <c r="S38" s="78">
        <v>1.4800000000000001E-2</v>
      </c>
      <c r="T38" s="78">
        <v>9.5999999999999992E-3</v>
      </c>
      <c r="U38" s="78">
        <v>1.4E-3</v>
      </c>
    </row>
    <row r="39" spans="2:21">
      <c r="B39" t="s">
        <v>445</v>
      </c>
      <c r="C39" t="s">
        <v>446</v>
      </c>
      <c r="D39" t="s">
        <v>100</v>
      </c>
      <c r="E39" t="s">
        <v>123</v>
      </c>
      <c r="F39" t="s">
        <v>436</v>
      </c>
      <c r="G39" t="s">
        <v>402</v>
      </c>
      <c r="H39" t="s">
        <v>433</v>
      </c>
      <c r="I39" t="s">
        <v>211</v>
      </c>
      <c r="J39"/>
      <c r="K39" s="77">
        <v>1.25</v>
      </c>
      <c r="L39" t="s">
        <v>102</v>
      </c>
      <c r="M39" s="78">
        <v>6.4999999999999997E-3</v>
      </c>
      <c r="N39" s="78">
        <v>2.6499999999999999E-2</v>
      </c>
      <c r="O39" s="77">
        <v>2078510.63</v>
      </c>
      <c r="P39" s="77">
        <v>107.94</v>
      </c>
      <c r="Q39" s="77">
        <v>0</v>
      </c>
      <c r="R39" s="77">
        <v>2243.5443740219998</v>
      </c>
      <c r="S39" s="78">
        <v>6.8999999999999999E-3</v>
      </c>
      <c r="T39" s="78">
        <v>5.9999999999999995E-4</v>
      </c>
      <c r="U39" s="78">
        <v>1E-4</v>
      </c>
    </row>
    <row r="40" spans="2:21">
      <c r="B40" t="s">
        <v>447</v>
      </c>
      <c r="C40" t="s">
        <v>448</v>
      </c>
      <c r="D40" t="s">
        <v>100</v>
      </c>
      <c r="E40" t="s">
        <v>123</v>
      </c>
      <c r="F40" t="s">
        <v>449</v>
      </c>
      <c r="G40" t="s">
        <v>402</v>
      </c>
      <c r="H40" t="s">
        <v>450</v>
      </c>
      <c r="I40" t="s">
        <v>211</v>
      </c>
      <c r="J40"/>
      <c r="K40" s="77">
        <v>2.5099999999999998</v>
      </c>
      <c r="L40" t="s">
        <v>102</v>
      </c>
      <c r="M40" s="78">
        <v>1.34E-2</v>
      </c>
      <c r="N40" s="78">
        <v>2.4799999999999999E-2</v>
      </c>
      <c r="O40" s="77">
        <v>4976972.08</v>
      </c>
      <c r="P40" s="77">
        <v>108.78</v>
      </c>
      <c r="Q40" s="77">
        <v>0</v>
      </c>
      <c r="R40" s="77">
        <v>5413.9502286240004</v>
      </c>
      <c r="S40" s="78">
        <v>9.2999999999999992E-3</v>
      </c>
      <c r="T40" s="78">
        <v>1.4E-3</v>
      </c>
      <c r="U40" s="78">
        <v>2.0000000000000001E-4</v>
      </c>
    </row>
    <row r="41" spans="2:21">
      <c r="B41" t="s">
        <v>451</v>
      </c>
      <c r="C41" t="s">
        <v>452</v>
      </c>
      <c r="D41" t="s">
        <v>100</v>
      </c>
      <c r="E41" t="s">
        <v>123</v>
      </c>
      <c r="F41" t="s">
        <v>449</v>
      </c>
      <c r="G41" t="s">
        <v>402</v>
      </c>
      <c r="H41" t="s">
        <v>450</v>
      </c>
      <c r="I41" t="s">
        <v>211</v>
      </c>
      <c r="J41"/>
      <c r="K41" s="77">
        <v>2.2799999999999998</v>
      </c>
      <c r="L41" t="s">
        <v>102</v>
      </c>
      <c r="M41" s="78">
        <v>2E-3</v>
      </c>
      <c r="N41" s="78">
        <v>2.4400000000000002E-2</v>
      </c>
      <c r="O41" s="77">
        <v>10686420.609999999</v>
      </c>
      <c r="P41" s="77">
        <v>104</v>
      </c>
      <c r="Q41" s="77">
        <v>0</v>
      </c>
      <c r="R41" s="77">
        <v>11113.877434399999</v>
      </c>
      <c r="S41" s="78">
        <v>3.2399999999999998E-2</v>
      </c>
      <c r="T41" s="78">
        <v>2.8E-3</v>
      </c>
      <c r="U41" s="78">
        <v>4.0000000000000002E-4</v>
      </c>
    </row>
    <row r="42" spans="2:21">
      <c r="B42" t="s">
        <v>453</v>
      </c>
      <c r="C42" t="s">
        <v>454</v>
      </c>
      <c r="D42" t="s">
        <v>100</v>
      </c>
      <c r="E42" t="s">
        <v>123</v>
      </c>
      <c r="F42" t="s">
        <v>449</v>
      </c>
      <c r="G42" t="s">
        <v>402</v>
      </c>
      <c r="H42" t="s">
        <v>450</v>
      </c>
      <c r="I42" t="s">
        <v>211</v>
      </c>
      <c r="J42"/>
      <c r="K42" s="77">
        <v>3.84</v>
      </c>
      <c r="L42" t="s">
        <v>102</v>
      </c>
      <c r="M42" s="78">
        <v>1.8200000000000001E-2</v>
      </c>
      <c r="N42" s="78">
        <v>2.52E-2</v>
      </c>
      <c r="O42" s="77">
        <v>13384668.74</v>
      </c>
      <c r="P42" s="77">
        <v>107.89</v>
      </c>
      <c r="Q42" s="77">
        <v>0</v>
      </c>
      <c r="R42" s="77">
        <v>14440.719103586</v>
      </c>
      <c r="S42" s="78">
        <v>3.5400000000000001E-2</v>
      </c>
      <c r="T42" s="78">
        <v>3.7000000000000002E-3</v>
      </c>
      <c r="U42" s="78">
        <v>5.9999999999999995E-4</v>
      </c>
    </row>
    <row r="43" spans="2:21">
      <c r="B43" t="s">
        <v>455</v>
      </c>
      <c r="C43" t="s">
        <v>456</v>
      </c>
      <c r="D43" t="s">
        <v>100</v>
      </c>
      <c r="E43" t="s">
        <v>123</v>
      </c>
      <c r="F43" t="s">
        <v>457</v>
      </c>
      <c r="G43" t="s">
        <v>402</v>
      </c>
      <c r="H43" t="s">
        <v>450</v>
      </c>
      <c r="I43" t="s">
        <v>211</v>
      </c>
      <c r="J43"/>
      <c r="K43" s="77">
        <v>4.5599999999999996</v>
      </c>
      <c r="L43" t="s">
        <v>102</v>
      </c>
      <c r="M43" s="78">
        <v>5.0000000000000001E-3</v>
      </c>
      <c r="N43" s="78">
        <v>2.8299999999999999E-2</v>
      </c>
      <c r="O43" s="77">
        <v>11438833.689999999</v>
      </c>
      <c r="P43" s="77">
        <v>99.1</v>
      </c>
      <c r="Q43" s="77">
        <v>1866.57485</v>
      </c>
      <c r="R43" s="77">
        <v>13202.45903679</v>
      </c>
      <c r="S43" s="78">
        <v>6.4000000000000003E-3</v>
      </c>
      <c r="T43" s="78">
        <v>3.3999999999999998E-3</v>
      </c>
      <c r="U43" s="78">
        <v>5.0000000000000001E-4</v>
      </c>
    </row>
    <row r="44" spans="2:21">
      <c r="B44" t="s">
        <v>458</v>
      </c>
      <c r="C44" t="s">
        <v>459</v>
      </c>
      <c r="D44" t="s">
        <v>100</v>
      </c>
      <c r="E44" t="s">
        <v>123</v>
      </c>
      <c r="F44" t="s">
        <v>457</v>
      </c>
      <c r="G44" t="s">
        <v>402</v>
      </c>
      <c r="H44" t="s">
        <v>450</v>
      </c>
      <c r="I44" t="s">
        <v>211</v>
      </c>
      <c r="J44"/>
      <c r="K44" s="77">
        <v>6.38</v>
      </c>
      <c r="L44" t="s">
        <v>102</v>
      </c>
      <c r="M44" s="78">
        <v>5.8999999999999999E-3</v>
      </c>
      <c r="N44" s="78">
        <v>3.0599999999999999E-2</v>
      </c>
      <c r="O44" s="77">
        <v>33925502.75</v>
      </c>
      <c r="P44" s="77">
        <v>91.73</v>
      </c>
      <c r="Q44" s="77">
        <v>107.42832</v>
      </c>
      <c r="R44" s="77">
        <v>31227.291992574999</v>
      </c>
      <c r="S44" s="78">
        <v>3.09E-2</v>
      </c>
      <c r="T44" s="78">
        <v>8.0000000000000002E-3</v>
      </c>
      <c r="U44" s="78">
        <v>1.1999999999999999E-3</v>
      </c>
    </row>
    <row r="45" spans="2:21">
      <c r="B45" t="s">
        <v>460</v>
      </c>
      <c r="C45" t="s">
        <v>461</v>
      </c>
      <c r="D45" t="s">
        <v>100</v>
      </c>
      <c r="E45" t="s">
        <v>123</v>
      </c>
      <c r="F45" t="s">
        <v>457</v>
      </c>
      <c r="G45" t="s">
        <v>402</v>
      </c>
      <c r="H45" t="s">
        <v>450</v>
      </c>
      <c r="I45" t="s">
        <v>211</v>
      </c>
      <c r="J45"/>
      <c r="K45" s="77">
        <v>1.68</v>
      </c>
      <c r="L45" t="s">
        <v>102</v>
      </c>
      <c r="M45" s="78">
        <v>4.7500000000000001E-2</v>
      </c>
      <c r="N45" s="78">
        <v>2.8500000000000001E-2</v>
      </c>
      <c r="O45" s="77">
        <v>5213566.3600000003</v>
      </c>
      <c r="P45" s="77">
        <v>139.94</v>
      </c>
      <c r="Q45" s="77">
        <v>0</v>
      </c>
      <c r="R45" s="77">
        <v>7295.8647641839998</v>
      </c>
      <c r="S45" s="78">
        <v>4.0000000000000001E-3</v>
      </c>
      <c r="T45" s="78">
        <v>1.9E-3</v>
      </c>
      <c r="U45" s="78">
        <v>2.9999999999999997E-4</v>
      </c>
    </row>
    <row r="46" spans="2:21">
      <c r="B46" t="s">
        <v>462</v>
      </c>
      <c r="C46" t="s">
        <v>463</v>
      </c>
      <c r="D46" t="s">
        <v>100</v>
      </c>
      <c r="E46" t="s">
        <v>123</v>
      </c>
      <c r="F46" t="s">
        <v>464</v>
      </c>
      <c r="G46" t="s">
        <v>402</v>
      </c>
      <c r="H46" t="s">
        <v>450</v>
      </c>
      <c r="I46" t="s">
        <v>211</v>
      </c>
      <c r="J46"/>
      <c r="K46" s="77">
        <v>6.67</v>
      </c>
      <c r="L46" t="s">
        <v>102</v>
      </c>
      <c r="M46" s="78">
        <v>3.5000000000000001E-3</v>
      </c>
      <c r="N46" s="78">
        <v>2.9899999999999999E-2</v>
      </c>
      <c r="O46" s="77">
        <v>57977470.630000003</v>
      </c>
      <c r="P46" s="77">
        <v>90.55</v>
      </c>
      <c r="Q46" s="77">
        <v>0</v>
      </c>
      <c r="R46" s="77">
        <v>52498.599655464997</v>
      </c>
      <c r="S46" s="78">
        <v>1.89E-2</v>
      </c>
      <c r="T46" s="78">
        <v>1.34E-2</v>
      </c>
      <c r="U46" s="78">
        <v>2E-3</v>
      </c>
    </row>
    <row r="47" spans="2:21">
      <c r="B47" t="s">
        <v>465</v>
      </c>
      <c r="C47" t="s">
        <v>466</v>
      </c>
      <c r="D47" t="s">
        <v>100</v>
      </c>
      <c r="E47" t="s">
        <v>123</v>
      </c>
      <c r="F47" t="s">
        <v>464</v>
      </c>
      <c r="G47" t="s">
        <v>402</v>
      </c>
      <c r="H47" t="s">
        <v>450</v>
      </c>
      <c r="I47" t="s">
        <v>211</v>
      </c>
      <c r="J47"/>
      <c r="K47" s="77">
        <v>2.77</v>
      </c>
      <c r="L47" t="s">
        <v>102</v>
      </c>
      <c r="M47" s="78">
        <v>2.4E-2</v>
      </c>
      <c r="N47" s="78">
        <v>2.53E-2</v>
      </c>
      <c r="O47" s="77">
        <v>833826.94</v>
      </c>
      <c r="P47" s="77">
        <v>111.43</v>
      </c>
      <c r="Q47" s="77">
        <v>0</v>
      </c>
      <c r="R47" s="77">
        <v>929.13335924199998</v>
      </c>
      <c r="S47" s="78">
        <v>1.4E-3</v>
      </c>
      <c r="T47" s="78">
        <v>2.0000000000000001E-4</v>
      </c>
      <c r="U47" s="78">
        <v>0</v>
      </c>
    </row>
    <row r="48" spans="2:21">
      <c r="B48" t="s">
        <v>467</v>
      </c>
      <c r="C48" t="s">
        <v>468</v>
      </c>
      <c r="D48" t="s">
        <v>100</v>
      </c>
      <c r="E48" t="s">
        <v>123</v>
      </c>
      <c r="F48" t="s">
        <v>464</v>
      </c>
      <c r="G48" t="s">
        <v>402</v>
      </c>
      <c r="H48" t="s">
        <v>450</v>
      </c>
      <c r="I48" t="s">
        <v>211</v>
      </c>
      <c r="J48"/>
      <c r="K48" s="77">
        <v>4.13</v>
      </c>
      <c r="L48" t="s">
        <v>102</v>
      </c>
      <c r="M48" s="78">
        <v>2.5999999999999999E-2</v>
      </c>
      <c r="N48" s="78">
        <v>2.6100000000000002E-2</v>
      </c>
      <c r="O48" s="77">
        <v>12150926.41</v>
      </c>
      <c r="P48" s="77">
        <v>111.02</v>
      </c>
      <c r="Q48" s="77">
        <v>858.54783999999995</v>
      </c>
      <c r="R48" s="77">
        <v>14348.506340382</v>
      </c>
      <c r="S48" s="78">
        <v>2.4799999999999999E-2</v>
      </c>
      <c r="T48" s="78">
        <v>3.7000000000000002E-3</v>
      </c>
      <c r="U48" s="78">
        <v>5.0000000000000001E-4</v>
      </c>
    </row>
    <row r="49" spans="2:21">
      <c r="B49" t="s">
        <v>469</v>
      </c>
      <c r="C49" t="s">
        <v>470</v>
      </c>
      <c r="D49" t="s">
        <v>100</v>
      </c>
      <c r="E49" t="s">
        <v>123</v>
      </c>
      <c r="F49" t="s">
        <v>464</v>
      </c>
      <c r="G49" t="s">
        <v>402</v>
      </c>
      <c r="H49" t="s">
        <v>450</v>
      </c>
      <c r="I49" t="s">
        <v>211</v>
      </c>
      <c r="J49"/>
      <c r="K49" s="77">
        <v>4.34</v>
      </c>
      <c r="L49" t="s">
        <v>102</v>
      </c>
      <c r="M49" s="78">
        <v>2.81E-2</v>
      </c>
      <c r="N49" s="78">
        <v>2.7400000000000001E-2</v>
      </c>
      <c r="O49" s="77">
        <v>3570621.5</v>
      </c>
      <c r="P49" s="77">
        <v>112.17</v>
      </c>
      <c r="Q49" s="77">
        <v>56.079749999999997</v>
      </c>
      <c r="R49" s="77">
        <v>4061.2458865499998</v>
      </c>
      <c r="S49" s="78">
        <v>2.7000000000000001E-3</v>
      </c>
      <c r="T49" s="78">
        <v>1E-3</v>
      </c>
      <c r="U49" s="78">
        <v>2.0000000000000001E-4</v>
      </c>
    </row>
    <row r="50" spans="2:21">
      <c r="B50" t="s">
        <v>471</v>
      </c>
      <c r="C50" t="s">
        <v>472</v>
      </c>
      <c r="D50" t="s">
        <v>100</v>
      </c>
      <c r="E50" t="s">
        <v>123</v>
      </c>
      <c r="F50" t="s">
        <v>464</v>
      </c>
      <c r="G50" t="s">
        <v>402</v>
      </c>
      <c r="H50" t="s">
        <v>450</v>
      </c>
      <c r="I50" t="s">
        <v>211</v>
      </c>
      <c r="J50"/>
      <c r="K50" s="77">
        <v>2.86</v>
      </c>
      <c r="L50" t="s">
        <v>102</v>
      </c>
      <c r="M50" s="78">
        <v>3.6999999999999998E-2</v>
      </c>
      <c r="N50" s="78">
        <v>2.6499999999999999E-2</v>
      </c>
      <c r="O50" s="77">
        <v>925718.64</v>
      </c>
      <c r="P50" s="77">
        <v>113.91</v>
      </c>
      <c r="Q50" s="77">
        <v>227.40727000000001</v>
      </c>
      <c r="R50" s="77">
        <v>1281.8933728239999</v>
      </c>
      <c r="S50" s="78">
        <v>2.5000000000000001E-3</v>
      </c>
      <c r="T50" s="78">
        <v>2.9999999999999997E-4</v>
      </c>
      <c r="U50" s="78">
        <v>0</v>
      </c>
    </row>
    <row r="51" spans="2:21">
      <c r="B51" t="s">
        <v>473</v>
      </c>
      <c r="C51" t="s">
        <v>474</v>
      </c>
      <c r="D51" t="s">
        <v>100</v>
      </c>
      <c r="E51" t="s">
        <v>123</v>
      </c>
      <c r="F51" t="s">
        <v>475</v>
      </c>
      <c r="G51" t="s">
        <v>402</v>
      </c>
      <c r="H51" t="s">
        <v>450</v>
      </c>
      <c r="I51" t="s">
        <v>211</v>
      </c>
      <c r="J51"/>
      <c r="K51" s="77">
        <v>4.68</v>
      </c>
      <c r="L51" t="s">
        <v>102</v>
      </c>
      <c r="M51" s="78">
        <v>6.4999999999999997E-3</v>
      </c>
      <c r="N51" s="78">
        <v>2.4799999999999999E-2</v>
      </c>
      <c r="O51" s="77">
        <v>11248183.300000001</v>
      </c>
      <c r="P51" s="77">
        <v>101.31</v>
      </c>
      <c r="Q51" s="77">
        <v>174.06333000000001</v>
      </c>
      <c r="R51" s="77">
        <v>11569.597831229999</v>
      </c>
      <c r="S51" s="78">
        <v>2.23E-2</v>
      </c>
      <c r="T51" s="78">
        <v>3.0000000000000001E-3</v>
      </c>
      <c r="U51" s="78">
        <v>4.0000000000000002E-4</v>
      </c>
    </row>
    <row r="52" spans="2:21">
      <c r="B52" t="s">
        <v>476</v>
      </c>
      <c r="C52" t="s">
        <v>477</v>
      </c>
      <c r="D52" t="s">
        <v>100</v>
      </c>
      <c r="E52" t="s">
        <v>123</v>
      </c>
      <c r="F52" t="s">
        <v>475</v>
      </c>
      <c r="G52" t="s">
        <v>402</v>
      </c>
      <c r="H52" t="s">
        <v>450</v>
      </c>
      <c r="I52" t="s">
        <v>211</v>
      </c>
      <c r="J52"/>
      <c r="K52" s="77">
        <v>5.42</v>
      </c>
      <c r="L52" t="s">
        <v>102</v>
      </c>
      <c r="M52" s="78">
        <v>1.43E-2</v>
      </c>
      <c r="N52" s="78">
        <v>2.81E-2</v>
      </c>
      <c r="O52" s="77">
        <v>180804.69</v>
      </c>
      <c r="P52" s="77">
        <v>102.63</v>
      </c>
      <c r="Q52" s="77">
        <v>3.5676600000000001</v>
      </c>
      <c r="R52" s="77">
        <v>189.12751334699999</v>
      </c>
      <c r="S52" s="78">
        <v>4.0000000000000002E-4</v>
      </c>
      <c r="T52" s="78">
        <v>0</v>
      </c>
      <c r="U52" s="78">
        <v>0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475</v>
      </c>
      <c r="G53" t="s">
        <v>402</v>
      </c>
      <c r="H53" t="s">
        <v>450</v>
      </c>
      <c r="I53" t="s">
        <v>211</v>
      </c>
      <c r="J53"/>
      <c r="K53" s="77">
        <v>7.01</v>
      </c>
      <c r="L53" t="s">
        <v>102</v>
      </c>
      <c r="M53" s="78">
        <v>3.61E-2</v>
      </c>
      <c r="N53" s="78">
        <v>3.15E-2</v>
      </c>
      <c r="O53" s="77">
        <v>17170252.890000001</v>
      </c>
      <c r="P53" s="77">
        <v>104.74</v>
      </c>
      <c r="Q53" s="77">
        <v>165.24825000000001</v>
      </c>
      <c r="R53" s="77">
        <v>18149.371126986</v>
      </c>
      <c r="S53" s="78">
        <v>3.7400000000000003E-2</v>
      </c>
      <c r="T53" s="78">
        <v>4.5999999999999999E-3</v>
      </c>
      <c r="U53" s="78">
        <v>6.9999999999999999E-4</v>
      </c>
    </row>
    <row r="54" spans="2:21">
      <c r="B54" t="s">
        <v>481</v>
      </c>
      <c r="C54" t="s">
        <v>482</v>
      </c>
      <c r="D54" t="s">
        <v>100</v>
      </c>
      <c r="E54" t="s">
        <v>123</v>
      </c>
      <c r="F54" t="s">
        <v>475</v>
      </c>
      <c r="G54" t="s">
        <v>402</v>
      </c>
      <c r="H54" t="s">
        <v>450</v>
      </c>
      <c r="I54" t="s">
        <v>211</v>
      </c>
      <c r="J54"/>
      <c r="K54" s="77">
        <v>0.28000000000000003</v>
      </c>
      <c r="L54" t="s">
        <v>102</v>
      </c>
      <c r="M54" s="78">
        <v>4.9000000000000002E-2</v>
      </c>
      <c r="N54" s="78">
        <v>3.1199999999999999E-2</v>
      </c>
      <c r="O54" s="77">
        <v>2563846.2200000002</v>
      </c>
      <c r="P54" s="77">
        <v>115.64</v>
      </c>
      <c r="Q54" s="77">
        <v>0</v>
      </c>
      <c r="R54" s="77">
        <v>2964.8317688080001</v>
      </c>
      <c r="S54" s="78">
        <v>1.9300000000000001E-2</v>
      </c>
      <c r="T54" s="78">
        <v>8.0000000000000004E-4</v>
      </c>
      <c r="U54" s="78">
        <v>1E-4</v>
      </c>
    </row>
    <row r="55" spans="2:21">
      <c r="B55" t="s">
        <v>483</v>
      </c>
      <c r="C55" t="s">
        <v>484</v>
      </c>
      <c r="D55" t="s">
        <v>100</v>
      </c>
      <c r="E55" t="s">
        <v>123</v>
      </c>
      <c r="F55" t="s">
        <v>475</v>
      </c>
      <c r="G55" t="s">
        <v>402</v>
      </c>
      <c r="H55" t="s">
        <v>450</v>
      </c>
      <c r="I55" t="s">
        <v>211</v>
      </c>
      <c r="J55"/>
      <c r="K55" s="77">
        <v>1.97</v>
      </c>
      <c r="L55" t="s">
        <v>102</v>
      </c>
      <c r="M55" s="78">
        <v>1.7600000000000001E-2</v>
      </c>
      <c r="N55" s="78">
        <v>2.4799999999999999E-2</v>
      </c>
      <c r="O55" s="77">
        <v>16823599.350000001</v>
      </c>
      <c r="P55" s="77">
        <v>110.64</v>
      </c>
      <c r="Q55" s="77">
        <v>392.94085999999999</v>
      </c>
      <c r="R55" s="77">
        <v>19006.571180840001</v>
      </c>
      <c r="S55" s="78">
        <v>1.26E-2</v>
      </c>
      <c r="T55" s="78">
        <v>4.8999999999999998E-3</v>
      </c>
      <c r="U55" s="78">
        <v>6.9999999999999999E-4</v>
      </c>
    </row>
    <row r="56" spans="2:21">
      <c r="B56" t="s">
        <v>485</v>
      </c>
      <c r="C56" t="s">
        <v>486</v>
      </c>
      <c r="D56" t="s">
        <v>100</v>
      </c>
      <c r="E56" t="s">
        <v>123</v>
      </c>
      <c r="F56" t="s">
        <v>475</v>
      </c>
      <c r="G56" t="s">
        <v>402</v>
      </c>
      <c r="H56" t="s">
        <v>450</v>
      </c>
      <c r="I56" t="s">
        <v>211</v>
      </c>
      <c r="J56"/>
      <c r="K56" s="77">
        <v>2.66</v>
      </c>
      <c r="L56" t="s">
        <v>102</v>
      </c>
      <c r="M56" s="78">
        <v>2.1499999999999998E-2</v>
      </c>
      <c r="N56" s="78">
        <v>2.4899999999999999E-2</v>
      </c>
      <c r="O56" s="77">
        <v>23403401.920000002</v>
      </c>
      <c r="P56" s="77">
        <v>111.92</v>
      </c>
      <c r="Q56" s="77">
        <v>0</v>
      </c>
      <c r="R56" s="77">
        <v>26193.087428864001</v>
      </c>
      <c r="S56" s="78">
        <v>1.9199999999999998E-2</v>
      </c>
      <c r="T56" s="78">
        <v>6.7000000000000002E-3</v>
      </c>
      <c r="U56" s="78">
        <v>1E-3</v>
      </c>
    </row>
    <row r="57" spans="2:21">
      <c r="B57" t="s">
        <v>487</v>
      </c>
      <c r="C57" t="s">
        <v>488</v>
      </c>
      <c r="D57" t="s">
        <v>100</v>
      </c>
      <c r="E57" t="s">
        <v>123</v>
      </c>
      <c r="F57" t="s">
        <v>475</v>
      </c>
      <c r="G57" t="s">
        <v>402</v>
      </c>
      <c r="H57" t="s">
        <v>450</v>
      </c>
      <c r="I57" t="s">
        <v>211</v>
      </c>
      <c r="J57"/>
      <c r="K57" s="77">
        <v>4.49</v>
      </c>
      <c r="L57" t="s">
        <v>102</v>
      </c>
      <c r="M57" s="78">
        <v>2.2499999999999999E-2</v>
      </c>
      <c r="N57" s="78">
        <v>2.7199999999999998E-2</v>
      </c>
      <c r="O57" s="77">
        <v>31291654.890000001</v>
      </c>
      <c r="P57" s="77">
        <v>109.63</v>
      </c>
      <c r="Q57" s="77">
        <v>2693.1679300000001</v>
      </c>
      <c r="R57" s="77">
        <v>36998.209185906999</v>
      </c>
      <c r="S57" s="78">
        <v>3.15E-2</v>
      </c>
      <c r="T57" s="78">
        <v>9.4999999999999998E-3</v>
      </c>
      <c r="U57" s="78">
        <v>1.4E-3</v>
      </c>
    </row>
    <row r="58" spans="2:21">
      <c r="B58" t="s">
        <v>489</v>
      </c>
      <c r="C58" t="s">
        <v>490</v>
      </c>
      <c r="D58" t="s">
        <v>100</v>
      </c>
      <c r="E58" t="s">
        <v>123</v>
      </c>
      <c r="F58" t="s">
        <v>475</v>
      </c>
      <c r="G58" t="s">
        <v>402</v>
      </c>
      <c r="H58" t="s">
        <v>450</v>
      </c>
      <c r="I58" t="s">
        <v>211</v>
      </c>
      <c r="J58"/>
      <c r="K58" s="77">
        <v>6.26</v>
      </c>
      <c r="L58" t="s">
        <v>102</v>
      </c>
      <c r="M58" s="78">
        <v>2.5000000000000001E-3</v>
      </c>
      <c r="N58" s="78">
        <v>2.7199999999999998E-2</v>
      </c>
      <c r="O58" s="77">
        <v>26404289.91</v>
      </c>
      <c r="P58" s="77">
        <v>92.99</v>
      </c>
      <c r="Q58" s="77">
        <v>658.75810000000001</v>
      </c>
      <c r="R58" s="77">
        <v>25212.107287309002</v>
      </c>
      <c r="S58" s="78">
        <v>2.0299999999999999E-2</v>
      </c>
      <c r="T58" s="78">
        <v>6.4999999999999997E-3</v>
      </c>
      <c r="U58" s="78">
        <v>1E-3</v>
      </c>
    </row>
    <row r="59" spans="2:21">
      <c r="B59" t="s">
        <v>491</v>
      </c>
      <c r="C59" t="s">
        <v>492</v>
      </c>
      <c r="D59" t="s">
        <v>100</v>
      </c>
      <c r="E59" t="s">
        <v>123</v>
      </c>
      <c r="F59" t="s">
        <v>475</v>
      </c>
      <c r="G59" t="s">
        <v>402</v>
      </c>
      <c r="H59" t="s">
        <v>450</v>
      </c>
      <c r="I59" t="s">
        <v>211</v>
      </c>
      <c r="J59"/>
      <c r="K59" s="77">
        <v>3.44</v>
      </c>
      <c r="L59" t="s">
        <v>102</v>
      </c>
      <c r="M59" s="78">
        <v>2.35E-2</v>
      </c>
      <c r="N59" s="78">
        <v>2.47E-2</v>
      </c>
      <c r="O59" s="77">
        <v>22457379.789999999</v>
      </c>
      <c r="P59" s="77">
        <v>112.01</v>
      </c>
      <c r="Q59" s="77">
        <v>0</v>
      </c>
      <c r="R59" s="77">
        <v>25154.511102779001</v>
      </c>
      <c r="S59" s="78">
        <v>3.0599999999999999E-2</v>
      </c>
      <c r="T59" s="78">
        <v>6.4000000000000003E-3</v>
      </c>
      <c r="U59" s="78">
        <v>1E-3</v>
      </c>
    </row>
    <row r="60" spans="2:21">
      <c r="B60" t="s">
        <v>493</v>
      </c>
      <c r="C60" t="s">
        <v>494</v>
      </c>
      <c r="D60" t="s">
        <v>100</v>
      </c>
      <c r="E60" t="s">
        <v>123</v>
      </c>
      <c r="F60" t="s">
        <v>495</v>
      </c>
      <c r="G60" t="s">
        <v>402</v>
      </c>
      <c r="H60" t="s">
        <v>450</v>
      </c>
      <c r="I60" t="s">
        <v>211</v>
      </c>
      <c r="J60"/>
      <c r="K60" s="77">
        <v>3.23</v>
      </c>
      <c r="L60" t="s">
        <v>102</v>
      </c>
      <c r="M60" s="78">
        <v>1.4200000000000001E-2</v>
      </c>
      <c r="N60" s="78">
        <v>2.6800000000000001E-2</v>
      </c>
      <c r="O60" s="77">
        <v>9700829.3599999994</v>
      </c>
      <c r="P60" s="77">
        <v>106.38</v>
      </c>
      <c r="Q60" s="77">
        <v>0</v>
      </c>
      <c r="R60" s="77">
        <v>10319.742273168</v>
      </c>
      <c r="S60" s="78">
        <v>1.01E-2</v>
      </c>
      <c r="T60" s="78">
        <v>2.5999999999999999E-3</v>
      </c>
      <c r="U60" s="78">
        <v>4.0000000000000002E-4</v>
      </c>
    </row>
    <row r="61" spans="2:21">
      <c r="B61" t="s">
        <v>496</v>
      </c>
      <c r="C61" t="s">
        <v>497</v>
      </c>
      <c r="D61" t="s">
        <v>100</v>
      </c>
      <c r="E61" t="s">
        <v>123</v>
      </c>
      <c r="F61" t="s">
        <v>498</v>
      </c>
      <c r="G61" t="s">
        <v>402</v>
      </c>
      <c r="H61" t="s">
        <v>450</v>
      </c>
      <c r="I61" t="s">
        <v>211</v>
      </c>
      <c r="J61"/>
      <c r="K61" s="77">
        <v>0.71</v>
      </c>
      <c r="L61" t="s">
        <v>102</v>
      </c>
      <c r="M61" s="78">
        <v>0.04</v>
      </c>
      <c r="N61" s="78">
        <v>2.8400000000000002E-2</v>
      </c>
      <c r="O61" s="77">
        <v>640186.02</v>
      </c>
      <c r="P61" s="77">
        <v>112.36</v>
      </c>
      <c r="Q61" s="77">
        <v>0</v>
      </c>
      <c r="R61" s="77">
        <v>719.31301207199999</v>
      </c>
      <c r="S61" s="78">
        <v>3.8999999999999998E-3</v>
      </c>
      <c r="T61" s="78">
        <v>2.0000000000000001E-4</v>
      </c>
      <c r="U61" s="78">
        <v>0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498</v>
      </c>
      <c r="G62" t="s">
        <v>402</v>
      </c>
      <c r="H62" t="s">
        <v>450</v>
      </c>
      <c r="I62" t="s">
        <v>211</v>
      </c>
      <c r="J62"/>
      <c r="K62" s="77">
        <v>4.42</v>
      </c>
      <c r="L62" t="s">
        <v>102</v>
      </c>
      <c r="M62" s="78">
        <v>3.5000000000000003E-2</v>
      </c>
      <c r="N62" s="78">
        <v>2.69E-2</v>
      </c>
      <c r="O62" s="77">
        <v>7448285.0300000003</v>
      </c>
      <c r="P62" s="77">
        <v>117.45</v>
      </c>
      <c r="Q62" s="77">
        <v>0</v>
      </c>
      <c r="R62" s="77">
        <v>8748.0107677350006</v>
      </c>
      <c r="S62" s="78">
        <v>8.3999999999999995E-3</v>
      </c>
      <c r="T62" s="78">
        <v>2.2000000000000001E-3</v>
      </c>
      <c r="U62" s="78">
        <v>2.9999999999999997E-4</v>
      </c>
    </row>
    <row r="63" spans="2:21">
      <c r="B63" t="s">
        <v>501</v>
      </c>
      <c r="C63" t="s">
        <v>502</v>
      </c>
      <c r="D63" t="s">
        <v>100</v>
      </c>
      <c r="E63" t="s">
        <v>123</v>
      </c>
      <c r="F63" t="s">
        <v>498</v>
      </c>
      <c r="G63" t="s">
        <v>402</v>
      </c>
      <c r="H63" t="s">
        <v>450</v>
      </c>
      <c r="I63" t="s">
        <v>211</v>
      </c>
      <c r="J63"/>
      <c r="K63" s="77">
        <v>6.7</v>
      </c>
      <c r="L63" t="s">
        <v>102</v>
      </c>
      <c r="M63" s="78">
        <v>2.5000000000000001E-2</v>
      </c>
      <c r="N63" s="78">
        <v>2.8000000000000001E-2</v>
      </c>
      <c r="O63" s="77">
        <v>13479098.43</v>
      </c>
      <c r="P63" s="77">
        <v>109.15</v>
      </c>
      <c r="Q63" s="77">
        <v>0</v>
      </c>
      <c r="R63" s="77">
        <v>14712.435936345</v>
      </c>
      <c r="S63" s="78">
        <v>2.1700000000000001E-2</v>
      </c>
      <c r="T63" s="78">
        <v>3.8E-3</v>
      </c>
      <c r="U63" s="78">
        <v>5.9999999999999995E-4</v>
      </c>
    </row>
    <row r="64" spans="2:21">
      <c r="B64" t="s">
        <v>503</v>
      </c>
      <c r="C64" t="s">
        <v>504</v>
      </c>
      <c r="D64" t="s">
        <v>100</v>
      </c>
      <c r="E64" t="s">
        <v>123</v>
      </c>
      <c r="F64" t="s">
        <v>498</v>
      </c>
      <c r="G64" t="s">
        <v>402</v>
      </c>
      <c r="H64" t="s">
        <v>450</v>
      </c>
      <c r="I64" t="s">
        <v>211</v>
      </c>
      <c r="J64"/>
      <c r="K64" s="77">
        <v>3.05</v>
      </c>
      <c r="L64" t="s">
        <v>102</v>
      </c>
      <c r="M64" s="78">
        <v>0.04</v>
      </c>
      <c r="N64" s="78">
        <v>2.53E-2</v>
      </c>
      <c r="O64" s="77">
        <v>24282344.969999999</v>
      </c>
      <c r="P64" s="77">
        <v>117.41</v>
      </c>
      <c r="Q64" s="77">
        <v>0</v>
      </c>
      <c r="R64" s="77">
        <v>28509.901229276998</v>
      </c>
      <c r="S64" s="78">
        <v>2.6100000000000002E-2</v>
      </c>
      <c r="T64" s="78">
        <v>7.3000000000000001E-3</v>
      </c>
      <c r="U64" s="78">
        <v>1.1000000000000001E-3</v>
      </c>
    </row>
    <row r="65" spans="2:21">
      <c r="B65" t="s">
        <v>505</v>
      </c>
      <c r="C65" t="s">
        <v>506</v>
      </c>
      <c r="D65" t="s">
        <v>100</v>
      </c>
      <c r="E65" t="s">
        <v>123</v>
      </c>
      <c r="F65" t="s">
        <v>507</v>
      </c>
      <c r="G65" t="s">
        <v>402</v>
      </c>
      <c r="H65" t="s">
        <v>450</v>
      </c>
      <c r="I65" t="s">
        <v>211</v>
      </c>
      <c r="J65"/>
      <c r="K65" s="77">
        <v>2.87</v>
      </c>
      <c r="L65" t="s">
        <v>102</v>
      </c>
      <c r="M65" s="78">
        <v>2.3400000000000001E-2</v>
      </c>
      <c r="N65" s="78">
        <v>2.7300000000000001E-2</v>
      </c>
      <c r="O65" s="77">
        <v>17626725.530000001</v>
      </c>
      <c r="P65" s="77">
        <v>109.87</v>
      </c>
      <c r="Q65" s="77">
        <v>0</v>
      </c>
      <c r="R65" s="77">
        <v>19366.483339810999</v>
      </c>
      <c r="S65" s="78">
        <v>6.7999999999999996E-3</v>
      </c>
      <c r="T65" s="78">
        <v>5.0000000000000001E-3</v>
      </c>
      <c r="U65" s="78">
        <v>6.9999999999999999E-4</v>
      </c>
    </row>
    <row r="66" spans="2:21">
      <c r="B66" t="s">
        <v>508</v>
      </c>
      <c r="C66" t="s">
        <v>509</v>
      </c>
      <c r="D66" t="s">
        <v>100</v>
      </c>
      <c r="E66" t="s">
        <v>123</v>
      </c>
      <c r="F66" t="s">
        <v>510</v>
      </c>
      <c r="G66" t="s">
        <v>402</v>
      </c>
      <c r="H66" t="s">
        <v>450</v>
      </c>
      <c r="I66" t="s">
        <v>211</v>
      </c>
      <c r="J66"/>
      <c r="K66" s="77">
        <v>2.78</v>
      </c>
      <c r="L66" t="s">
        <v>102</v>
      </c>
      <c r="M66" s="78">
        <v>3.2000000000000001E-2</v>
      </c>
      <c r="N66" s="78">
        <v>2.6200000000000001E-2</v>
      </c>
      <c r="O66" s="77">
        <v>21064567.629999999</v>
      </c>
      <c r="P66" s="77">
        <v>111.95</v>
      </c>
      <c r="Q66" s="77">
        <v>6733.75558</v>
      </c>
      <c r="R66" s="77">
        <v>30315.539041784999</v>
      </c>
      <c r="S66" s="78">
        <v>1.4999999999999999E-2</v>
      </c>
      <c r="T66" s="78">
        <v>7.7999999999999996E-3</v>
      </c>
      <c r="U66" s="78">
        <v>1.1999999999999999E-3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510</v>
      </c>
      <c r="G67" t="s">
        <v>402</v>
      </c>
      <c r="H67" t="s">
        <v>450</v>
      </c>
      <c r="I67" t="s">
        <v>211</v>
      </c>
      <c r="J67"/>
      <c r="K67" s="77">
        <v>4.5</v>
      </c>
      <c r="L67" t="s">
        <v>102</v>
      </c>
      <c r="M67" s="78">
        <v>1.14E-2</v>
      </c>
      <c r="N67" s="78">
        <v>2.7900000000000001E-2</v>
      </c>
      <c r="O67" s="77">
        <v>22939911.41</v>
      </c>
      <c r="P67" s="77">
        <v>102</v>
      </c>
      <c r="Q67" s="77">
        <v>0</v>
      </c>
      <c r="R67" s="77">
        <v>23398.709638200002</v>
      </c>
      <c r="S67" s="78">
        <v>9.7000000000000003E-3</v>
      </c>
      <c r="T67" s="78">
        <v>6.0000000000000001E-3</v>
      </c>
      <c r="U67" s="78">
        <v>8.9999999999999998E-4</v>
      </c>
    </row>
    <row r="68" spans="2:21">
      <c r="B68" t="s">
        <v>513</v>
      </c>
      <c r="C68" t="s">
        <v>514</v>
      </c>
      <c r="D68" t="s">
        <v>100</v>
      </c>
      <c r="E68" t="s">
        <v>123</v>
      </c>
      <c r="F68" t="s">
        <v>510</v>
      </c>
      <c r="G68" t="s">
        <v>402</v>
      </c>
      <c r="H68" t="s">
        <v>450</v>
      </c>
      <c r="I68" t="s">
        <v>211</v>
      </c>
      <c r="J68"/>
      <c r="K68" s="77">
        <v>6.76</v>
      </c>
      <c r="L68" t="s">
        <v>102</v>
      </c>
      <c r="M68" s="78">
        <v>9.1999999999999998E-3</v>
      </c>
      <c r="N68" s="78">
        <v>2.93E-2</v>
      </c>
      <c r="O68" s="77">
        <v>32848845.75</v>
      </c>
      <c r="P68" s="77">
        <v>97.25</v>
      </c>
      <c r="Q68" s="77">
        <v>0</v>
      </c>
      <c r="R68" s="77">
        <v>31945.502491874999</v>
      </c>
      <c r="S68" s="78">
        <v>1.6400000000000001E-2</v>
      </c>
      <c r="T68" s="78">
        <v>8.2000000000000007E-3</v>
      </c>
      <c r="U68" s="78">
        <v>1.1999999999999999E-3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507</v>
      </c>
      <c r="G69" t="s">
        <v>402</v>
      </c>
      <c r="H69" t="s">
        <v>450</v>
      </c>
      <c r="I69" t="s">
        <v>211</v>
      </c>
      <c r="J69"/>
      <c r="K69" s="77">
        <v>5.7</v>
      </c>
      <c r="L69" t="s">
        <v>102</v>
      </c>
      <c r="M69" s="78">
        <v>6.4999999999999997E-3</v>
      </c>
      <c r="N69" s="78">
        <v>2.8199999999999999E-2</v>
      </c>
      <c r="O69" s="77">
        <v>49692427.850000001</v>
      </c>
      <c r="P69" s="77">
        <v>97.17</v>
      </c>
      <c r="Q69" s="77">
        <v>0</v>
      </c>
      <c r="R69" s="77">
        <v>48286.132141845002</v>
      </c>
      <c r="S69" s="78">
        <v>2.1700000000000001E-2</v>
      </c>
      <c r="T69" s="78">
        <v>1.24E-2</v>
      </c>
      <c r="U69" s="78">
        <v>1.8E-3</v>
      </c>
    </row>
    <row r="70" spans="2:21">
      <c r="B70" t="s">
        <v>517</v>
      </c>
      <c r="C70" t="s">
        <v>518</v>
      </c>
      <c r="D70" t="s">
        <v>100</v>
      </c>
      <c r="E70" t="s">
        <v>123</v>
      </c>
      <c r="F70" t="s">
        <v>507</v>
      </c>
      <c r="G70" t="s">
        <v>402</v>
      </c>
      <c r="H70" t="s">
        <v>450</v>
      </c>
      <c r="I70" t="s">
        <v>211</v>
      </c>
      <c r="J70"/>
      <c r="K70" s="77">
        <v>9.1</v>
      </c>
      <c r="L70" t="s">
        <v>102</v>
      </c>
      <c r="M70" s="78">
        <v>2.64E-2</v>
      </c>
      <c r="N70" s="78">
        <v>2.7900000000000001E-2</v>
      </c>
      <c r="O70" s="77">
        <v>2029426.57</v>
      </c>
      <c r="P70" s="77">
        <v>100.11</v>
      </c>
      <c r="Q70" s="77">
        <v>0</v>
      </c>
      <c r="R70" s="77">
        <v>2031.658939227</v>
      </c>
      <c r="S70" s="78">
        <v>6.7999999999999996E-3</v>
      </c>
      <c r="T70" s="78">
        <v>5.0000000000000001E-4</v>
      </c>
      <c r="U70" s="78">
        <v>1E-4</v>
      </c>
    </row>
    <row r="71" spans="2:21">
      <c r="B71" t="s">
        <v>519</v>
      </c>
      <c r="C71" t="s">
        <v>520</v>
      </c>
      <c r="D71" t="s">
        <v>100</v>
      </c>
      <c r="E71" t="s">
        <v>123</v>
      </c>
      <c r="F71" t="s">
        <v>521</v>
      </c>
      <c r="G71" t="s">
        <v>522</v>
      </c>
      <c r="H71" t="s">
        <v>523</v>
      </c>
      <c r="I71" t="s">
        <v>150</v>
      </c>
      <c r="J71"/>
      <c r="K71" s="77">
        <v>5.63</v>
      </c>
      <c r="L71" t="s">
        <v>102</v>
      </c>
      <c r="M71" s="78">
        <v>1.95E-2</v>
      </c>
      <c r="N71" s="78">
        <v>5.2299999999999999E-2</v>
      </c>
      <c r="O71" s="77">
        <v>200539.68</v>
      </c>
      <c r="P71" s="77">
        <v>83.16</v>
      </c>
      <c r="Q71" s="77">
        <v>10.0512</v>
      </c>
      <c r="R71" s="77">
        <v>176.81999788799999</v>
      </c>
      <c r="S71" s="78">
        <v>2.0000000000000001E-4</v>
      </c>
      <c r="T71" s="78">
        <v>0</v>
      </c>
      <c r="U71" s="78">
        <v>0</v>
      </c>
    </row>
    <row r="72" spans="2:21">
      <c r="B72" t="s">
        <v>524</v>
      </c>
      <c r="C72" t="s">
        <v>525</v>
      </c>
      <c r="D72" t="s">
        <v>100</v>
      </c>
      <c r="E72" t="s">
        <v>123</v>
      </c>
      <c r="F72" t="s">
        <v>526</v>
      </c>
      <c r="G72" t="s">
        <v>402</v>
      </c>
      <c r="H72" t="s">
        <v>450</v>
      </c>
      <c r="I72" t="s">
        <v>211</v>
      </c>
      <c r="J72"/>
      <c r="K72" s="77">
        <v>3.32</v>
      </c>
      <c r="L72" t="s">
        <v>102</v>
      </c>
      <c r="M72" s="78">
        <v>1.5800000000000002E-2</v>
      </c>
      <c r="N72" s="78">
        <v>2.4500000000000001E-2</v>
      </c>
      <c r="O72" s="77">
        <v>13364998.92</v>
      </c>
      <c r="P72" s="77">
        <v>108.66</v>
      </c>
      <c r="Q72" s="77">
        <v>0</v>
      </c>
      <c r="R72" s="77">
        <v>14522.407826471999</v>
      </c>
      <c r="S72" s="78">
        <v>2.87E-2</v>
      </c>
      <c r="T72" s="78">
        <v>3.7000000000000002E-3</v>
      </c>
      <c r="U72" s="78">
        <v>5.9999999999999995E-4</v>
      </c>
    </row>
    <row r="73" spans="2:21">
      <c r="B73" t="s">
        <v>527</v>
      </c>
      <c r="C73" t="s">
        <v>528</v>
      </c>
      <c r="D73" t="s">
        <v>100</v>
      </c>
      <c r="E73" t="s">
        <v>123</v>
      </c>
      <c r="F73" t="s">
        <v>526</v>
      </c>
      <c r="G73" t="s">
        <v>402</v>
      </c>
      <c r="H73" t="s">
        <v>450</v>
      </c>
      <c r="I73" t="s">
        <v>211</v>
      </c>
      <c r="J73"/>
      <c r="K73" s="77">
        <v>5.75</v>
      </c>
      <c r="L73" t="s">
        <v>102</v>
      </c>
      <c r="M73" s="78">
        <v>8.3999999999999995E-3</v>
      </c>
      <c r="N73" s="78">
        <v>2.6700000000000002E-2</v>
      </c>
      <c r="O73" s="77">
        <v>10756178.890000001</v>
      </c>
      <c r="P73" s="77">
        <v>98.94</v>
      </c>
      <c r="Q73" s="77">
        <v>0</v>
      </c>
      <c r="R73" s="77">
        <v>10642.163393766001</v>
      </c>
      <c r="S73" s="78">
        <v>2.41E-2</v>
      </c>
      <c r="T73" s="78">
        <v>2.7000000000000001E-3</v>
      </c>
      <c r="U73" s="78">
        <v>4.0000000000000002E-4</v>
      </c>
    </row>
    <row r="74" spans="2:21">
      <c r="B74" t="s">
        <v>529</v>
      </c>
      <c r="C74" t="s">
        <v>530</v>
      </c>
      <c r="D74" t="s">
        <v>100</v>
      </c>
      <c r="E74" t="s">
        <v>123</v>
      </c>
      <c r="F74" t="s">
        <v>379</v>
      </c>
      <c r="G74" t="s">
        <v>380</v>
      </c>
      <c r="H74" t="s">
        <v>450</v>
      </c>
      <c r="I74" t="s">
        <v>211</v>
      </c>
      <c r="J74"/>
      <c r="K74" s="77">
        <v>1.64</v>
      </c>
      <c r="L74" t="s">
        <v>102</v>
      </c>
      <c r="M74" s="78">
        <v>2.4199999999999999E-2</v>
      </c>
      <c r="N74" s="78">
        <v>3.49E-2</v>
      </c>
      <c r="O74" s="77">
        <v>506.72</v>
      </c>
      <c r="P74" s="77">
        <v>5473005</v>
      </c>
      <c r="Q74" s="77">
        <v>0</v>
      </c>
      <c r="R74" s="77">
        <v>27732.810936000002</v>
      </c>
      <c r="S74" s="78">
        <v>1.7600000000000001E-2</v>
      </c>
      <c r="T74" s="78">
        <v>7.1000000000000004E-3</v>
      </c>
      <c r="U74" s="78">
        <v>1.1000000000000001E-3</v>
      </c>
    </row>
    <row r="75" spans="2:21">
      <c r="B75" t="s">
        <v>531</v>
      </c>
      <c r="C75" t="s">
        <v>532</v>
      </c>
      <c r="D75" t="s">
        <v>100</v>
      </c>
      <c r="E75" t="s">
        <v>123</v>
      </c>
      <c r="F75" t="s">
        <v>379</v>
      </c>
      <c r="G75" t="s">
        <v>380</v>
      </c>
      <c r="H75" t="s">
        <v>450</v>
      </c>
      <c r="I75" t="s">
        <v>211</v>
      </c>
      <c r="J75"/>
      <c r="K75" s="77">
        <v>1.24</v>
      </c>
      <c r="L75" t="s">
        <v>102</v>
      </c>
      <c r="M75" s="78">
        <v>1.95E-2</v>
      </c>
      <c r="N75" s="78">
        <v>3.1699999999999999E-2</v>
      </c>
      <c r="O75" s="77">
        <v>429.93</v>
      </c>
      <c r="P75" s="77">
        <v>5440000</v>
      </c>
      <c r="Q75" s="77">
        <v>0</v>
      </c>
      <c r="R75" s="77">
        <v>23388.191999999999</v>
      </c>
      <c r="S75" s="78">
        <v>1.7299999999999999E-2</v>
      </c>
      <c r="T75" s="78">
        <v>6.0000000000000001E-3</v>
      </c>
      <c r="U75" s="78">
        <v>8.9999999999999998E-4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379</v>
      </c>
      <c r="G76" t="s">
        <v>380</v>
      </c>
      <c r="H76" t="s">
        <v>450</v>
      </c>
      <c r="I76" t="s">
        <v>211</v>
      </c>
      <c r="J76"/>
      <c r="K76" s="77">
        <v>0.08</v>
      </c>
      <c r="L76" t="s">
        <v>102</v>
      </c>
      <c r="M76" s="78">
        <v>1.6400000000000001E-2</v>
      </c>
      <c r="N76" s="78">
        <v>6.5199999999999994E-2</v>
      </c>
      <c r="O76" s="77">
        <v>347.04</v>
      </c>
      <c r="P76" s="77">
        <v>5516000</v>
      </c>
      <c r="Q76" s="77">
        <v>0</v>
      </c>
      <c r="R76" s="77">
        <v>19142.7264</v>
      </c>
      <c r="S76" s="78">
        <v>2.8299999999999999E-2</v>
      </c>
      <c r="T76" s="78">
        <v>4.8999999999999998E-3</v>
      </c>
      <c r="U76" s="78">
        <v>6.9999999999999999E-4</v>
      </c>
    </row>
    <row r="77" spans="2:21">
      <c r="B77" t="s">
        <v>535</v>
      </c>
      <c r="C77" t="s">
        <v>536</v>
      </c>
      <c r="D77" t="s">
        <v>100</v>
      </c>
      <c r="E77" t="s">
        <v>123</v>
      </c>
      <c r="F77" t="s">
        <v>379</v>
      </c>
      <c r="G77" t="s">
        <v>380</v>
      </c>
      <c r="H77" t="s">
        <v>450</v>
      </c>
      <c r="I77" t="s">
        <v>211</v>
      </c>
      <c r="J77"/>
      <c r="K77" s="77">
        <v>4.59</v>
      </c>
      <c r="L77" t="s">
        <v>102</v>
      </c>
      <c r="M77" s="78">
        <v>1.4999999999999999E-2</v>
      </c>
      <c r="N77" s="78">
        <v>3.3799999999999997E-2</v>
      </c>
      <c r="O77" s="77">
        <v>412.56</v>
      </c>
      <c r="P77" s="77">
        <v>4917657</v>
      </c>
      <c r="Q77" s="77">
        <v>0</v>
      </c>
      <c r="R77" s="77">
        <v>20288.285719200001</v>
      </c>
      <c r="S77" s="78">
        <v>1.47E-2</v>
      </c>
      <c r="T77" s="78">
        <v>5.1999999999999998E-3</v>
      </c>
      <c r="U77" s="78">
        <v>8.0000000000000004E-4</v>
      </c>
    </row>
    <row r="78" spans="2:21">
      <c r="B78" t="s">
        <v>537</v>
      </c>
      <c r="C78" t="s">
        <v>538</v>
      </c>
      <c r="D78" t="s">
        <v>100</v>
      </c>
      <c r="E78" t="s">
        <v>123</v>
      </c>
      <c r="F78" t="s">
        <v>379</v>
      </c>
      <c r="G78" t="s">
        <v>380</v>
      </c>
      <c r="H78" t="s">
        <v>450</v>
      </c>
      <c r="I78" t="s">
        <v>211</v>
      </c>
      <c r="J78"/>
      <c r="K78" s="77">
        <v>4.74</v>
      </c>
      <c r="L78" t="s">
        <v>102</v>
      </c>
      <c r="M78" s="78">
        <v>2.7799999999999998E-2</v>
      </c>
      <c r="N78" s="78">
        <v>3.4700000000000002E-2</v>
      </c>
      <c r="O78" s="77">
        <v>127.03</v>
      </c>
      <c r="P78" s="77">
        <v>5381286</v>
      </c>
      <c r="Q78" s="77">
        <v>0</v>
      </c>
      <c r="R78" s="77">
        <v>6835.8476057999997</v>
      </c>
      <c r="S78" s="78">
        <v>3.04E-2</v>
      </c>
      <c r="T78" s="78">
        <v>1.6999999999999999E-3</v>
      </c>
      <c r="U78" s="78">
        <v>2.9999999999999997E-4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408</v>
      </c>
      <c r="G79" t="s">
        <v>380</v>
      </c>
      <c r="H79" t="s">
        <v>450</v>
      </c>
      <c r="I79" t="s">
        <v>211</v>
      </c>
      <c r="J79"/>
      <c r="K79" s="77">
        <v>1.74</v>
      </c>
      <c r="L79" t="s">
        <v>102</v>
      </c>
      <c r="M79" s="78">
        <v>2.0199999999999999E-2</v>
      </c>
      <c r="N79" s="78">
        <v>3.2399999999999998E-2</v>
      </c>
      <c r="O79" s="77">
        <v>323.55</v>
      </c>
      <c r="P79" s="77">
        <v>5436000</v>
      </c>
      <c r="Q79" s="77">
        <v>0</v>
      </c>
      <c r="R79" s="77">
        <v>17588.178</v>
      </c>
      <c r="S79" s="78">
        <v>1.54E-2</v>
      </c>
      <c r="T79" s="78">
        <v>4.4999999999999997E-3</v>
      </c>
      <c r="U79" s="78">
        <v>6.9999999999999999E-4</v>
      </c>
    </row>
    <row r="80" spans="2:21">
      <c r="B80" t="s">
        <v>541</v>
      </c>
      <c r="C80" t="s">
        <v>542</v>
      </c>
      <c r="D80" t="s">
        <v>100</v>
      </c>
      <c r="E80" t="s">
        <v>123</v>
      </c>
      <c r="F80" t="s">
        <v>408</v>
      </c>
      <c r="G80" t="s">
        <v>380</v>
      </c>
      <c r="H80" t="s">
        <v>450</v>
      </c>
      <c r="I80" t="s">
        <v>211</v>
      </c>
      <c r="J80"/>
      <c r="K80" s="77">
        <v>0.5</v>
      </c>
      <c r="L80" t="s">
        <v>102</v>
      </c>
      <c r="M80" s="78">
        <v>1.5900000000000001E-2</v>
      </c>
      <c r="N80" s="78">
        <v>3.2000000000000001E-2</v>
      </c>
      <c r="O80" s="77">
        <v>390.2</v>
      </c>
      <c r="P80" s="77">
        <v>5522400</v>
      </c>
      <c r="Q80" s="77">
        <v>0</v>
      </c>
      <c r="R80" s="77">
        <v>21548.4048</v>
      </c>
      <c r="S80" s="78">
        <v>2.6100000000000002E-2</v>
      </c>
      <c r="T80" s="78">
        <v>5.4999999999999997E-3</v>
      </c>
      <c r="U80" s="78">
        <v>8.0000000000000004E-4</v>
      </c>
    </row>
    <row r="81" spans="2:21">
      <c r="B81" t="s">
        <v>543</v>
      </c>
      <c r="C81" t="s">
        <v>544</v>
      </c>
      <c r="D81" t="s">
        <v>100</v>
      </c>
      <c r="E81" t="s">
        <v>123</v>
      </c>
      <c r="F81" t="s">
        <v>408</v>
      </c>
      <c r="G81" t="s">
        <v>380</v>
      </c>
      <c r="H81" t="s">
        <v>450</v>
      </c>
      <c r="I81" t="s">
        <v>211</v>
      </c>
      <c r="J81"/>
      <c r="K81" s="77">
        <v>2.81</v>
      </c>
      <c r="L81" t="s">
        <v>102</v>
      </c>
      <c r="M81" s="78">
        <v>2.5899999999999999E-2</v>
      </c>
      <c r="N81" s="78">
        <v>3.15E-2</v>
      </c>
      <c r="O81" s="77">
        <v>631.97</v>
      </c>
      <c r="P81" s="77">
        <v>5445000</v>
      </c>
      <c r="Q81" s="77">
        <v>0</v>
      </c>
      <c r="R81" s="77">
        <v>34410.766499999998</v>
      </c>
      <c r="S81" s="78">
        <v>2.9899999999999999E-2</v>
      </c>
      <c r="T81" s="78">
        <v>8.8000000000000005E-3</v>
      </c>
      <c r="U81" s="78">
        <v>1.2999999999999999E-3</v>
      </c>
    </row>
    <row r="82" spans="2:21">
      <c r="B82" t="s">
        <v>545</v>
      </c>
      <c r="C82" t="s">
        <v>546</v>
      </c>
      <c r="D82" t="s">
        <v>100</v>
      </c>
      <c r="E82" t="s">
        <v>123</v>
      </c>
      <c r="F82" t="s">
        <v>405</v>
      </c>
      <c r="G82" t="s">
        <v>380</v>
      </c>
      <c r="H82" t="s">
        <v>450</v>
      </c>
      <c r="I82" t="s">
        <v>211</v>
      </c>
      <c r="J82"/>
      <c r="K82" s="77">
        <v>2.96</v>
      </c>
      <c r="L82" t="s">
        <v>102</v>
      </c>
      <c r="M82" s="78">
        <v>2.9700000000000001E-2</v>
      </c>
      <c r="N82" s="78">
        <v>2.8400000000000002E-2</v>
      </c>
      <c r="O82" s="77">
        <v>259.18</v>
      </c>
      <c r="P82" s="77">
        <v>5686000</v>
      </c>
      <c r="Q82" s="77">
        <v>0</v>
      </c>
      <c r="R82" s="77">
        <v>14736.9748</v>
      </c>
      <c r="S82" s="78">
        <v>1.8499999999999999E-2</v>
      </c>
      <c r="T82" s="78">
        <v>3.8E-3</v>
      </c>
      <c r="U82" s="78">
        <v>5.9999999999999995E-4</v>
      </c>
    </row>
    <row r="83" spans="2:21">
      <c r="B83" t="s">
        <v>547</v>
      </c>
      <c r="C83" t="s">
        <v>548</v>
      </c>
      <c r="D83" t="s">
        <v>100</v>
      </c>
      <c r="E83" t="s">
        <v>123</v>
      </c>
      <c r="F83" t="s">
        <v>405</v>
      </c>
      <c r="G83" t="s">
        <v>380</v>
      </c>
      <c r="H83" t="s">
        <v>450</v>
      </c>
      <c r="I83" t="s">
        <v>211</v>
      </c>
      <c r="J83"/>
      <c r="K83" s="77">
        <v>4.62</v>
      </c>
      <c r="L83" t="s">
        <v>102</v>
      </c>
      <c r="M83" s="78">
        <v>8.3999999999999995E-3</v>
      </c>
      <c r="N83" s="78">
        <v>3.3799999999999997E-2</v>
      </c>
      <c r="O83" s="77">
        <v>161.63</v>
      </c>
      <c r="P83" s="77">
        <v>4796011</v>
      </c>
      <c r="Q83" s="77">
        <v>0</v>
      </c>
      <c r="R83" s="77">
        <v>7751.7925793000004</v>
      </c>
      <c r="S83" s="78">
        <v>2.0299999999999999E-2</v>
      </c>
      <c r="T83" s="78">
        <v>2E-3</v>
      </c>
      <c r="U83" s="78">
        <v>2.9999999999999997E-4</v>
      </c>
    </row>
    <row r="84" spans="2:21">
      <c r="B84" t="s">
        <v>549</v>
      </c>
      <c r="C84" t="s">
        <v>550</v>
      </c>
      <c r="D84" t="s">
        <v>100</v>
      </c>
      <c r="E84" t="s">
        <v>123</v>
      </c>
      <c r="F84" t="s">
        <v>405</v>
      </c>
      <c r="G84" t="s">
        <v>380</v>
      </c>
      <c r="H84" t="s">
        <v>450</v>
      </c>
      <c r="I84" t="s">
        <v>211</v>
      </c>
      <c r="J84"/>
      <c r="K84" s="77">
        <v>4.99</v>
      </c>
      <c r="L84" t="s">
        <v>102</v>
      </c>
      <c r="M84" s="78">
        <v>3.09E-2</v>
      </c>
      <c r="N84" s="78">
        <v>3.3399999999999999E-2</v>
      </c>
      <c r="O84" s="77">
        <v>384.54</v>
      </c>
      <c r="P84" s="77">
        <v>5154899</v>
      </c>
      <c r="Q84" s="77">
        <v>0</v>
      </c>
      <c r="R84" s="77">
        <v>19822.648614599999</v>
      </c>
      <c r="S84" s="78">
        <v>2.0199999999999999E-2</v>
      </c>
      <c r="T84" s="78">
        <v>5.1000000000000004E-3</v>
      </c>
      <c r="U84" s="78">
        <v>8.0000000000000004E-4</v>
      </c>
    </row>
    <row r="85" spans="2:21">
      <c r="B85" t="s">
        <v>551</v>
      </c>
      <c r="C85" t="s">
        <v>552</v>
      </c>
      <c r="D85" t="s">
        <v>100</v>
      </c>
      <c r="E85" t="s">
        <v>123</v>
      </c>
      <c r="F85" t="s">
        <v>553</v>
      </c>
      <c r="G85" t="s">
        <v>127</v>
      </c>
      <c r="H85" t="s">
        <v>450</v>
      </c>
      <c r="I85" t="s">
        <v>211</v>
      </c>
      <c r="J85"/>
      <c r="K85" s="77">
        <v>1.57</v>
      </c>
      <c r="L85" t="s">
        <v>102</v>
      </c>
      <c r="M85" s="78">
        <v>1.7999999999999999E-2</v>
      </c>
      <c r="N85" s="78">
        <v>2.87E-2</v>
      </c>
      <c r="O85" s="77">
        <v>9543837.8800000008</v>
      </c>
      <c r="P85" s="77">
        <v>109.27</v>
      </c>
      <c r="Q85" s="77">
        <v>0</v>
      </c>
      <c r="R85" s="77">
        <v>10428.551651476</v>
      </c>
      <c r="S85" s="78">
        <v>9.7999999999999997E-3</v>
      </c>
      <c r="T85" s="78">
        <v>2.7000000000000001E-3</v>
      </c>
      <c r="U85" s="78">
        <v>4.0000000000000002E-4</v>
      </c>
    </row>
    <row r="86" spans="2:21">
      <c r="B86" t="s">
        <v>554</v>
      </c>
      <c r="C86" t="s">
        <v>555</v>
      </c>
      <c r="D86" t="s">
        <v>100</v>
      </c>
      <c r="E86" t="s">
        <v>123</v>
      </c>
      <c r="F86" t="s">
        <v>553</v>
      </c>
      <c r="G86" t="s">
        <v>127</v>
      </c>
      <c r="H86" t="s">
        <v>450</v>
      </c>
      <c r="I86" t="s">
        <v>211</v>
      </c>
      <c r="J86"/>
      <c r="K86" s="77">
        <v>4.0599999999999996</v>
      </c>
      <c r="L86" t="s">
        <v>102</v>
      </c>
      <c r="M86" s="78">
        <v>2.1999999999999999E-2</v>
      </c>
      <c r="N86" s="78">
        <v>2.8899999999999999E-2</v>
      </c>
      <c r="O86" s="77">
        <v>6060651.1900000004</v>
      </c>
      <c r="P86" s="77">
        <v>99.54</v>
      </c>
      <c r="Q86" s="77">
        <v>0</v>
      </c>
      <c r="R86" s="77">
        <v>6032.772194526</v>
      </c>
      <c r="S86" s="78">
        <v>2.1499999999999998E-2</v>
      </c>
      <c r="T86" s="78">
        <v>1.5E-3</v>
      </c>
      <c r="U86" s="78">
        <v>2.0000000000000001E-4</v>
      </c>
    </row>
    <row r="87" spans="2:21">
      <c r="B87" t="s">
        <v>557</v>
      </c>
      <c r="C87" t="s">
        <v>558</v>
      </c>
      <c r="D87" t="s">
        <v>100</v>
      </c>
      <c r="E87" t="s">
        <v>123</v>
      </c>
      <c r="F87" t="s">
        <v>449</v>
      </c>
      <c r="G87" t="s">
        <v>402</v>
      </c>
      <c r="H87" t="s">
        <v>559</v>
      </c>
      <c r="I87" t="s">
        <v>211</v>
      </c>
      <c r="J87"/>
      <c r="K87" s="77">
        <v>2.19</v>
      </c>
      <c r="L87" t="s">
        <v>102</v>
      </c>
      <c r="M87" s="78">
        <v>1.95E-2</v>
      </c>
      <c r="N87" s="78">
        <v>2.93E-2</v>
      </c>
      <c r="O87" s="77">
        <v>8007370.2400000002</v>
      </c>
      <c r="P87" s="77">
        <v>109.19</v>
      </c>
      <c r="Q87" s="77">
        <v>0</v>
      </c>
      <c r="R87" s="77">
        <v>8743.2475650560009</v>
      </c>
      <c r="S87" s="78">
        <v>1.41E-2</v>
      </c>
      <c r="T87" s="78">
        <v>2.2000000000000001E-3</v>
      </c>
      <c r="U87" s="78">
        <v>2.9999999999999997E-4</v>
      </c>
    </row>
    <row r="88" spans="2:21">
      <c r="B88" t="s">
        <v>560</v>
      </c>
      <c r="C88" t="s">
        <v>561</v>
      </c>
      <c r="D88" t="s">
        <v>100</v>
      </c>
      <c r="E88" t="s">
        <v>123</v>
      </c>
      <c r="F88" t="s">
        <v>449</v>
      </c>
      <c r="G88" t="s">
        <v>402</v>
      </c>
      <c r="H88" t="s">
        <v>559</v>
      </c>
      <c r="I88" t="s">
        <v>211</v>
      </c>
      <c r="J88"/>
      <c r="K88" s="77">
        <v>1.34</v>
      </c>
      <c r="L88" t="s">
        <v>102</v>
      </c>
      <c r="M88" s="78">
        <v>2.5000000000000001E-2</v>
      </c>
      <c r="N88" s="78">
        <v>2.75E-2</v>
      </c>
      <c r="O88" s="77">
        <v>0.36</v>
      </c>
      <c r="P88" s="77">
        <v>110.7</v>
      </c>
      <c r="Q88" s="77">
        <v>0</v>
      </c>
      <c r="R88" s="77">
        <v>3.9852000000000003E-4</v>
      </c>
      <c r="S88" s="78">
        <v>0</v>
      </c>
      <c r="T88" s="78">
        <v>0</v>
      </c>
      <c r="U88" s="78">
        <v>0</v>
      </c>
    </row>
    <row r="89" spans="2:21">
      <c r="B89" t="s">
        <v>562</v>
      </c>
      <c r="C89" t="s">
        <v>563</v>
      </c>
      <c r="D89" t="s">
        <v>100</v>
      </c>
      <c r="E89" t="s">
        <v>123</v>
      </c>
      <c r="F89" t="s">
        <v>449</v>
      </c>
      <c r="G89" t="s">
        <v>402</v>
      </c>
      <c r="H89" t="s">
        <v>564</v>
      </c>
      <c r="I89" t="s">
        <v>150</v>
      </c>
      <c r="J89"/>
      <c r="K89" s="77">
        <v>5.37</v>
      </c>
      <c r="L89" t="s">
        <v>102</v>
      </c>
      <c r="M89" s="78">
        <v>1.17E-2</v>
      </c>
      <c r="N89" s="78">
        <v>3.6700000000000003E-2</v>
      </c>
      <c r="O89" s="77">
        <v>2125958.41</v>
      </c>
      <c r="P89" s="77">
        <v>96.7</v>
      </c>
      <c r="Q89" s="77">
        <v>0</v>
      </c>
      <c r="R89" s="77">
        <v>2055.80178247</v>
      </c>
      <c r="S89" s="78">
        <v>2.8999999999999998E-3</v>
      </c>
      <c r="T89" s="78">
        <v>5.0000000000000001E-4</v>
      </c>
      <c r="U89" s="78">
        <v>1E-4</v>
      </c>
    </row>
    <row r="90" spans="2:21">
      <c r="B90" t="s">
        <v>565</v>
      </c>
      <c r="C90" t="s">
        <v>566</v>
      </c>
      <c r="D90" t="s">
        <v>100</v>
      </c>
      <c r="E90" t="s">
        <v>123</v>
      </c>
      <c r="F90" t="s">
        <v>449</v>
      </c>
      <c r="G90" t="s">
        <v>402</v>
      </c>
      <c r="H90" t="s">
        <v>564</v>
      </c>
      <c r="I90" t="s">
        <v>150</v>
      </c>
      <c r="J90"/>
      <c r="K90" s="77">
        <v>5.38</v>
      </c>
      <c r="L90" t="s">
        <v>102</v>
      </c>
      <c r="M90" s="78">
        <v>1.3299999999999999E-2</v>
      </c>
      <c r="N90" s="78">
        <v>3.6900000000000002E-2</v>
      </c>
      <c r="O90" s="77">
        <v>30573150.780000001</v>
      </c>
      <c r="P90" s="77">
        <v>97.7</v>
      </c>
      <c r="Q90" s="77">
        <v>0</v>
      </c>
      <c r="R90" s="77">
        <v>29869.968312059998</v>
      </c>
      <c r="S90" s="78">
        <v>2.5700000000000001E-2</v>
      </c>
      <c r="T90" s="78">
        <v>7.6E-3</v>
      </c>
      <c r="U90" s="78">
        <v>1.1000000000000001E-3</v>
      </c>
    </row>
    <row r="91" spans="2:21">
      <c r="B91" t="s">
        <v>567</v>
      </c>
      <c r="C91" t="s">
        <v>568</v>
      </c>
      <c r="D91" t="s">
        <v>100</v>
      </c>
      <c r="E91" t="s">
        <v>123</v>
      </c>
      <c r="F91" t="s">
        <v>449</v>
      </c>
      <c r="G91" t="s">
        <v>402</v>
      </c>
      <c r="H91" t="s">
        <v>559</v>
      </c>
      <c r="I91" t="s">
        <v>211</v>
      </c>
      <c r="J91"/>
      <c r="K91" s="77">
        <v>6.02</v>
      </c>
      <c r="L91" t="s">
        <v>102</v>
      </c>
      <c r="M91" s="78">
        <v>1.8700000000000001E-2</v>
      </c>
      <c r="N91" s="78">
        <v>3.7499999999999999E-2</v>
      </c>
      <c r="O91" s="77">
        <v>17677766.559999999</v>
      </c>
      <c r="P91" s="77">
        <v>95.12</v>
      </c>
      <c r="Q91" s="77">
        <v>0</v>
      </c>
      <c r="R91" s="77">
        <v>16815.091551871999</v>
      </c>
      <c r="S91" s="78">
        <v>3.1600000000000003E-2</v>
      </c>
      <c r="T91" s="78">
        <v>4.3E-3</v>
      </c>
      <c r="U91" s="78">
        <v>5.9999999999999995E-4</v>
      </c>
    </row>
    <row r="92" spans="2:21">
      <c r="B92" t="s">
        <v>569</v>
      </c>
      <c r="C92" t="s">
        <v>570</v>
      </c>
      <c r="D92" t="s">
        <v>100</v>
      </c>
      <c r="E92" t="s">
        <v>123</v>
      </c>
      <c r="F92" t="s">
        <v>449</v>
      </c>
      <c r="G92" t="s">
        <v>402</v>
      </c>
      <c r="H92" t="s">
        <v>559</v>
      </c>
      <c r="I92" t="s">
        <v>211</v>
      </c>
      <c r="J92"/>
      <c r="K92" s="77">
        <v>3.7</v>
      </c>
      <c r="L92" t="s">
        <v>102</v>
      </c>
      <c r="M92" s="78">
        <v>3.3500000000000002E-2</v>
      </c>
      <c r="N92" s="78">
        <v>3.1E-2</v>
      </c>
      <c r="O92" s="77">
        <v>7317791.6100000003</v>
      </c>
      <c r="P92" s="77">
        <v>112.51</v>
      </c>
      <c r="Q92" s="77">
        <v>0</v>
      </c>
      <c r="R92" s="77">
        <v>8233.2473404110006</v>
      </c>
      <c r="S92" s="78">
        <v>1.7600000000000001E-2</v>
      </c>
      <c r="T92" s="78">
        <v>2.0999999999999999E-3</v>
      </c>
      <c r="U92" s="78">
        <v>2.9999999999999997E-4</v>
      </c>
    </row>
    <row r="93" spans="2:21">
      <c r="B93" t="s">
        <v>571</v>
      </c>
      <c r="C93" t="s">
        <v>572</v>
      </c>
      <c r="D93" t="s">
        <v>100</v>
      </c>
      <c r="E93" t="s">
        <v>123</v>
      </c>
      <c r="F93" t="s">
        <v>573</v>
      </c>
      <c r="G93" t="s">
        <v>402</v>
      </c>
      <c r="H93" t="s">
        <v>559</v>
      </c>
      <c r="I93" t="s">
        <v>211</v>
      </c>
      <c r="J93"/>
      <c r="K93" s="77">
        <v>2.48</v>
      </c>
      <c r="L93" t="s">
        <v>102</v>
      </c>
      <c r="M93" s="78">
        <v>1.4E-2</v>
      </c>
      <c r="N93" s="78">
        <v>2.9600000000000001E-2</v>
      </c>
      <c r="O93" s="77">
        <v>9012812.9199999999</v>
      </c>
      <c r="P93" s="77">
        <v>107.24</v>
      </c>
      <c r="Q93" s="77">
        <v>0</v>
      </c>
      <c r="R93" s="77">
        <v>9665.3405754079995</v>
      </c>
      <c r="S93" s="78">
        <v>1.01E-2</v>
      </c>
      <c r="T93" s="78">
        <v>2.5000000000000001E-3</v>
      </c>
      <c r="U93" s="78">
        <v>4.0000000000000002E-4</v>
      </c>
    </row>
    <row r="94" spans="2:21">
      <c r="B94" t="s">
        <v>574</v>
      </c>
      <c r="C94" t="s">
        <v>575</v>
      </c>
      <c r="D94" t="s">
        <v>100</v>
      </c>
      <c r="E94" t="s">
        <v>123</v>
      </c>
      <c r="F94" t="s">
        <v>495</v>
      </c>
      <c r="G94" t="s">
        <v>402</v>
      </c>
      <c r="H94" t="s">
        <v>559</v>
      </c>
      <c r="I94" t="s">
        <v>211</v>
      </c>
      <c r="J94"/>
      <c r="K94" s="77">
        <v>2.4300000000000002</v>
      </c>
      <c r="L94" t="s">
        <v>102</v>
      </c>
      <c r="M94" s="78">
        <v>2.1499999999999998E-2</v>
      </c>
      <c r="N94" s="78">
        <v>2.9499999999999998E-2</v>
      </c>
      <c r="O94" s="77">
        <v>32451719.030000001</v>
      </c>
      <c r="P94" s="77">
        <v>110.12</v>
      </c>
      <c r="Q94" s="77">
        <v>0</v>
      </c>
      <c r="R94" s="77">
        <v>35735.832995835997</v>
      </c>
      <c r="S94" s="78">
        <v>1.6500000000000001E-2</v>
      </c>
      <c r="T94" s="78">
        <v>9.1000000000000004E-3</v>
      </c>
      <c r="U94" s="78">
        <v>1.4E-3</v>
      </c>
    </row>
    <row r="95" spans="2:21">
      <c r="B95" t="s">
        <v>576</v>
      </c>
      <c r="C95" t="s">
        <v>577</v>
      </c>
      <c r="D95" t="s">
        <v>100</v>
      </c>
      <c r="E95" t="s">
        <v>123</v>
      </c>
      <c r="F95" t="s">
        <v>495</v>
      </c>
      <c r="G95" t="s">
        <v>402</v>
      </c>
      <c r="H95" t="s">
        <v>559</v>
      </c>
      <c r="I95" t="s">
        <v>211</v>
      </c>
      <c r="J95"/>
      <c r="K95" s="77">
        <v>7.46</v>
      </c>
      <c r="L95" t="s">
        <v>102</v>
      </c>
      <c r="M95" s="78">
        <v>1.15E-2</v>
      </c>
      <c r="N95" s="78">
        <v>3.5200000000000002E-2</v>
      </c>
      <c r="O95" s="77">
        <v>16676161.630000001</v>
      </c>
      <c r="P95" s="77">
        <v>92.66</v>
      </c>
      <c r="Q95" s="77">
        <v>105.81026</v>
      </c>
      <c r="R95" s="77">
        <v>15557.941626358001</v>
      </c>
      <c r="S95" s="78">
        <v>3.6299999999999999E-2</v>
      </c>
      <c r="T95" s="78">
        <v>4.0000000000000001E-3</v>
      </c>
      <c r="U95" s="78">
        <v>5.9999999999999995E-4</v>
      </c>
    </row>
    <row r="96" spans="2:21">
      <c r="B96" t="s">
        <v>578</v>
      </c>
      <c r="C96" t="s">
        <v>579</v>
      </c>
      <c r="D96" t="s">
        <v>100</v>
      </c>
      <c r="E96" t="s">
        <v>123</v>
      </c>
      <c r="F96" t="s">
        <v>580</v>
      </c>
      <c r="G96" t="s">
        <v>581</v>
      </c>
      <c r="H96" t="s">
        <v>559</v>
      </c>
      <c r="I96" t="s">
        <v>211</v>
      </c>
      <c r="J96"/>
      <c r="K96" s="77">
        <v>5.92</v>
      </c>
      <c r="L96" t="s">
        <v>102</v>
      </c>
      <c r="M96" s="78">
        <v>5.1499999999999997E-2</v>
      </c>
      <c r="N96" s="78">
        <v>2.92E-2</v>
      </c>
      <c r="O96" s="77">
        <v>37957432.32</v>
      </c>
      <c r="P96" s="77">
        <v>151.80000000000001</v>
      </c>
      <c r="Q96" s="77">
        <v>0</v>
      </c>
      <c r="R96" s="77">
        <v>57619.382261760002</v>
      </c>
      <c r="S96" s="78">
        <v>1.21E-2</v>
      </c>
      <c r="T96" s="78">
        <v>1.47E-2</v>
      </c>
      <c r="U96" s="78">
        <v>2.2000000000000001E-3</v>
      </c>
    </row>
    <row r="97" spans="2:21">
      <c r="B97" t="s">
        <v>582</v>
      </c>
      <c r="C97" t="s">
        <v>583</v>
      </c>
      <c r="D97" t="s">
        <v>100</v>
      </c>
      <c r="E97" t="s">
        <v>123</v>
      </c>
      <c r="F97" t="s">
        <v>584</v>
      </c>
      <c r="G97" t="s">
        <v>132</v>
      </c>
      <c r="H97" t="s">
        <v>559</v>
      </c>
      <c r="I97" t="s">
        <v>211</v>
      </c>
      <c r="J97"/>
      <c r="K97" s="77">
        <v>1.4</v>
      </c>
      <c r="L97" t="s">
        <v>102</v>
      </c>
      <c r="M97" s="78">
        <v>2.1999999999999999E-2</v>
      </c>
      <c r="N97" s="78">
        <v>2.4400000000000002E-2</v>
      </c>
      <c r="O97" s="77">
        <v>7131131.0599999996</v>
      </c>
      <c r="P97" s="77">
        <v>110.51</v>
      </c>
      <c r="Q97" s="77">
        <v>0</v>
      </c>
      <c r="R97" s="77">
        <v>7880.612934406</v>
      </c>
      <c r="S97" s="78">
        <v>8.9999999999999993E-3</v>
      </c>
      <c r="T97" s="78">
        <v>2E-3</v>
      </c>
      <c r="U97" s="78">
        <v>2.9999999999999997E-4</v>
      </c>
    </row>
    <row r="98" spans="2:21">
      <c r="B98" t="s">
        <v>585</v>
      </c>
      <c r="C98" t="s">
        <v>586</v>
      </c>
      <c r="D98" t="s">
        <v>100</v>
      </c>
      <c r="E98" t="s">
        <v>123</v>
      </c>
      <c r="F98" t="s">
        <v>584</v>
      </c>
      <c r="G98" t="s">
        <v>132</v>
      </c>
      <c r="H98" t="s">
        <v>559</v>
      </c>
      <c r="I98" t="s">
        <v>211</v>
      </c>
      <c r="J98"/>
      <c r="K98" s="77">
        <v>4.71</v>
      </c>
      <c r="L98" t="s">
        <v>102</v>
      </c>
      <c r="M98" s="78">
        <v>1.7000000000000001E-2</v>
      </c>
      <c r="N98" s="78">
        <v>2.29E-2</v>
      </c>
      <c r="O98" s="77">
        <v>6114574.4199999999</v>
      </c>
      <c r="P98" s="77">
        <v>106.05</v>
      </c>
      <c r="Q98" s="77">
        <v>0</v>
      </c>
      <c r="R98" s="77">
        <v>6484.5061724099996</v>
      </c>
      <c r="S98" s="78">
        <v>4.7999999999999996E-3</v>
      </c>
      <c r="T98" s="78">
        <v>1.6999999999999999E-3</v>
      </c>
      <c r="U98" s="78">
        <v>2.0000000000000001E-4</v>
      </c>
    </row>
    <row r="99" spans="2:21">
      <c r="B99" t="s">
        <v>587</v>
      </c>
      <c r="C99" t="s">
        <v>588</v>
      </c>
      <c r="D99" t="s">
        <v>100</v>
      </c>
      <c r="E99" t="s">
        <v>123</v>
      </c>
      <c r="F99" t="s">
        <v>584</v>
      </c>
      <c r="G99" t="s">
        <v>132</v>
      </c>
      <c r="H99" t="s">
        <v>559</v>
      </c>
      <c r="I99" t="s">
        <v>211</v>
      </c>
      <c r="J99"/>
      <c r="K99" s="77">
        <v>9.58</v>
      </c>
      <c r="L99" t="s">
        <v>102</v>
      </c>
      <c r="M99" s="78">
        <v>5.7999999999999996E-3</v>
      </c>
      <c r="N99" s="78">
        <v>2.5100000000000001E-2</v>
      </c>
      <c r="O99" s="77">
        <v>3020556.76</v>
      </c>
      <c r="P99" s="77">
        <v>89.93</v>
      </c>
      <c r="Q99" s="77">
        <v>0</v>
      </c>
      <c r="R99" s="77">
        <v>2716.3866942680002</v>
      </c>
      <c r="S99" s="78">
        <v>6.3E-3</v>
      </c>
      <c r="T99" s="78">
        <v>6.9999999999999999E-4</v>
      </c>
      <c r="U99" s="78">
        <v>1E-4</v>
      </c>
    </row>
    <row r="100" spans="2:21">
      <c r="B100" t="s">
        <v>589</v>
      </c>
      <c r="C100" t="s">
        <v>590</v>
      </c>
      <c r="D100" t="s">
        <v>100</v>
      </c>
      <c r="E100" t="s">
        <v>123</v>
      </c>
      <c r="F100" t="s">
        <v>591</v>
      </c>
      <c r="G100" t="s">
        <v>380</v>
      </c>
      <c r="H100" t="s">
        <v>559</v>
      </c>
      <c r="I100" t="s">
        <v>211</v>
      </c>
      <c r="J100"/>
      <c r="K100" s="77">
        <v>1.01</v>
      </c>
      <c r="L100" t="s">
        <v>102</v>
      </c>
      <c r="M100" s="78">
        <v>2.1999999999999999E-2</v>
      </c>
      <c r="N100" s="78">
        <v>2.6499999999999999E-2</v>
      </c>
      <c r="O100" s="77">
        <v>93.75</v>
      </c>
      <c r="P100" s="77">
        <v>5614899</v>
      </c>
      <c r="Q100" s="77">
        <v>0</v>
      </c>
      <c r="R100" s="77">
        <v>5263.9678125</v>
      </c>
      <c r="S100" s="78">
        <v>1.8599999999999998E-2</v>
      </c>
      <c r="T100" s="78">
        <v>1.2999999999999999E-3</v>
      </c>
      <c r="U100" s="78">
        <v>2.0000000000000001E-4</v>
      </c>
    </row>
    <row r="101" spans="2:21">
      <c r="B101" t="s">
        <v>592</v>
      </c>
      <c r="C101" t="s">
        <v>593</v>
      </c>
      <c r="D101" t="s">
        <v>100</v>
      </c>
      <c r="E101" t="s">
        <v>123</v>
      </c>
      <c r="F101" t="s">
        <v>591</v>
      </c>
      <c r="G101" t="s">
        <v>380</v>
      </c>
      <c r="H101" t="s">
        <v>559</v>
      </c>
      <c r="I101" t="s">
        <v>211</v>
      </c>
      <c r="J101"/>
      <c r="K101" s="77">
        <v>4.6399999999999997</v>
      </c>
      <c r="L101" t="s">
        <v>102</v>
      </c>
      <c r="M101" s="78">
        <v>1.09E-2</v>
      </c>
      <c r="N101" s="78">
        <v>3.4599999999999999E-2</v>
      </c>
      <c r="O101" s="77">
        <v>506.08</v>
      </c>
      <c r="P101" s="77">
        <v>4800000</v>
      </c>
      <c r="Q101" s="77">
        <v>0</v>
      </c>
      <c r="R101" s="77">
        <v>24291.84</v>
      </c>
      <c r="S101" s="78">
        <v>2.7900000000000001E-2</v>
      </c>
      <c r="T101" s="78">
        <v>6.1999999999999998E-3</v>
      </c>
      <c r="U101" s="78">
        <v>8.9999999999999998E-4</v>
      </c>
    </row>
    <row r="102" spans="2:21">
      <c r="B102" t="s">
        <v>594</v>
      </c>
      <c r="C102" t="s">
        <v>595</v>
      </c>
      <c r="D102" t="s">
        <v>100</v>
      </c>
      <c r="E102" t="s">
        <v>123</v>
      </c>
      <c r="F102" t="s">
        <v>591</v>
      </c>
      <c r="G102" t="s">
        <v>380</v>
      </c>
      <c r="H102" t="s">
        <v>559</v>
      </c>
      <c r="I102" t="s">
        <v>211</v>
      </c>
      <c r="J102"/>
      <c r="K102" s="77">
        <v>5.28</v>
      </c>
      <c r="L102" t="s">
        <v>102</v>
      </c>
      <c r="M102" s="78">
        <v>2.9899999999999999E-2</v>
      </c>
      <c r="N102" s="78">
        <v>3.5499999999999997E-2</v>
      </c>
      <c r="O102" s="77">
        <v>415.3</v>
      </c>
      <c r="P102" s="77">
        <v>5048968</v>
      </c>
      <c r="Q102" s="77">
        <v>0</v>
      </c>
      <c r="R102" s="77">
        <v>20968.364104</v>
      </c>
      <c r="S102" s="78">
        <v>2.5999999999999999E-2</v>
      </c>
      <c r="T102" s="78">
        <v>5.4000000000000003E-3</v>
      </c>
      <c r="U102" s="78">
        <v>8.0000000000000004E-4</v>
      </c>
    </row>
    <row r="103" spans="2:21">
      <c r="B103" t="s">
        <v>596</v>
      </c>
      <c r="C103" t="s">
        <v>597</v>
      </c>
      <c r="D103" t="s">
        <v>100</v>
      </c>
      <c r="E103" t="s">
        <v>123</v>
      </c>
      <c r="F103" t="s">
        <v>591</v>
      </c>
      <c r="G103" t="s">
        <v>380</v>
      </c>
      <c r="H103" t="s">
        <v>559</v>
      </c>
      <c r="I103" t="s">
        <v>211</v>
      </c>
      <c r="J103"/>
      <c r="K103" s="77">
        <v>2.92</v>
      </c>
      <c r="L103" t="s">
        <v>102</v>
      </c>
      <c r="M103" s="78">
        <v>2.3199999999999998E-2</v>
      </c>
      <c r="N103" s="78">
        <v>3.15E-2</v>
      </c>
      <c r="O103" s="77">
        <v>59.76</v>
      </c>
      <c r="P103" s="77">
        <v>5402041</v>
      </c>
      <c r="Q103" s="77">
        <v>0</v>
      </c>
      <c r="R103" s="77">
        <v>3228.2597016</v>
      </c>
      <c r="S103" s="78">
        <v>0.01</v>
      </c>
      <c r="T103" s="78">
        <v>8.0000000000000004E-4</v>
      </c>
      <c r="U103" s="78">
        <v>1E-4</v>
      </c>
    </row>
    <row r="104" spans="2:21">
      <c r="B104" t="s">
        <v>598</v>
      </c>
      <c r="C104" t="s">
        <v>599</v>
      </c>
      <c r="D104" t="s">
        <v>100</v>
      </c>
      <c r="E104" t="s">
        <v>123</v>
      </c>
      <c r="F104" t="s">
        <v>600</v>
      </c>
      <c r="G104" t="s">
        <v>380</v>
      </c>
      <c r="H104" t="s">
        <v>559</v>
      </c>
      <c r="I104" t="s">
        <v>211</v>
      </c>
      <c r="J104"/>
      <c r="K104" s="77">
        <v>2.93</v>
      </c>
      <c r="L104" t="s">
        <v>102</v>
      </c>
      <c r="M104" s="78">
        <v>2.4199999999999999E-2</v>
      </c>
      <c r="N104" s="78">
        <v>3.27E-2</v>
      </c>
      <c r="O104" s="77">
        <v>588.23</v>
      </c>
      <c r="P104" s="77">
        <v>5395500</v>
      </c>
      <c r="Q104" s="77">
        <v>786.96603000000005</v>
      </c>
      <c r="R104" s="77">
        <v>32524.915679999998</v>
      </c>
      <c r="S104" s="78">
        <v>1.9400000000000001E-2</v>
      </c>
      <c r="T104" s="78">
        <v>8.3000000000000001E-3</v>
      </c>
      <c r="U104" s="78">
        <v>1.1999999999999999E-3</v>
      </c>
    </row>
    <row r="105" spans="2:21">
      <c r="B105" t="s">
        <v>601</v>
      </c>
      <c r="C105" t="s">
        <v>602</v>
      </c>
      <c r="D105" t="s">
        <v>100</v>
      </c>
      <c r="E105" t="s">
        <v>123</v>
      </c>
      <c r="F105" t="s">
        <v>600</v>
      </c>
      <c r="G105" t="s">
        <v>380</v>
      </c>
      <c r="H105" t="s">
        <v>559</v>
      </c>
      <c r="I105" t="s">
        <v>211</v>
      </c>
      <c r="J105"/>
      <c r="K105" s="77">
        <v>2.29</v>
      </c>
      <c r="L105" t="s">
        <v>102</v>
      </c>
      <c r="M105" s="78">
        <v>1.46E-2</v>
      </c>
      <c r="N105" s="78">
        <v>3.0200000000000001E-2</v>
      </c>
      <c r="O105" s="77">
        <v>611.61</v>
      </c>
      <c r="P105" s="77">
        <v>5353345</v>
      </c>
      <c r="Q105" s="77">
        <v>0</v>
      </c>
      <c r="R105" s="77">
        <v>32741.593354500001</v>
      </c>
      <c r="S105" s="78">
        <v>2.3E-2</v>
      </c>
      <c r="T105" s="78">
        <v>8.3999999999999995E-3</v>
      </c>
      <c r="U105" s="78">
        <v>1.2999999999999999E-3</v>
      </c>
    </row>
    <row r="106" spans="2:21">
      <c r="B106" t="s">
        <v>603</v>
      </c>
      <c r="C106" t="s">
        <v>604</v>
      </c>
      <c r="D106" t="s">
        <v>100</v>
      </c>
      <c r="E106" t="s">
        <v>123</v>
      </c>
      <c r="F106" t="s">
        <v>600</v>
      </c>
      <c r="G106" t="s">
        <v>380</v>
      </c>
      <c r="H106" t="s">
        <v>559</v>
      </c>
      <c r="I106" t="s">
        <v>211</v>
      </c>
      <c r="J106"/>
      <c r="K106" s="77">
        <v>4.32</v>
      </c>
      <c r="L106" t="s">
        <v>102</v>
      </c>
      <c r="M106" s="78">
        <v>2E-3</v>
      </c>
      <c r="N106" s="78">
        <v>3.4500000000000003E-2</v>
      </c>
      <c r="O106" s="77">
        <v>351.19</v>
      </c>
      <c r="P106" s="77">
        <v>4700163</v>
      </c>
      <c r="Q106" s="77">
        <v>0</v>
      </c>
      <c r="R106" s="77">
        <v>16506.502439700002</v>
      </c>
      <c r="S106" s="78">
        <v>3.0599999999999999E-2</v>
      </c>
      <c r="T106" s="78">
        <v>4.1999999999999997E-3</v>
      </c>
      <c r="U106" s="78">
        <v>5.9999999999999995E-4</v>
      </c>
    </row>
    <row r="107" spans="2:21">
      <c r="B107" t="s">
        <v>605</v>
      </c>
      <c r="C107" t="s">
        <v>606</v>
      </c>
      <c r="D107" t="s">
        <v>100</v>
      </c>
      <c r="E107" t="s">
        <v>123</v>
      </c>
      <c r="F107" t="s">
        <v>600</v>
      </c>
      <c r="G107" t="s">
        <v>380</v>
      </c>
      <c r="H107" t="s">
        <v>559</v>
      </c>
      <c r="I107" t="s">
        <v>211</v>
      </c>
      <c r="J107"/>
      <c r="K107" s="77">
        <v>4.97</v>
      </c>
      <c r="L107" t="s">
        <v>102</v>
      </c>
      <c r="M107" s="78">
        <v>3.1699999999999999E-2</v>
      </c>
      <c r="N107" s="78">
        <v>3.6499999999999998E-2</v>
      </c>
      <c r="O107" s="77">
        <v>476.58</v>
      </c>
      <c r="P107" s="77">
        <v>5103222</v>
      </c>
      <c r="Q107" s="77">
        <v>0</v>
      </c>
      <c r="R107" s="77">
        <v>24320.935407600002</v>
      </c>
      <c r="S107" s="78">
        <v>2.8199999999999999E-2</v>
      </c>
      <c r="T107" s="78">
        <v>6.1999999999999998E-3</v>
      </c>
      <c r="U107" s="78">
        <v>8.9999999999999998E-4</v>
      </c>
    </row>
    <row r="108" spans="2:21">
      <c r="B108" t="s">
        <v>607</v>
      </c>
      <c r="C108" t="s">
        <v>608</v>
      </c>
      <c r="D108" t="s">
        <v>100</v>
      </c>
      <c r="E108" t="s">
        <v>123</v>
      </c>
      <c r="F108" t="s">
        <v>609</v>
      </c>
      <c r="G108" t="s">
        <v>522</v>
      </c>
      <c r="H108" t="s">
        <v>559</v>
      </c>
      <c r="I108" t="s">
        <v>211</v>
      </c>
      <c r="J108"/>
      <c r="K108" s="77">
        <v>5.53</v>
      </c>
      <c r="L108" t="s">
        <v>102</v>
      </c>
      <c r="M108" s="78">
        <v>4.4000000000000003E-3</v>
      </c>
      <c r="N108" s="78">
        <v>2.58E-2</v>
      </c>
      <c r="O108" s="77">
        <v>7378546.3799999999</v>
      </c>
      <c r="P108" s="77">
        <v>98.15</v>
      </c>
      <c r="Q108" s="77">
        <v>0</v>
      </c>
      <c r="R108" s="77">
        <v>7242.0432719700002</v>
      </c>
      <c r="S108" s="78">
        <v>9.7000000000000003E-3</v>
      </c>
      <c r="T108" s="78">
        <v>1.9E-3</v>
      </c>
      <c r="U108" s="78">
        <v>2.9999999999999997E-4</v>
      </c>
    </row>
    <row r="109" spans="2:21">
      <c r="B109" t="s">
        <v>610</v>
      </c>
      <c r="C109" t="s">
        <v>611</v>
      </c>
      <c r="D109" t="s">
        <v>100</v>
      </c>
      <c r="E109" t="s">
        <v>123</v>
      </c>
      <c r="F109" t="s">
        <v>612</v>
      </c>
      <c r="G109" t="s">
        <v>522</v>
      </c>
      <c r="H109" t="s">
        <v>559</v>
      </c>
      <c r="I109" t="s">
        <v>211</v>
      </c>
      <c r="J109"/>
      <c r="K109" s="77">
        <v>0.91</v>
      </c>
      <c r="L109" t="s">
        <v>102</v>
      </c>
      <c r="M109" s="78">
        <v>3.85E-2</v>
      </c>
      <c r="N109" s="78">
        <v>2.4299999999999999E-2</v>
      </c>
      <c r="O109" s="77">
        <v>4839229.78</v>
      </c>
      <c r="P109" s="77">
        <v>115.9</v>
      </c>
      <c r="Q109" s="77">
        <v>0</v>
      </c>
      <c r="R109" s="77">
        <v>5608.6673150200004</v>
      </c>
      <c r="S109" s="78">
        <v>1.9400000000000001E-2</v>
      </c>
      <c r="T109" s="78">
        <v>1.4E-3</v>
      </c>
      <c r="U109" s="78">
        <v>2.0000000000000001E-4</v>
      </c>
    </row>
    <row r="110" spans="2:21">
      <c r="B110" t="s">
        <v>613</v>
      </c>
      <c r="C110" t="s">
        <v>614</v>
      </c>
      <c r="D110" t="s">
        <v>100</v>
      </c>
      <c r="E110" t="s">
        <v>123</v>
      </c>
      <c r="F110" t="s">
        <v>526</v>
      </c>
      <c r="G110" t="s">
        <v>402</v>
      </c>
      <c r="H110" t="s">
        <v>564</v>
      </c>
      <c r="I110" t="s">
        <v>150</v>
      </c>
      <c r="J110"/>
      <c r="K110" s="77">
        <v>4.34</v>
      </c>
      <c r="L110" t="s">
        <v>102</v>
      </c>
      <c r="M110" s="78">
        <v>2.4E-2</v>
      </c>
      <c r="N110" s="78">
        <v>2.81E-2</v>
      </c>
      <c r="O110" s="77">
        <v>14114015.24</v>
      </c>
      <c r="P110" s="77">
        <v>110.68</v>
      </c>
      <c r="Q110" s="77">
        <v>0</v>
      </c>
      <c r="R110" s="77">
        <v>15621.392067631999</v>
      </c>
      <c r="S110" s="78">
        <v>1.3100000000000001E-2</v>
      </c>
      <c r="T110" s="78">
        <v>4.0000000000000001E-3</v>
      </c>
      <c r="U110" s="78">
        <v>5.9999999999999995E-4</v>
      </c>
    </row>
    <row r="111" spans="2:21">
      <c r="B111" t="s">
        <v>615</v>
      </c>
      <c r="C111" t="s">
        <v>616</v>
      </c>
      <c r="D111" t="s">
        <v>100</v>
      </c>
      <c r="E111" t="s">
        <v>123</v>
      </c>
      <c r="F111" t="s">
        <v>526</v>
      </c>
      <c r="G111" t="s">
        <v>402</v>
      </c>
      <c r="H111" t="s">
        <v>564</v>
      </c>
      <c r="I111" t="s">
        <v>150</v>
      </c>
      <c r="J111"/>
      <c r="K111" s="77">
        <v>0.5</v>
      </c>
      <c r="L111" t="s">
        <v>102</v>
      </c>
      <c r="M111" s="78">
        <v>3.4799999999999998E-2</v>
      </c>
      <c r="N111" s="78">
        <v>3.2800000000000003E-2</v>
      </c>
      <c r="O111" s="77">
        <v>88235.93</v>
      </c>
      <c r="P111" s="77">
        <v>110.02</v>
      </c>
      <c r="Q111" s="77">
        <v>1.6873800000000001</v>
      </c>
      <c r="R111" s="77">
        <v>98.764550185999994</v>
      </c>
      <c r="S111" s="78">
        <v>6.9999999999999999E-4</v>
      </c>
      <c r="T111" s="78">
        <v>0</v>
      </c>
      <c r="U111" s="78">
        <v>0</v>
      </c>
    </row>
    <row r="112" spans="2:21">
      <c r="B112" t="s">
        <v>617</v>
      </c>
      <c r="C112" t="s">
        <v>618</v>
      </c>
      <c r="D112" t="s">
        <v>100</v>
      </c>
      <c r="E112" t="s">
        <v>123</v>
      </c>
      <c r="F112" t="s">
        <v>526</v>
      </c>
      <c r="G112" t="s">
        <v>402</v>
      </c>
      <c r="H112" t="s">
        <v>564</v>
      </c>
      <c r="I112" t="s">
        <v>150</v>
      </c>
      <c r="J112"/>
      <c r="K112" s="77">
        <v>6.52</v>
      </c>
      <c r="L112" t="s">
        <v>102</v>
      </c>
      <c r="M112" s="78">
        <v>1.4999999999999999E-2</v>
      </c>
      <c r="N112" s="78">
        <v>0.03</v>
      </c>
      <c r="O112" s="77">
        <v>9069600.7699999996</v>
      </c>
      <c r="P112" s="77">
        <v>97.16</v>
      </c>
      <c r="Q112" s="77">
        <v>0</v>
      </c>
      <c r="R112" s="77">
        <v>8812.024108132</v>
      </c>
      <c r="S112" s="78">
        <v>3.4599999999999999E-2</v>
      </c>
      <c r="T112" s="78">
        <v>2.3E-3</v>
      </c>
      <c r="U112" s="78">
        <v>2.9999999999999997E-4</v>
      </c>
    </row>
    <row r="113" spans="2:21">
      <c r="B113" t="s">
        <v>619</v>
      </c>
      <c r="C113" t="s">
        <v>620</v>
      </c>
      <c r="D113" t="s">
        <v>100</v>
      </c>
      <c r="E113" t="s">
        <v>123</v>
      </c>
      <c r="F113" t="s">
        <v>621</v>
      </c>
      <c r="G113" t="s">
        <v>522</v>
      </c>
      <c r="H113" t="s">
        <v>559</v>
      </c>
      <c r="I113" t="s">
        <v>211</v>
      </c>
      <c r="J113"/>
      <c r="K113" s="77">
        <v>4.2300000000000004</v>
      </c>
      <c r="L113" t="s">
        <v>102</v>
      </c>
      <c r="M113" s="78">
        <v>4.7E-2</v>
      </c>
      <c r="N113" s="78">
        <v>4.9799999999999997E-2</v>
      </c>
      <c r="O113" s="77">
        <v>7379732.8799999999</v>
      </c>
      <c r="P113" s="77">
        <v>100.57</v>
      </c>
      <c r="Q113" s="77">
        <v>0</v>
      </c>
      <c r="R113" s="77">
        <v>7421.7973574159996</v>
      </c>
      <c r="S113" s="78">
        <v>1.4800000000000001E-2</v>
      </c>
      <c r="T113" s="78">
        <v>1.9E-3</v>
      </c>
      <c r="U113" s="78">
        <v>2.9999999999999997E-4</v>
      </c>
    </row>
    <row r="114" spans="2:21">
      <c r="B114" t="s">
        <v>622</v>
      </c>
      <c r="C114" t="s">
        <v>623</v>
      </c>
      <c r="D114" t="s">
        <v>100</v>
      </c>
      <c r="E114" t="s">
        <v>123</v>
      </c>
      <c r="F114" t="s">
        <v>624</v>
      </c>
      <c r="G114" t="s">
        <v>522</v>
      </c>
      <c r="H114" t="s">
        <v>559</v>
      </c>
      <c r="I114" t="s">
        <v>211</v>
      </c>
      <c r="J114"/>
      <c r="K114" s="77">
        <v>2.0299999999999998</v>
      </c>
      <c r="L114" t="s">
        <v>102</v>
      </c>
      <c r="M114" s="78">
        <v>2.4799999999999999E-2</v>
      </c>
      <c r="N114" s="78">
        <v>2.35E-2</v>
      </c>
      <c r="O114" s="77">
        <v>6246534.5</v>
      </c>
      <c r="P114" s="77">
        <v>112.11</v>
      </c>
      <c r="Q114" s="77">
        <v>0</v>
      </c>
      <c r="R114" s="77">
        <v>7002.9898279500003</v>
      </c>
      <c r="S114" s="78">
        <v>1.4800000000000001E-2</v>
      </c>
      <c r="T114" s="78">
        <v>1.8E-3</v>
      </c>
      <c r="U114" s="78">
        <v>2.9999999999999997E-4</v>
      </c>
    </row>
    <row r="115" spans="2:21">
      <c r="B115" t="s">
        <v>625</v>
      </c>
      <c r="C115" t="s">
        <v>626</v>
      </c>
      <c r="D115" t="s">
        <v>100</v>
      </c>
      <c r="E115" t="s">
        <v>123</v>
      </c>
      <c r="F115" t="s">
        <v>386</v>
      </c>
      <c r="G115" t="s">
        <v>380</v>
      </c>
      <c r="H115" t="s">
        <v>559</v>
      </c>
      <c r="I115" t="s">
        <v>211</v>
      </c>
      <c r="J115"/>
      <c r="K115" s="77">
        <v>0.31</v>
      </c>
      <c r="L115" t="s">
        <v>102</v>
      </c>
      <c r="M115" s="78">
        <v>1.8200000000000001E-2</v>
      </c>
      <c r="N115" s="78">
        <v>4.1000000000000002E-2</v>
      </c>
      <c r="O115" s="77">
        <v>240.78</v>
      </c>
      <c r="P115" s="77">
        <v>5536999</v>
      </c>
      <c r="Q115" s="77">
        <v>0</v>
      </c>
      <c r="R115" s="77">
        <v>13331.9861922</v>
      </c>
      <c r="S115" s="78">
        <v>1.6899999999999998E-2</v>
      </c>
      <c r="T115" s="78">
        <v>3.3999999999999998E-3</v>
      </c>
      <c r="U115" s="78">
        <v>5.0000000000000001E-4</v>
      </c>
    </row>
    <row r="116" spans="2:21">
      <c r="B116" t="s">
        <v>627</v>
      </c>
      <c r="C116" t="s">
        <v>628</v>
      </c>
      <c r="D116" t="s">
        <v>100</v>
      </c>
      <c r="E116" t="s">
        <v>123</v>
      </c>
      <c r="F116" t="s">
        <v>386</v>
      </c>
      <c r="G116" t="s">
        <v>380</v>
      </c>
      <c r="H116" t="s">
        <v>559</v>
      </c>
      <c r="I116" t="s">
        <v>211</v>
      </c>
      <c r="J116"/>
      <c r="K116" s="77">
        <v>1.47</v>
      </c>
      <c r="L116" t="s">
        <v>102</v>
      </c>
      <c r="M116" s="78">
        <v>1.9E-2</v>
      </c>
      <c r="N116" s="78">
        <v>3.2500000000000001E-2</v>
      </c>
      <c r="O116" s="77">
        <v>636.62</v>
      </c>
      <c r="P116" s="77">
        <v>5388408</v>
      </c>
      <c r="Q116" s="77">
        <v>0</v>
      </c>
      <c r="R116" s="77">
        <v>34303.683009599998</v>
      </c>
      <c r="S116" s="78">
        <v>2.92E-2</v>
      </c>
      <c r="T116" s="78">
        <v>8.8000000000000005E-3</v>
      </c>
      <c r="U116" s="78">
        <v>1.2999999999999999E-3</v>
      </c>
    </row>
    <row r="117" spans="2:21">
      <c r="B117" t="s">
        <v>629</v>
      </c>
      <c r="C117" t="s">
        <v>630</v>
      </c>
      <c r="D117" t="s">
        <v>100</v>
      </c>
      <c r="E117" t="s">
        <v>123</v>
      </c>
      <c r="F117" t="s">
        <v>386</v>
      </c>
      <c r="G117" t="s">
        <v>380</v>
      </c>
      <c r="H117" t="s">
        <v>559</v>
      </c>
      <c r="I117" t="s">
        <v>211</v>
      </c>
      <c r="J117"/>
      <c r="K117" s="77">
        <v>4.63</v>
      </c>
      <c r="L117" t="s">
        <v>102</v>
      </c>
      <c r="M117" s="78">
        <v>3.3099999999999997E-2</v>
      </c>
      <c r="N117" s="78">
        <v>3.5299999999999998E-2</v>
      </c>
      <c r="O117" s="77">
        <v>362.47</v>
      </c>
      <c r="P117" s="77">
        <v>5086667</v>
      </c>
      <c r="Q117" s="77">
        <v>0</v>
      </c>
      <c r="R117" s="77">
        <v>18437.6418749</v>
      </c>
      <c r="S117" s="78">
        <v>2.58E-2</v>
      </c>
      <c r="T117" s="78">
        <v>4.7000000000000002E-3</v>
      </c>
      <c r="U117" s="78">
        <v>6.9999999999999999E-4</v>
      </c>
    </row>
    <row r="118" spans="2:21">
      <c r="B118" t="s">
        <v>631</v>
      </c>
      <c r="C118" t="s">
        <v>632</v>
      </c>
      <c r="D118" t="s">
        <v>100</v>
      </c>
      <c r="E118" t="s">
        <v>123</v>
      </c>
      <c r="F118" t="s">
        <v>386</v>
      </c>
      <c r="G118" t="s">
        <v>380</v>
      </c>
      <c r="H118" t="s">
        <v>559</v>
      </c>
      <c r="I118" t="s">
        <v>211</v>
      </c>
      <c r="J118"/>
      <c r="K118" s="77">
        <v>2.93</v>
      </c>
      <c r="L118" t="s">
        <v>102</v>
      </c>
      <c r="M118" s="78">
        <v>1.89E-2</v>
      </c>
      <c r="N118" s="78">
        <v>3.3399999999999999E-2</v>
      </c>
      <c r="O118" s="77">
        <v>239.28</v>
      </c>
      <c r="P118" s="77">
        <v>5300000</v>
      </c>
      <c r="Q118" s="77">
        <v>0</v>
      </c>
      <c r="R118" s="77">
        <v>12681.84</v>
      </c>
      <c r="S118" s="78">
        <v>2.9899999999999999E-2</v>
      </c>
      <c r="T118" s="78">
        <v>3.2000000000000002E-3</v>
      </c>
      <c r="U118" s="78">
        <v>5.0000000000000001E-4</v>
      </c>
    </row>
    <row r="119" spans="2:21">
      <c r="B119" t="s">
        <v>633</v>
      </c>
      <c r="C119" t="s">
        <v>634</v>
      </c>
      <c r="D119" t="s">
        <v>100</v>
      </c>
      <c r="E119" t="s">
        <v>123</v>
      </c>
      <c r="F119" t="s">
        <v>635</v>
      </c>
      <c r="G119" t="s">
        <v>402</v>
      </c>
      <c r="H119" t="s">
        <v>564</v>
      </c>
      <c r="I119" t="s">
        <v>150</v>
      </c>
      <c r="J119"/>
      <c r="K119" s="77">
        <v>1.03</v>
      </c>
      <c r="L119" t="s">
        <v>102</v>
      </c>
      <c r="M119" s="78">
        <v>2.75E-2</v>
      </c>
      <c r="N119" s="78">
        <v>2.5999999999999999E-2</v>
      </c>
      <c r="O119" s="77">
        <v>1382468.63</v>
      </c>
      <c r="P119" s="77">
        <v>111.78</v>
      </c>
      <c r="Q119" s="77">
        <v>0</v>
      </c>
      <c r="R119" s="77">
        <v>1545.323434614</v>
      </c>
      <c r="S119" s="78">
        <v>5.0000000000000001E-3</v>
      </c>
      <c r="T119" s="78">
        <v>4.0000000000000002E-4</v>
      </c>
      <c r="U119" s="78">
        <v>1E-4</v>
      </c>
    </row>
    <row r="120" spans="2:21">
      <c r="B120" t="s">
        <v>636</v>
      </c>
      <c r="C120" t="s">
        <v>637</v>
      </c>
      <c r="D120" t="s">
        <v>100</v>
      </c>
      <c r="E120" t="s">
        <v>123</v>
      </c>
      <c r="F120" t="s">
        <v>635</v>
      </c>
      <c r="G120" t="s">
        <v>402</v>
      </c>
      <c r="H120" t="s">
        <v>564</v>
      </c>
      <c r="I120" t="s">
        <v>150</v>
      </c>
      <c r="J120"/>
      <c r="K120" s="77">
        <v>4.09</v>
      </c>
      <c r="L120" t="s">
        <v>102</v>
      </c>
      <c r="M120" s="78">
        <v>1.9599999999999999E-2</v>
      </c>
      <c r="N120" s="78">
        <v>2.8500000000000001E-2</v>
      </c>
      <c r="O120" s="77">
        <v>10315716.9</v>
      </c>
      <c r="P120" s="77">
        <v>107.72</v>
      </c>
      <c r="Q120" s="77">
        <v>0</v>
      </c>
      <c r="R120" s="77">
        <v>11112.090244679999</v>
      </c>
      <c r="S120" s="78">
        <v>9.7999999999999997E-3</v>
      </c>
      <c r="T120" s="78">
        <v>2.8E-3</v>
      </c>
      <c r="U120" s="78">
        <v>4.0000000000000002E-4</v>
      </c>
    </row>
    <row r="121" spans="2:21">
      <c r="B121" t="s">
        <v>638</v>
      </c>
      <c r="C121" t="s">
        <v>639</v>
      </c>
      <c r="D121" t="s">
        <v>100</v>
      </c>
      <c r="E121" t="s">
        <v>123</v>
      </c>
      <c r="F121" t="s">
        <v>635</v>
      </c>
      <c r="G121" t="s">
        <v>402</v>
      </c>
      <c r="H121" t="s">
        <v>564</v>
      </c>
      <c r="I121" t="s">
        <v>150</v>
      </c>
      <c r="J121"/>
      <c r="K121" s="77">
        <v>6.29</v>
      </c>
      <c r="L121" t="s">
        <v>102</v>
      </c>
      <c r="M121" s="78">
        <v>1.5800000000000002E-2</v>
      </c>
      <c r="N121" s="78">
        <v>2.98E-2</v>
      </c>
      <c r="O121" s="77">
        <v>23198528.940000001</v>
      </c>
      <c r="P121" s="77">
        <v>101.77</v>
      </c>
      <c r="Q121" s="77">
        <v>0</v>
      </c>
      <c r="R121" s="77">
        <v>23609.142902238</v>
      </c>
      <c r="S121" s="78">
        <v>1.95E-2</v>
      </c>
      <c r="T121" s="78">
        <v>6.0000000000000001E-3</v>
      </c>
      <c r="U121" s="78">
        <v>8.9999999999999998E-4</v>
      </c>
    </row>
    <row r="122" spans="2:21">
      <c r="B122" t="s">
        <v>640</v>
      </c>
      <c r="C122" t="s">
        <v>641</v>
      </c>
      <c r="D122" t="s">
        <v>100</v>
      </c>
      <c r="E122" t="s">
        <v>123</v>
      </c>
      <c r="F122" t="s">
        <v>642</v>
      </c>
      <c r="G122" t="s">
        <v>522</v>
      </c>
      <c r="H122" t="s">
        <v>559</v>
      </c>
      <c r="I122" t="s">
        <v>211</v>
      </c>
      <c r="J122"/>
      <c r="K122" s="77">
        <v>3.23</v>
      </c>
      <c r="L122" t="s">
        <v>102</v>
      </c>
      <c r="M122" s="78">
        <v>2.2499999999999999E-2</v>
      </c>
      <c r="N122" s="78">
        <v>2.1399999999999999E-2</v>
      </c>
      <c r="O122" s="77">
        <v>3282440.99</v>
      </c>
      <c r="P122" s="77">
        <v>112.72</v>
      </c>
      <c r="Q122" s="77">
        <v>0</v>
      </c>
      <c r="R122" s="77">
        <v>3699.9674839280001</v>
      </c>
      <c r="S122" s="78">
        <v>8.0000000000000002E-3</v>
      </c>
      <c r="T122" s="78">
        <v>8.9999999999999998E-4</v>
      </c>
      <c r="U122" s="78">
        <v>1E-4</v>
      </c>
    </row>
    <row r="123" spans="2:21">
      <c r="B123" t="s">
        <v>643</v>
      </c>
      <c r="C123" t="s">
        <v>644</v>
      </c>
      <c r="D123" t="s">
        <v>100</v>
      </c>
      <c r="E123" t="s">
        <v>123</v>
      </c>
      <c r="F123" t="s">
        <v>645</v>
      </c>
      <c r="G123" t="s">
        <v>112</v>
      </c>
      <c r="H123" t="s">
        <v>646</v>
      </c>
      <c r="I123" t="s">
        <v>211</v>
      </c>
      <c r="J123"/>
      <c r="K123" s="77">
        <v>4.67</v>
      </c>
      <c r="L123" t="s">
        <v>102</v>
      </c>
      <c r="M123" s="78">
        <v>7.4999999999999997E-3</v>
      </c>
      <c r="N123" s="78">
        <v>4.1099999999999998E-2</v>
      </c>
      <c r="O123" s="77">
        <v>4357064.46</v>
      </c>
      <c r="P123" s="77">
        <v>93.2</v>
      </c>
      <c r="Q123" s="77">
        <v>376.38035000000002</v>
      </c>
      <c r="R123" s="77">
        <v>4437.1644267199999</v>
      </c>
      <c r="S123" s="78">
        <v>8.8999999999999999E-3</v>
      </c>
      <c r="T123" s="78">
        <v>1.1000000000000001E-3</v>
      </c>
      <c r="U123" s="78">
        <v>2.0000000000000001E-4</v>
      </c>
    </row>
    <row r="124" spans="2:21">
      <c r="B124" t="s">
        <v>647</v>
      </c>
      <c r="C124" t="s">
        <v>648</v>
      </c>
      <c r="D124" t="s">
        <v>100</v>
      </c>
      <c r="E124" t="s">
        <v>123</v>
      </c>
      <c r="F124" t="s">
        <v>645</v>
      </c>
      <c r="G124" t="s">
        <v>112</v>
      </c>
      <c r="H124" t="s">
        <v>646</v>
      </c>
      <c r="I124" t="s">
        <v>211</v>
      </c>
      <c r="J124"/>
      <c r="K124" s="77">
        <v>5.32</v>
      </c>
      <c r="L124" t="s">
        <v>102</v>
      </c>
      <c r="M124" s="78">
        <v>7.4999999999999997E-3</v>
      </c>
      <c r="N124" s="78">
        <v>4.3099999999999999E-2</v>
      </c>
      <c r="O124" s="77">
        <v>24084873.129999999</v>
      </c>
      <c r="P124" s="77">
        <v>88.98</v>
      </c>
      <c r="Q124" s="77">
        <v>0</v>
      </c>
      <c r="R124" s="77">
        <v>21430.720111073999</v>
      </c>
      <c r="S124" s="78">
        <v>2.7799999999999998E-2</v>
      </c>
      <c r="T124" s="78">
        <v>5.4999999999999997E-3</v>
      </c>
      <c r="U124" s="78">
        <v>8.0000000000000004E-4</v>
      </c>
    </row>
    <row r="125" spans="2:21">
      <c r="B125" t="s">
        <v>649</v>
      </c>
      <c r="C125" t="s">
        <v>650</v>
      </c>
      <c r="D125" t="s">
        <v>100</v>
      </c>
      <c r="E125" t="s">
        <v>123</v>
      </c>
      <c r="F125" t="s">
        <v>651</v>
      </c>
      <c r="G125" t="s">
        <v>652</v>
      </c>
      <c r="H125" t="s">
        <v>653</v>
      </c>
      <c r="I125" t="s">
        <v>150</v>
      </c>
      <c r="J125"/>
      <c r="K125" s="77">
        <v>4.4000000000000004</v>
      </c>
      <c r="L125" t="s">
        <v>102</v>
      </c>
      <c r="M125" s="78">
        <v>0.04</v>
      </c>
      <c r="N125" s="78">
        <v>5.6300000000000003E-2</v>
      </c>
      <c r="O125" s="77">
        <v>12834318.08</v>
      </c>
      <c r="P125" s="77">
        <v>93.51</v>
      </c>
      <c r="Q125" s="77">
        <v>256.68635</v>
      </c>
      <c r="R125" s="77">
        <v>12258.057186608001</v>
      </c>
      <c r="S125" s="78">
        <v>2.93E-2</v>
      </c>
      <c r="T125" s="78">
        <v>3.0999999999999999E-3</v>
      </c>
      <c r="U125" s="78">
        <v>5.0000000000000001E-4</v>
      </c>
    </row>
    <row r="126" spans="2:21">
      <c r="B126" t="s">
        <v>655</v>
      </c>
      <c r="C126" t="s">
        <v>656</v>
      </c>
      <c r="D126" t="s">
        <v>100</v>
      </c>
      <c r="E126" t="s">
        <v>123</v>
      </c>
      <c r="F126" t="s">
        <v>573</v>
      </c>
      <c r="G126" t="s">
        <v>402</v>
      </c>
      <c r="H126" t="s">
        <v>646</v>
      </c>
      <c r="I126" t="s">
        <v>211</v>
      </c>
      <c r="J126"/>
      <c r="K126" s="77">
        <v>1.96</v>
      </c>
      <c r="L126" t="s">
        <v>102</v>
      </c>
      <c r="M126" s="78">
        <v>2.0500000000000001E-2</v>
      </c>
      <c r="N126" s="78">
        <v>3.3799999999999997E-2</v>
      </c>
      <c r="O126" s="77">
        <v>1195413.82</v>
      </c>
      <c r="P126" s="77">
        <v>109.1</v>
      </c>
      <c r="Q126" s="77">
        <v>193.89255</v>
      </c>
      <c r="R126" s="77">
        <v>1498.08902762</v>
      </c>
      <c r="S126" s="78">
        <v>3.2000000000000002E-3</v>
      </c>
      <c r="T126" s="78">
        <v>4.0000000000000002E-4</v>
      </c>
      <c r="U126" s="78">
        <v>1E-4</v>
      </c>
    </row>
    <row r="127" spans="2:21">
      <c r="B127" t="s">
        <v>657</v>
      </c>
      <c r="C127" t="s">
        <v>658</v>
      </c>
      <c r="D127" t="s">
        <v>100</v>
      </c>
      <c r="E127" t="s">
        <v>123</v>
      </c>
      <c r="F127" t="s">
        <v>573</v>
      </c>
      <c r="G127" t="s">
        <v>402</v>
      </c>
      <c r="H127" t="s">
        <v>646</v>
      </c>
      <c r="I127" t="s">
        <v>211</v>
      </c>
      <c r="J127"/>
      <c r="K127" s="77">
        <v>0.85</v>
      </c>
      <c r="L127" t="s">
        <v>102</v>
      </c>
      <c r="M127" s="78">
        <v>3.4500000000000003E-2</v>
      </c>
      <c r="N127" s="78">
        <v>3.1199999999999999E-2</v>
      </c>
      <c r="O127" s="77">
        <v>70682.22</v>
      </c>
      <c r="P127" s="77">
        <v>110.85</v>
      </c>
      <c r="Q127" s="77">
        <v>0</v>
      </c>
      <c r="R127" s="77">
        <v>78.351240869999998</v>
      </c>
      <c r="S127" s="78">
        <v>5.0000000000000001E-4</v>
      </c>
      <c r="T127" s="78">
        <v>0</v>
      </c>
      <c r="U127" s="78">
        <v>0</v>
      </c>
    </row>
    <row r="128" spans="2:21">
      <c r="B128" t="s">
        <v>659</v>
      </c>
      <c r="C128" t="s">
        <v>660</v>
      </c>
      <c r="D128" t="s">
        <v>100</v>
      </c>
      <c r="E128" t="s">
        <v>123</v>
      </c>
      <c r="F128" t="s">
        <v>573</v>
      </c>
      <c r="G128" t="s">
        <v>402</v>
      </c>
      <c r="H128" t="s">
        <v>646</v>
      </c>
      <c r="I128" t="s">
        <v>211</v>
      </c>
      <c r="J128"/>
      <c r="K128" s="77">
        <v>2.4300000000000002</v>
      </c>
      <c r="L128" t="s">
        <v>102</v>
      </c>
      <c r="M128" s="78">
        <v>2.0500000000000001E-2</v>
      </c>
      <c r="N128" s="78">
        <v>3.6499999999999998E-2</v>
      </c>
      <c r="O128" s="77">
        <v>7694980.4199999999</v>
      </c>
      <c r="P128" s="77">
        <v>108.48</v>
      </c>
      <c r="Q128" s="77">
        <v>0</v>
      </c>
      <c r="R128" s="77">
        <v>8347.5147596160004</v>
      </c>
      <c r="S128" s="78">
        <v>0.01</v>
      </c>
      <c r="T128" s="78">
        <v>2.0999999999999999E-3</v>
      </c>
      <c r="U128" s="78">
        <v>2.9999999999999997E-4</v>
      </c>
    </row>
    <row r="129" spans="2:21">
      <c r="B129" t="s">
        <v>661</v>
      </c>
      <c r="C129" t="s">
        <v>662</v>
      </c>
      <c r="D129" t="s">
        <v>100</v>
      </c>
      <c r="E129" t="s">
        <v>123</v>
      </c>
      <c r="F129" t="s">
        <v>573</v>
      </c>
      <c r="G129" t="s">
        <v>402</v>
      </c>
      <c r="H129" t="s">
        <v>646</v>
      </c>
      <c r="I129" t="s">
        <v>211</v>
      </c>
      <c r="J129"/>
      <c r="K129" s="77">
        <v>5.5</v>
      </c>
      <c r="L129" t="s">
        <v>102</v>
      </c>
      <c r="M129" s="78">
        <v>8.3999999999999995E-3</v>
      </c>
      <c r="N129" s="78">
        <v>3.8300000000000001E-2</v>
      </c>
      <c r="O129" s="77">
        <v>12697953.98</v>
      </c>
      <c r="P129" s="77">
        <v>94.09</v>
      </c>
      <c r="Q129" s="77">
        <v>0</v>
      </c>
      <c r="R129" s="77">
        <v>11947.504899781999</v>
      </c>
      <c r="S129" s="78">
        <v>1.8700000000000001E-2</v>
      </c>
      <c r="T129" s="78">
        <v>3.0999999999999999E-3</v>
      </c>
      <c r="U129" s="78">
        <v>5.0000000000000001E-4</v>
      </c>
    </row>
    <row r="130" spans="2:21">
      <c r="B130" t="s">
        <v>663</v>
      </c>
      <c r="C130" t="s">
        <v>664</v>
      </c>
      <c r="D130" t="s">
        <v>100</v>
      </c>
      <c r="E130" t="s">
        <v>123</v>
      </c>
      <c r="F130" t="s">
        <v>573</v>
      </c>
      <c r="G130" t="s">
        <v>402</v>
      </c>
      <c r="H130" t="s">
        <v>646</v>
      </c>
      <c r="I130" t="s">
        <v>211</v>
      </c>
      <c r="J130"/>
      <c r="K130" s="77">
        <v>6.32</v>
      </c>
      <c r="L130" t="s">
        <v>102</v>
      </c>
      <c r="M130" s="78">
        <v>5.0000000000000001E-3</v>
      </c>
      <c r="N130" s="78">
        <v>3.4099999999999998E-2</v>
      </c>
      <c r="O130" s="77">
        <v>2275849.66</v>
      </c>
      <c r="P130" s="77">
        <v>90.77</v>
      </c>
      <c r="Q130" s="77">
        <v>0</v>
      </c>
      <c r="R130" s="77">
        <v>2065.788736382</v>
      </c>
      <c r="S130" s="78">
        <v>1.26E-2</v>
      </c>
      <c r="T130" s="78">
        <v>5.0000000000000001E-4</v>
      </c>
      <c r="U130" s="78">
        <v>1E-4</v>
      </c>
    </row>
    <row r="131" spans="2:21">
      <c r="B131" t="s">
        <v>665</v>
      </c>
      <c r="C131" t="s">
        <v>666</v>
      </c>
      <c r="D131" t="s">
        <v>100</v>
      </c>
      <c r="E131" t="s">
        <v>123</v>
      </c>
      <c r="F131" t="s">
        <v>573</v>
      </c>
      <c r="G131" t="s">
        <v>402</v>
      </c>
      <c r="H131" t="s">
        <v>646</v>
      </c>
      <c r="I131" t="s">
        <v>211</v>
      </c>
      <c r="J131"/>
      <c r="K131" s="77">
        <v>6.19</v>
      </c>
      <c r="L131" t="s">
        <v>102</v>
      </c>
      <c r="M131" s="78">
        <v>9.7000000000000003E-3</v>
      </c>
      <c r="N131" s="78">
        <v>3.9800000000000002E-2</v>
      </c>
      <c r="O131" s="77">
        <v>6254128.7999999998</v>
      </c>
      <c r="P131" s="77">
        <v>90.71</v>
      </c>
      <c r="Q131" s="77">
        <v>0</v>
      </c>
      <c r="R131" s="77">
        <v>5673.1202344800004</v>
      </c>
      <c r="S131" s="78">
        <v>1.4999999999999999E-2</v>
      </c>
      <c r="T131" s="78">
        <v>1.5E-3</v>
      </c>
      <c r="U131" s="78">
        <v>2.0000000000000001E-4</v>
      </c>
    </row>
    <row r="132" spans="2:21">
      <c r="B132" t="s">
        <v>667</v>
      </c>
      <c r="C132" t="s">
        <v>668</v>
      </c>
      <c r="D132" t="s">
        <v>100</v>
      </c>
      <c r="E132" t="s">
        <v>123</v>
      </c>
      <c r="F132" t="s">
        <v>669</v>
      </c>
      <c r="G132" t="s">
        <v>670</v>
      </c>
      <c r="H132" t="s">
        <v>653</v>
      </c>
      <c r="I132" t="s">
        <v>150</v>
      </c>
      <c r="J132"/>
      <c r="K132" s="77">
        <v>1.54</v>
      </c>
      <c r="L132" t="s">
        <v>102</v>
      </c>
      <c r="M132" s="78">
        <v>1.8499999999999999E-2</v>
      </c>
      <c r="N132" s="78">
        <v>3.5099999999999999E-2</v>
      </c>
      <c r="O132" s="77">
        <v>9626420</v>
      </c>
      <c r="P132" s="77">
        <v>107.74</v>
      </c>
      <c r="Q132" s="77">
        <v>2110.51181</v>
      </c>
      <c r="R132" s="77">
        <v>12482.016718000001</v>
      </c>
      <c r="S132" s="78">
        <v>1.6299999999999999E-2</v>
      </c>
      <c r="T132" s="78">
        <v>3.2000000000000002E-3</v>
      </c>
      <c r="U132" s="78">
        <v>5.0000000000000001E-4</v>
      </c>
    </row>
    <row r="133" spans="2:21">
      <c r="B133" t="s">
        <v>671</v>
      </c>
      <c r="C133" t="s">
        <v>672</v>
      </c>
      <c r="D133" t="s">
        <v>100</v>
      </c>
      <c r="E133" t="s">
        <v>123</v>
      </c>
      <c r="F133" t="s">
        <v>669</v>
      </c>
      <c r="G133" t="s">
        <v>670</v>
      </c>
      <c r="H133" t="s">
        <v>653</v>
      </c>
      <c r="I133" t="s">
        <v>150</v>
      </c>
      <c r="J133"/>
      <c r="K133" s="77">
        <v>4.1399999999999997</v>
      </c>
      <c r="L133" t="s">
        <v>102</v>
      </c>
      <c r="M133" s="78">
        <v>0.01</v>
      </c>
      <c r="N133" s="78">
        <v>4.6800000000000001E-2</v>
      </c>
      <c r="O133" s="77">
        <v>24315116.940000001</v>
      </c>
      <c r="P133" s="77">
        <v>93.07</v>
      </c>
      <c r="Q133" s="77">
        <v>0</v>
      </c>
      <c r="R133" s="77">
        <v>22630.079336057999</v>
      </c>
      <c r="S133" s="78">
        <v>2.0500000000000001E-2</v>
      </c>
      <c r="T133" s="78">
        <v>5.7999999999999996E-3</v>
      </c>
      <c r="U133" s="78">
        <v>8.9999999999999998E-4</v>
      </c>
    </row>
    <row r="134" spans="2:21">
      <c r="B134" t="s">
        <v>673</v>
      </c>
      <c r="C134" t="s">
        <v>674</v>
      </c>
      <c r="D134" t="s">
        <v>100</v>
      </c>
      <c r="E134" t="s">
        <v>123</v>
      </c>
      <c r="F134" t="s">
        <v>669</v>
      </c>
      <c r="G134" t="s">
        <v>670</v>
      </c>
      <c r="H134" t="s">
        <v>653</v>
      </c>
      <c r="I134" t="s">
        <v>150</v>
      </c>
      <c r="J134"/>
      <c r="K134" s="77">
        <v>2.8</v>
      </c>
      <c r="L134" t="s">
        <v>102</v>
      </c>
      <c r="M134" s="78">
        <v>3.5400000000000001E-2</v>
      </c>
      <c r="N134" s="78">
        <v>4.41E-2</v>
      </c>
      <c r="O134" s="77">
        <v>16845042.52</v>
      </c>
      <c r="P134" s="77">
        <v>101.14</v>
      </c>
      <c r="Q134" s="77">
        <v>0</v>
      </c>
      <c r="R134" s="77">
        <v>17037.076004727998</v>
      </c>
      <c r="S134" s="78">
        <v>2.4500000000000001E-2</v>
      </c>
      <c r="T134" s="78">
        <v>4.4000000000000003E-3</v>
      </c>
      <c r="U134" s="78">
        <v>6.9999999999999999E-4</v>
      </c>
    </row>
    <row r="135" spans="2:21">
      <c r="B135" t="s">
        <v>675</v>
      </c>
      <c r="C135" t="s">
        <v>676</v>
      </c>
      <c r="D135" t="s">
        <v>100</v>
      </c>
      <c r="E135" t="s">
        <v>123</v>
      </c>
      <c r="F135" t="s">
        <v>669</v>
      </c>
      <c r="G135" t="s">
        <v>670</v>
      </c>
      <c r="H135" t="s">
        <v>653</v>
      </c>
      <c r="I135" t="s">
        <v>150</v>
      </c>
      <c r="J135"/>
      <c r="K135" s="77">
        <v>1.1299999999999999</v>
      </c>
      <c r="L135" t="s">
        <v>102</v>
      </c>
      <c r="M135" s="78">
        <v>0.01</v>
      </c>
      <c r="N135" s="78">
        <v>4.0099999999999997E-2</v>
      </c>
      <c r="O135" s="77">
        <v>19100723.940000001</v>
      </c>
      <c r="P135" s="77">
        <v>106.2</v>
      </c>
      <c r="Q135" s="77">
        <v>0</v>
      </c>
      <c r="R135" s="77">
        <v>20284.96882428</v>
      </c>
      <c r="S135" s="78">
        <v>2.01E-2</v>
      </c>
      <c r="T135" s="78">
        <v>5.1999999999999998E-3</v>
      </c>
      <c r="U135" s="78">
        <v>8.0000000000000004E-4</v>
      </c>
    </row>
    <row r="136" spans="2:21">
      <c r="B136" t="s">
        <v>677</v>
      </c>
      <c r="C136" t="s">
        <v>678</v>
      </c>
      <c r="D136" t="s">
        <v>100</v>
      </c>
      <c r="E136" t="s">
        <v>123</v>
      </c>
      <c r="F136" t="s">
        <v>679</v>
      </c>
      <c r="G136" t="s">
        <v>416</v>
      </c>
      <c r="H136" t="s">
        <v>646</v>
      </c>
      <c r="I136" t="s">
        <v>211</v>
      </c>
      <c r="J136"/>
      <c r="K136" s="77">
        <v>2.81</v>
      </c>
      <c r="L136" t="s">
        <v>102</v>
      </c>
      <c r="M136" s="78">
        <v>1.9400000000000001E-2</v>
      </c>
      <c r="N136" s="78">
        <v>2.5499999999999998E-2</v>
      </c>
      <c r="O136" s="77">
        <v>1683596.15</v>
      </c>
      <c r="P136" s="77">
        <v>109.66</v>
      </c>
      <c r="Q136" s="77">
        <v>0</v>
      </c>
      <c r="R136" s="77">
        <v>1846.23153809</v>
      </c>
      <c r="S136" s="78">
        <v>4.7000000000000002E-3</v>
      </c>
      <c r="T136" s="78">
        <v>5.0000000000000001E-4</v>
      </c>
      <c r="U136" s="78">
        <v>1E-4</v>
      </c>
    </row>
    <row r="137" spans="2:21">
      <c r="B137" t="s">
        <v>680</v>
      </c>
      <c r="C137" t="s">
        <v>681</v>
      </c>
      <c r="D137" t="s">
        <v>100</v>
      </c>
      <c r="E137" t="s">
        <v>123</v>
      </c>
      <c r="F137" t="s">
        <v>679</v>
      </c>
      <c r="G137" t="s">
        <v>416</v>
      </c>
      <c r="H137" t="s">
        <v>646</v>
      </c>
      <c r="I137" t="s">
        <v>211</v>
      </c>
      <c r="J137"/>
      <c r="K137" s="77">
        <v>3.78</v>
      </c>
      <c r="L137" t="s">
        <v>102</v>
      </c>
      <c r="M137" s="78">
        <v>1.23E-2</v>
      </c>
      <c r="N137" s="78">
        <v>2.5399999999999999E-2</v>
      </c>
      <c r="O137" s="77">
        <v>16508603.33</v>
      </c>
      <c r="P137" s="77">
        <v>105.9</v>
      </c>
      <c r="Q137" s="77">
        <v>0</v>
      </c>
      <c r="R137" s="77">
        <v>17482.610926469999</v>
      </c>
      <c r="S137" s="78">
        <v>1.2999999999999999E-2</v>
      </c>
      <c r="T137" s="78">
        <v>4.4999999999999997E-3</v>
      </c>
      <c r="U137" s="78">
        <v>6.9999999999999999E-4</v>
      </c>
    </row>
    <row r="138" spans="2:21">
      <c r="B138" t="s">
        <v>682</v>
      </c>
      <c r="C138" t="s">
        <v>683</v>
      </c>
      <c r="D138" t="s">
        <v>100</v>
      </c>
      <c r="E138" t="s">
        <v>123</v>
      </c>
      <c r="F138" t="s">
        <v>684</v>
      </c>
      <c r="G138" t="s">
        <v>127</v>
      </c>
      <c r="H138" t="s">
        <v>646</v>
      </c>
      <c r="I138" t="s">
        <v>211</v>
      </c>
      <c r="J138"/>
      <c r="K138" s="77">
        <v>1.75</v>
      </c>
      <c r="L138" t="s">
        <v>102</v>
      </c>
      <c r="M138" s="78">
        <v>1.8499999999999999E-2</v>
      </c>
      <c r="N138" s="78">
        <v>3.7699999999999997E-2</v>
      </c>
      <c r="O138" s="77">
        <v>1677297.68</v>
      </c>
      <c r="P138" s="77">
        <v>105.7</v>
      </c>
      <c r="Q138" s="77">
        <v>0</v>
      </c>
      <c r="R138" s="77">
        <v>1772.90364776</v>
      </c>
      <c r="S138" s="78">
        <v>2E-3</v>
      </c>
      <c r="T138" s="78">
        <v>5.0000000000000001E-4</v>
      </c>
      <c r="U138" s="78">
        <v>1E-4</v>
      </c>
    </row>
    <row r="139" spans="2:21">
      <c r="B139" t="s">
        <v>685</v>
      </c>
      <c r="C139" t="s">
        <v>686</v>
      </c>
      <c r="D139" t="s">
        <v>100</v>
      </c>
      <c r="E139" t="s">
        <v>123</v>
      </c>
      <c r="F139" t="s">
        <v>684</v>
      </c>
      <c r="G139" t="s">
        <v>127</v>
      </c>
      <c r="H139" t="s">
        <v>646</v>
      </c>
      <c r="I139" t="s">
        <v>211</v>
      </c>
      <c r="J139"/>
      <c r="K139" s="77">
        <v>2.37</v>
      </c>
      <c r="L139" t="s">
        <v>102</v>
      </c>
      <c r="M139" s="78">
        <v>3.2000000000000001E-2</v>
      </c>
      <c r="N139" s="78">
        <v>3.7900000000000003E-2</v>
      </c>
      <c r="O139" s="77">
        <v>13428145.140000001</v>
      </c>
      <c r="P139" s="77">
        <v>101.66</v>
      </c>
      <c r="Q139" s="77">
        <v>0</v>
      </c>
      <c r="R139" s="77">
        <v>13651.052349324</v>
      </c>
      <c r="S139" s="78">
        <v>3.6900000000000002E-2</v>
      </c>
      <c r="T139" s="78">
        <v>3.5000000000000001E-3</v>
      </c>
      <c r="U139" s="78">
        <v>5.0000000000000001E-4</v>
      </c>
    </row>
    <row r="140" spans="2:21">
      <c r="B140" t="s">
        <v>687</v>
      </c>
      <c r="C140" t="s">
        <v>688</v>
      </c>
      <c r="D140" t="s">
        <v>100</v>
      </c>
      <c r="E140" t="s">
        <v>123</v>
      </c>
      <c r="F140" t="s">
        <v>689</v>
      </c>
      <c r="G140" t="s">
        <v>127</v>
      </c>
      <c r="H140" t="s">
        <v>646</v>
      </c>
      <c r="I140" t="s">
        <v>211</v>
      </c>
      <c r="J140"/>
      <c r="K140" s="77">
        <v>0.75</v>
      </c>
      <c r="L140" t="s">
        <v>102</v>
      </c>
      <c r="M140" s="78">
        <v>3.15E-2</v>
      </c>
      <c r="N140" s="78">
        <v>2.9700000000000001E-2</v>
      </c>
      <c r="O140" s="77">
        <v>5198042.6399999997</v>
      </c>
      <c r="P140" s="77">
        <v>111.26</v>
      </c>
      <c r="Q140" s="77">
        <v>0</v>
      </c>
      <c r="R140" s="77">
        <v>5783.3422412640002</v>
      </c>
      <c r="S140" s="78">
        <v>3.8300000000000001E-2</v>
      </c>
      <c r="T140" s="78">
        <v>1.5E-3</v>
      </c>
      <c r="U140" s="78">
        <v>2.0000000000000001E-4</v>
      </c>
    </row>
    <row r="141" spans="2:21">
      <c r="B141" t="s">
        <v>690</v>
      </c>
      <c r="C141" t="s">
        <v>691</v>
      </c>
      <c r="D141" t="s">
        <v>100</v>
      </c>
      <c r="E141" t="s">
        <v>123</v>
      </c>
      <c r="F141" t="s">
        <v>689</v>
      </c>
      <c r="G141" t="s">
        <v>127</v>
      </c>
      <c r="H141" t="s">
        <v>646</v>
      </c>
      <c r="I141" t="s">
        <v>211</v>
      </c>
      <c r="J141"/>
      <c r="K141" s="77">
        <v>3.08</v>
      </c>
      <c r="L141" t="s">
        <v>102</v>
      </c>
      <c r="M141" s="78">
        <v>0.01</v>
      </c>
      <c r="N141" s="78">
        <v>3.5099999999999999E-2</v>
      </c>
      <c r="O141" s="77">
        <v>11785561.369999999</v>
      </c>
      <c r="P141" s="77">
        <v>99.47</v>
      </c>
      <c r="Q141" s="77">
        <v>3241.7893800000002</v>
      </c>
      <c r="R141" s="77">
        <v>14964.887274739</v>
      </c>
      <c r="S141" s="78">
        <v>3.1899999999999998E-2</v>
      </c>
      <c r="T141" s="78">
        <v>3.8E-3</v>
      </c>
      <c r="U141" s="78">
        <v>5.9999999999999995E-4</v>
      </c>
    </row>
    <row r="142" spans="2:21">
      <c r="B142" t="s">
        <v>692</v>
      </c>
      <c r="C142" t="s">
        <v>693</v>
      </c>
      <c r="D142" t="s">
        <v>100</v>
      </c>
      <c r="E142" t="s">
        <v>123</v>
      </c>
      <c r="F142" t="s">
        <v>689</v>
      </c>
      <c r="G142" t="s">
        <v>127</v>
      </c>
      <c r="H142" t="s">
        <v>646</v>
      </c>
      <c r="I142" t="s">
        <v>211</v>
      </c>
      <c r="J142"/>
      <c r="K142" s="77">
        <v>3.45</v>
      </c>
      <c r="L142" t="s">
        <v>102</v>
      </c>
      <c r="M142" s="78">
        <v>3.2300000000000002E-2</v>
      </c>
      <c r="N142" s="78">
        <v>3.85E-2</v>
      </c>
      <c r="O142" s="77">
        <v>13509403.220000001</v>
      </c>
      <c r="P142" s="77">
        <v>101.9</v>
      </c>
      <c r="Q142" s="77">
        <v>0</v>
      </c>
      <c r="R142" s="77">
        <v>13766.08188118</v>
      </c>
      <c r="S142" s="78">
        <v>2.87E-2</v>
      </c>
      <c r="T142" s="78">
        <v>3.5000000000000001E-3</v>
      </c>
      <c r="U142" s="78">
        <v>5.0000000000000001E-4</v>
      </c>
    </row>
    <row r="143" spans="2:21">
      <c r="B143" t="s">
        <v>694</v>
      </c>
      <c r="C143" t="s">
        <v>695</v>
      </c>
      <c r="D143" t="s">
        <v>100</v>
      </c>
      <c r="E143" t="s">
        <v>123</v>
      </c>
      <c r="F143" t="s">
        <v>696</v>
      </c>
      <c r="G143" t="s">
        <v>402</v>
      </c>
      <c r="H143" t="s">
        <v>653</v>
      </c>
      <c r="I143" t="s">
        <v>150</v>
      </c>
      <c r="J143"/>
      <c r="K143" s="77">
        <v>2.2400000000000002</v>
      </c>
      <c r="L143" t="s">
        <v>102</v>
      </c>
      <c r="M143" s="78">
        <v>2.5000000000000001E-2</v>
      </c>
      <c r="N143" s="78">
        <v>3.15E-2</v>
      </c>
      <c r="O143" s="77">
        <v>6132191.6200000001</v>
      </c>
      <c r="P143" s="77">
        <v>110.23</v>
      </c>
      <c r="Q143" s="77">
        <v>85.686340000000001</v>
      </c>
      <c r="R143" s="77">
        <v>6845.2011627259999</v>
      </c>
      <c r="S143" s="78">
        <v>1.72E-2</v>
      </c>
      <c r="T143" s="78">
        <v>1.8E-3</v>
      </c>
      <c r="U143" s="78">
        <v>2.9999999999999997E-4</v>
      </c>
    </row>
    <row r="144" spans="2:21">
      <c r="B144" t="s">
        <v>697</v>
      </c>
      <c r="C144" t="s">
        <v>698</v>
      </c>
      <c r="D144" t="s">
        <v>100</v>
      </c>
      <c r="E144" t="s">
        <v>123</v>
      </c>
      <c r="F144" t="s">
        <v>696</v>
      </c>
      <c r="G144" t="s">
        <v>402</v>
      </c>
      <c r="H144" t="s">
        <v>653</v>
      </c>
      <c r="I144" t="s">
        <v>150</v>
      </c>
      <c r="J144"/>
      <c r="K144" s="77">
        <v>5.25</v>
      </c>
      <c r="L144" t="s">
        <v>102</v>
      </c>
      <c r="M144" s="78">
        <v>1.9E-2</v>
      </c>
      <c r="N144" s="78">
        <v>3.56E-2</v>
      </c>
      <c r="O144" s="77">
        <v>7222031.2999999998</v>
      </c>
      <c r="P144" s="77">
        <v>101.98</v>
      </c>
      <c r="Q144" s="77">
        <v>76.237870000000001</v>
      </c>
      <c r="R144" s="77">
        <v>7441.2653897399996</v>
      </c>
      <c r="S144" s="78">
        <v>2.4E-2</v>
      </c>
      <c r="T144" s="78">
        <v>1.9E-3</v>
      </c>
      <c r="U144" s="78">
        <v>2.9999999999999997E-4</v>
      </c>
    </row>
    <row r="145" spans="2:21">
      <c r="B145" t="s">
        <v>699</v>
      </c>
      <c r="C145" t="s">
        <v>700</v>
      </c>
      <c r="D145" t="s">
        <v>100</v>
      </c>
      <c r="E145" t="s">
        <v>123</v>
      </c>
      <c r="F145" t="s">
        <v>696</v>
      </c>
      <c r="G145" t="s">
        <v>402</v>
      </c>
      <c r="H145" t="s">
        <v>653</v>
      </c>
      <c r="I145" t="s">
        <v>150</v>
      </c>
      <c r="J145"/>
      <c r="K145" s="77">
        <v>7.03</v>
      </c>
      <c r="L145" t="s">
        <v>102</v>
      </c>
      <c r="M145" s="78">
        <v>3.8999999999999998E-3</v>
      </c>
      <c r="N145" s="78">
        <v>3.8199999999999998E-2</v>
      </c>
      <c r="O145" s="77">
        <v>7480293</v>
      </c>
      <c r="P145" s="77">
        <v>84.23</v>
      </c>
      <c r="Q145" s="77">
        <v>15.733750000000001</v>
      </c>
      <c r="R145" s="77">
        <v>6316.3845438999997</v>
      </c>
      <c r="S145" s="78">
        <v>3.1800000000000002E-2</v>
      </c>
      <c r="T145" s="78">
        <v>1.6000000000000001E-3</v>
      </c>
      <c r="U145" s="78">
        <v>2.0000000000000001E-4</v>
      </c>
    </row>
    <row r="146" spans="2:21">
      <c r="B146" t="s">
        <v>701</v>
      </c>
      <c r="C146" t="s">
        <v>702</v>
      </c>
      <c r="D146" t="s">
        <v>100</v>
      </c>
      <c r="E146" t="s">
        <v>123</v>
      </c>
      <c r="F146" t="s">
        <v>703</v>
      </c>
      <c r="G146" t="s">
        <v>704</v>
      </c>
      <c r="H146" t="s">
        <v>705</v>
      </c>
      <c r="I146" t="s">
        <v>211</v>
      </c>
      <c r="J146"/>
      <c r="K146" s="77">
        <v>3.54</v>
      </c>
      <c r="L146" t="s">
        <v>102</v>
      </c>
      <c r="M146" s="78">
        <v>1.3299999999999999E-2</v>
      </c>
      <c r="N146" s="78">
        <v>3.5499999999999997E-2</v>
      </c>
      <c r="O146" s="77">
        <v>8357707.9299999997</v>
      </c>
      <c r="P146" s="77">
        <v>102.71</v>
      </c>
      <c r="Q146" s="77">
        <v>0</v>
      </c>
      <c r="R146" s="77">
        <v>8584.2018149029991</v>
      </c>
      <c r="S146" s="78">
        <v>2.5499999999999998E-2</v>
      </c>
      <c r="T146" s="78">
        <v>2.2000000000000001E-3</v>
      </c>
      <c r="U146" s="78">
        <v>2.9999999999999997E-4</v>
      </c>
    </row>
    <row r="147" spans="2:21">
      <c r="B147" t="s">
        <v>706</v>
      </c>
      <c r="C147" t="s">
        <v>707</v>
      </c>
      <c r="D147" t="s">
        <v>100</v>
      </c>
      <c r="E147" t="s">
        <v>123</v>
      </c>
      <c r="F147" t="s">
        <v>708</v>
      </c>
      <c r="G147" t="s">
        <v>132</v>
      </c>
      <c r="H147" t="s">
        <v>705</v>
      </c>
      <c r="I147" t="s">
        <v>211</v>
      </c>
      <c r="J147"/>
      <c r="K147" s="77">
        <v>1.01</v>
      </c>
      <c r="L147" t="s">
        <v>102</v>
      </c>
      <c r="M147" s="78">
        <v>1.9800000000000002E-2</v>
      </c>
      <c r="N147" s="78">
        <v>2.98E-2</v>
      </c>
      <c r="O147" s="77">
        <v>3477583.08</v>
      </c>
      <c r="P147" s="77">
        <v>109.45</v>
      </c>
      <c r="Q147" s="77">
        <v>3920.8006399999999</v>
      </c>
      <c r="R147" s="77">
        <v>7727.0153210600001</v>
      </c>
      <c r="S147" s="78">
        <v>2.29E-2</v>
      </c>
      <c r="T147" s="78">
        <v>2E-3</v>
      </c>
      <c r="U147" s="78">
        <v>2.9999999999999997E-4</v>
      </c>
    </row>
    <row r="148" spans="2:21">
      <c r="B148" t="s">
        <v>709</v>
      </c>
      <c r="C148" t="s">
        <v>710</v>
      </c>
      <c r="D148" t="s">
        <v>100</v>
      </c>
      <c r="E148" t="s">
        <v>123</v>
      </c>
      <c r="F148" t="s">
        <v>711</v>
      </c>
      <c r="G148" t="s">
        <v>704</v>
      </c>
      <c r="H148" t="s">
        <v>712</v>
      </c>
      <c r="I148" t="s">
        <v>150</v>
      </c>
      <c r="J148"/>
      <c r="K148" s="77">
        <v>2.66</v>
      </c>
      <c r="L148" t="s">
        <v>102</v>
      </c>
      <c r="M148" s="78">
        <v>2.5700000000000001E-2</v>
      </c>
      <c r="N148" s="78">
        <v>3.9399999999999998E-2</v>
      </c>
      <c r="O148" s="77">
        <v>16396572.779999999</v>
      </c>
      <c r="P148" s="77">
        <v>108.2</v>
      </c>
      <c r="Q148" s="77">
        <v>0</v>
      </c>
      <c r="R148" s="77">
        <v>17741.091747959999</v>
      </c>
      <c r="S148" s="78">
        <v>1.2800000000000001E-2</v>
      </c>
      <c r="T148" s="78">
        <v>4.4999999999999997E-3</v>
      </c>
      <c r="U148" s="78">
        <v>6.9999999999999999E-4</v>
      </c>
    </row>
    <row r="149" spans="2:21">
      <c r="B149" t="s">
        <v>713</v>
      </c>
      <c r="C149" t="s">
        <v>714</v>
      </c>
      <c r="D149" t="s">
        <v>100</v>
      </c>
      <c r="E149" t="s">
        <v>123</v>
      </c>
      <c r="F149" t="s">
        <v>711</v>
      </c>
      <c r="G149" t="s">
        <v>704</v>
      </c>
      <c r="H149" t="s">
        <v>712</v>
      </c>
      <c r="I149" t="s">
        <v>150</v>
      </c>
      <c r="J149"/>
      <c r="K149" s="77">
        <v>1.49</v>
      </c>
      <c r="L149" t="s">
        <v>102</v>
      </c>
      <c r="M149" s="78">
        <v>1.2200000000000001E-2</v>
      </c>
      <c r="N149" s="78">
        <v>3.6299999999999999E-2</v>
      </c>
      <c r="O149" s="77">
        <v>2380663.8199999998</v>
      </c>
      <c r="P149" s="77">
        <v>106.66</v>
      </c>
      <c r="Q149" s="77">
        <v>16.040389999999999</v>
      </c>
      <c r="R149" s="77">
        <v>2555.2564204119999</v>
      </c>
      <c r="S149" s="78">
        <v>5.1999999999999998E-3</v>
      </c>
      <c r="T149" s="78">
        <v>6.9999999999999999E-4</v>
      </c>
      <c r="U149" s="78">
        <v>1E-4</v>
      </c>
    </row>
    <row r="150" spans="2:21">
      <c r="B150" t="s">
        <v>715</v>
      </c>
      <c r="C150" t="s">
        <v>716</v>
      </c>
      <c r="D150" t="s">
        <v>100</v>
      </c>
      <c r="E150" t="s">
        <v>123</v>
      </c>
      <c r="F150" t="s">
        <v>711</v>
      </c>
      <c r="G150" t="s">
        <v>704</v>
      </c>
      <c r="H150" t="s">
        <v>712</v>
      </c>
      <c r="I150" t="s">
        <v>150</v>
      </c>
      <c r="J150"/>
      <c r="K150" s="77">
        <v>5.34</v>
      </c>
      <c r="L150" t="s">
        <v>102</v>
      </c>
      <c r="M150" s="78">
        <v>1.09E-2</v>
      </c>
      <c r="N150" s="78">
        <v>3.9899999999999998E-2</v>
      </c>
      <c r="O150" s="77">
        <v>6344966</v>
      </c>
      <c r="P150" s="77">
        <v>93.67</v>
      </c>
      <c r="Q150" s="77">
        <v>37.668680000000002</v>
      </c>
      <c r="R150" s="77">
        <v>5980.9983321999998</v>
      </c>
      <c r="S150" s="78">
        <v>1.14E-2</v>
      </c>
      <c r="T150" s="78">
        <v>1.5E-3</v>
      </c>
      <c r="U150" s="78">
        <v>2.0000000000000001E-4</v>
      </c>
    </row>
    <row r="151" spans="2:21">
      <c r="B151" t="s">
        <v>717</v>
      </c>
      <c r="C151" t="s">
        <v>718</v>
      </c>
      <c r="D151" t="s">
        <v>100</v>
      </c>
      <c r="E151" t="s">
        <v>123</v>
      </c>
      <c r="F151" t="s">
        <v>711</v>
      </c>
      <c r="G151" t="s">
        <v>704</v>
      </c>
      <c r="H151" t="s">
        <v>712</v>
      </c>
      <c r="I151" t="s">
        <v>150</v>
      </c>
      <c r="J151"/>
      <c r="K151" s="77">
        <v>6.26</v>
      </c>
      <c r="L151" t="s">
        <v>102</v>
      </c>
      <c r="M151" s="78">
        <v>1.54E-2</v>
      </c>
      <c r="N151" s="78">
        <v>4.1700000000000001E-2</v>
      </c>
      <c r="O151" s="77">
        <v>7106161.7000000002</v>
      </c>
      <c r="P151" s="77">
        <v>91.75</v>
      </c>
      <c r="Q151" s="77">
        <v>0</v>
      </c>
      <c r="R151" s="77">
        <v>6519.9033597500002</v>
      </c>
      <c r="S151" s="78">
        <v>2.0299999999999999E-2</v>
      </c>
      <c r="T151" s="78">
        <v>1.6999999999999999E-3</v>
      </c>
      <c r="U151" s="78">
        <v>2.0000000000000001E-4</v>
      </c>
    </row>
    <row r="152" spans="2:21">
      <c r="B152" t="s">
        <v>719</v>
      </c>
      <c r="C152" t="s">
        <v>720</v>
      </c>
      <c r="D152" t="s">
        <v>100</v>
      </c>
      <c r="E152" t="s">
        <v>123</v>
      </c>
      <c r="F152" t="s">
        <v>721</v>
      </c>
      <c r="G152" t="s">
        <v>652</v>
      </c>
      <c r="H152" t="s">
        <v>705</v>
      </c>
      <c r="I152" t="s">
        <v>211</v>
      </c>
      <c r="J152"/>
      <c r="K152" s="77">
        <v>4.4800000000000004</v>
      </c>
      <c r="L152" t="s">
        <v>102</v>
      </c>
      <c r="M152" s="78">
        <v>7.4999999999999997E-3</v>
      </c>
      <c r="N152" s="78">
        <v>3.7900000000000003E-2</v>
      </c>
      <c r="O152" s="77">
        <v>31967616.800000001</v>
      </c>
      <c r="P152" s="77">
        <v>94.32</v>
      </c>
      <c r="Q152" s="77">
        <v>129.30921000000001</v>
      </c>
      <c r="R152" s="77">
        <v>30281.16537576</v>
      </c>
      <c r="S152" s="78">
        <v>2.0799999999999999E-2</v>
      </c>
      <c r="T152" s="78">
        <v>7.7999999999999996E-3</v>
      </c>
      <c r="U152" s="78">
        <v>1.1999999999999999E-3</v>
      </c>
    </row>
    <row r="153" spans="2:21">
      <c r="B153" t="s">
        <v>722</v>
      </c>
      <c r="C153" t="s">
        <v>723</v>
      </c>
      <c r="D153" t="s">
        <v>100</v>
      </c>
      <c r="E153" t="s">
        <v>123</v>
      </c>
      <c r="F153" t="s">
        <v>724</v>
      </c>
      <c r="G153" t="s">
        <v>402</v>
      </c>
      <c r="H153" t="s">
        <v>705</v>
      </c>
      <c r="I153" t="s">
        <v>211</v>
      </c>
      <c r="J153"/>
      <c r="K153" s="77">
        <v>3.76</v>
      </c>
      <c r="L153" t="s">
        <v>102</v>
      </c>
      <c r="M153" s="78">
        <v>1.7999999999999999E-2</v>
      </c>
      <c r="N153" s="78">
        <v>3.2899999999999999E-2</v>
      </c>
      <c r="O153" s="77">
        <v>947614.02</v>
      </c>
      <c r="P153" s="77">
        <v>105.55</v>
      </c>
      <c r="Q153" s="77">
        <v>4.7524899999999999</v>
      </c>
      <c r="R153" s="77">
        <v>1004.95908811</v>
      </c>
      <c r="S153" s="78">
        <v>1.1000000000000001E-3</v>
      </c>
      <c r="T153" s="78">
        <v>2.9999999999999997E-4</v>
      </c>
      <c r="U153" s="78">
        <v>0</v>
      </c>
    </row>
    <row r="154" spans="2:21">
      <c r="B154" t="s">
        <v>725</v>
      </c>
      <c r="C154" t="s">
        <v>726</v>
      </c>
      <c r="D154" t="s">
        <v>100</v>
      </c>
      <c r="E154" t="s">
        <v>123</v>
      </c>
      <c r="F154" t="s">
        <v>727</v>
      </c>
      <c r="G154" t="s">
        <v>402</v>
      </c>
      <c r="H154" t="s">
        <v>705</v>
      </c>
      <c r="I154" t="s">
        <v>211</v>
      </c>
      <c r="J154"/>
      <c r="K154" s="77">
        <v>5</v>
      </c>
      <c r="L154" t="s">
        <v>102</v>
      </c>
      <c r="M154" s="78">
        <v>3.6200000000000003E-2</v>
      </c>
      <c r="N154" s="78">
        <v>4.1300000000000003E-2</v>
      </c>
      <c r="O154" s="77">
        <v>26004818.260000002</v>
      </c>
      <c r="P154" s="77">
        <v>99.51</v>
      </c>
      <c r="Q154" s="77">
        <v>497.33479</v>
      </c>
      <c r="R154" s="77">
        <v>26374.729440526</v>
      </c>
      <c r="S154" s="78">
        <v>1.46E-2</v>
      </c>
      <c r="T154" s="78">
        <v>6.7999999999999996E-3</v>
      </c>
      <c r="U154" s="78">
        <v>1E-3</v>
      </c>
    </row>
    <row r="155" spans="2:21">
      <c r="B155" t="s">
        <v>728</v>
      </c>
      <c r="C155" t="s">
        <v>729</v>
      </c>
      <c r="D155" t="s">
        <v>100</v>
      </c>
      <c r="E155" t="s">
        <v>123</v>
      </c>
      <c r="F155" t="s">
        <v>730</v>
      </c>
      <c r="G155" t="s">
        <v>416</v>
      </c>
      <c r="H155" t="s">
        <v>731</v>
      </c>
      <c r="I155" t="s">
        <v>211</v>
      </c>
      <c r="J155"/>
      <c r="K155" s="77">
        <v>3.72</v>
      </c>
      <c r="L155" t="s">
        <v>102</v>
      </c>
      <c r="M155" s="78">
        <v>2.75E-2</v>
      </c>
      <c r="N155" s="78">
        <v>3.5799999999999998E-2</v>
      </c>
      <c r="O155" s="77">
        <v>17478693.440000001</v>
      </c>
      <c r="P155" s="77">
        <v>107.45</v>
      </c>
      <c r="Q155" s="77">
        <v>0</v>
      </c>
      <c r="R155" s="77">
        <v>18780.856101279998</v>
      </c>
      <c r="S155" s="78">
        <v>1.9400000000000001E-2</v>
      </c>
      <c r="T155" s="78">
        <v>4.7999999999999996E-3</v>
      </c>
      <c r="U155" s="78">
        <v>6.9999999999999999E-4</v>
      </c>
    </row>
    <row r="156" spans="2:21">
      <c r="B156" t="s">
        <v>732</v>
      </c>
      <c r="C156" t="s">
        <v>733</v>
      </c>
      <c r="D156" t="s">
        <v>100</v>
      </c>
      <c r="E156" t="s">
        <v>123</v>
      </c>
      <c r="F156" t="s">
        <v>703</v>
      </c>
      <c r="G156" t="s">
        <v>704</v>
      </c>
      <c r="H156" t="s">
        <v>731</v>
      </c>
      <c r="I156" t="s">
        <v>211</v>
      </c>
      <c r="J156"/>
      <c r="K156" s="77">
        <v>3.91</v>
      </c>
      <c r="L156" t="s">
        <v>102</v>
      </c>
      <c r="M156" s="78">
        <v>1.7899999999999999E-2</v>
      </c>
      <c r="N156" s="78">
        <v>8.5000000000000006E-2</v>
      </c>
      <c r="O156" s="77">
        <v>5707245.7300000004</v>
      </c>
      <c r="P156" s="77">
        <v>84.13</v>
      </c>
      <c r="Q156" s="77">
        <v>0</v>
      </c>
      <c r="R156" s="77">
        <v>4801.5058326489998</v>
      </c>
      <c r="S156" s="78">
        <v>5.4999999999999997E-3</v>
      </c>
      <c r="T156" s="78">
        <v>1.1999999999999999E-3</v>
      </c>
      <c r="U156" s="78">
        <v>2.0000000000000001E-4</v>
      </c>
    </row>
    <row r="157" spans="2:21">
      <c r="B157" t="s">
        <v>734</v>
      </c>
      <c r="C157" t="s">
        <v>735</v>
      </c>
      <c r="D157" t="s">
        <v>100</v>
      </c>
      <c r="E157" t="s">
        <v>123</v>
      </c>
      <c r="F157" t="s">
        <v>703</v>
      </c>
      <c r="G157" t="s">
        <v>704</v>
      </c>
      <c r="H157" t="s">
        <v>731</v>
      </c>
      <c r="I157" t="s">
        <v>211</v>
      </c>
      <c r="J157"/>
      <c r="K157" s="77">
        <v>3.3</v>
      </c>
      <c r="L157" t="s">
        <v>102</v>
      </c>
      <c r="M157" s="78">
        <v>3.2800000000000003E-2</v>
      </c>
      <c r="N157" s="78">
        <v>9.4299999999999995E-2</v>
      </c>
      <c r="O157" s="77">
        <v>12261414.539999999</v>
      </c>
      <c r="P157" s="77">
        <v>92.19</v>
      </c>
      <c r="Q157" s="77">
        <v>1096.58869</v>
      </c>
      <c r="R157" s="77">
        <v>12400.386754425999</v>
      </c>
      <c r="S157" s="78">
        <v>8.6999999999999994E-3</v>
      </c>
      <c r="T157" s="78">
        <v>3.2000000000000002E-3</v>
      </c>
      <c r="U157" s="78">
        <v>5.0000000000000001E-4</v>
      </c>
    </row>
    <row r="158" spans="2:21">
      <c r="B158" t="s">
        <v>736</v>
      </c>
      <c r="C158" t="s">
        <v>737</v>
      </c>
      <c r="D158" t="s">
        <v>100</v>
      </c>
      <c r="E158" t="s">
        <v>123</v>
      </c>
      <c r="F158" t="s">
        <v>703</v>
      </c>
      <c r="G158" t="s">
        <v>704</v>
      </c>
      <c r="H158" t="s">
        <v>731</v>
      </c>
      <c r="I158" t="s">
        <v>211</v>
      </c>
      <c r="J158"/>
      <c r="K158" s="77">
        <v>2.63</v>
      </c>
      <c r="L158" t="s">
        <v>102</v>
      </c>
      <c r="M158" s="78">
        <v>0.04</v>
      </c>
      <c r="N158" s="78">
        <v>9.3299999999999994E-2</v>
      </c>
      <c r="O158" s="77">
        <v>12547487.630000001</v>
      </c>
      <c r="P158" s="77">
        <v>96.6</v>
      </c>
      <c r="Q158" s="77">
        <v>1844.17572</v>
      </c>
      <c r="R158" s="77">
        <v>13965.048770580001</v>
      </c>
      <c r="S158" s="78">
        <v>4.7999999999999996E-3</v>
      </c>
      <c r="T158" s="78">
        <v>3.5999999999999999E-3</v>
      </c>
      <c r="U158" s="78">
        <v>5.0000000000000001E-4</v>
      </c>
    </row>
    <row r="159" spans="2:21">
      <c r="B159" t="s">
        <v>738</v>
      </c>
      <c r="C159" t="s">
        <v>739</v>
      </c>
      <c r="D159" t="s">
        <v>100</v>
      </c>
      <c r="E159" t="s">
        <v>123</v>
      </c>
      <c r="F159" t="s">
        <v>740</v>
      </c>
      <c r="G159" t="s">
        <v>976</v>
      </c>
      <c r="H159" t="s">
        <v>741</v>
      </c>
      <c r="I159" t="s">
        <v>150</v>
      </c>
      <c r="J159"/>
      <c r="K159" s="77">
        <v>4.2699999999999996</v>
      </c>
      <c r="L159" t="s">
        <v>102</v>
      </c>
      <c r="M159" s="78">
        <v>3.2500000000000001E-2</v>
      </c>
      <c r="N159" s="78">
        <v>4.9399999999999999E-2</v>
      </c>
      <c r="O159" s="77">
        <v>6311893.7300000004</v>
      </c>
      <c r="P159" s="77">
        <v>97.23</v>
      </c>
      <c r="Q159" s="77">
        <v>106.87613</v>
      </c>
      <c r="R159" s="77">
        <v>6243.9304036789999</v>
      </c>
      <c r="S159" s="78">
        <v>2.4299999999999999E-2</v>
      </c>
      <c r="T159" s="78">
        <v>1.6000000000000001E-3</v>
      </c>
      <c r="U159" s="78">
        <v>2.0000000000000001E-4</v>
      </c>
    </row>
    <row r="160" spans="2:21">
      <c r="B160" t="s">
        <v>742</v>
      </c>
      <c r="C160" t="s">
        <v>743</v>
      </c>
      <c r="D160" t="s">
        <v>100</v>
      </c>
      <c r="E160" t="s">
        <v>123</v>
      </c>
      <c r="F160" t="s">
        <v>724</v>
      </c>
      <c r="G160" t="s">
        <v>402</v>
      </c>
      <c r="H160" t="s">
        <v>731</v>
      </c>
      <c r="I160" t="s">
        <v>211</v>
      </c>
      <c r="J160"/>
      <c r="K160" s="77">
        <v>3.01</v>
      </c>
      <c r="L160" t="s">
        <v>102</v>
      </c>
      <c r="M160" s="78">
        <v>3.3000000000000002E-2</v>
      </c>
      <c r="N160" s="78">
        <v>4.9799999999999997E-2</v>
      </c>
      <c r="O160" s="77">
        <v>14837674.300000001</v>
      </c>
      <c r="P160" s="77">
        <v>105.04</v>
      </c>
      <c r="Q160" s="77">
        <v>269.88625000000002</v>
      </c>
      <c r="R160" s="77">
        <v>15855.379334720001</v>
      </c>
      <c r="S160" s="78">
        <v>2.35E-2</v>
      </c>
      <c r="T160" s="78">
        <v>4.1000000000000003E-3</v>
      </c>
      <c r="U160" s="78">
        <v>5.9999999999999995E-4</v>
      </c>
    </row>
    <row r="161" spans="2:21">
      <c r="B161" t="s">
        <v>744</v>
      </c>
      <c r="C161" t="s">
        <v>745</v>
      </c>
      <c r="D161" t="s">
        <v>100</v>
      </c>
      <c r="E161" t="s">
        <v>123</v>
      </c>
      <c r="F161" t="s">
        <v>746</v>
      </c>
      <c r="G161" t="s">
        <v>402</v>
      </c>
      <c r="H161" t="s">
        <v>731</v>
      </c>
      <c r="I161" t="s">
        <v>211</v>
      </c>
      <c r="J161"/>
      <c r="K161" s="77">
        <v>2.5</v>
      </c>
      <c r="L161" t="s">
        <v>102</v>
      </c>
      <c r="M161" s="78">
        <v>1E-3</v>
      </c>
      <c r="N161" s="78">
        <v>2.75E-2</v>
      </c>
      <c r="O161" s="77">
        <v>15620006.810000001</v>
      </c>
      <c r="P161" s="77">
        <v>103.46</v>
      </c>
      <c r="Q161" s="77">
        <v>8.6265800000000006</v>
      </c>
      <c r="R161" s="77">
        <v>16169.085625625999</v>
      </c>
      <c r="S161" s="78">
        <v>2.76E-2</v>
      </c>
      <c r="T161" s="78">
        <v>4.1000000000000003E-3</v>
      </c>
      <c r="U161" s="78">
        <v>5.9999999999999995E-4</v>
      </c>
    </row>
    <row r="162" spans="2:21">
      <c r="B162" t="s">
        <v>747</v>
      </c>
      <c r="C162" t="s">
        <v>748</v>
      </c>
      <c r="D162" t="s">
        <v>100</v>
      </c>
      <c r="E162" t="s">
        <v>123</v>
      </c>
      <c r="F162" t="s">
        <v>746</v>
      </c>
      <c r="G162" t="s">
        <v>402</v>
      </c>
      <c r="H162" t="s">
        <v>731</v>
      </c>
      <c r="I162" t="s">
        <v>211</v>
      </c>
      <c r="J162"/>
      <c r="K162" s="77">
        <v>5.21</v>
      </c>
      <c r="L162" t="s">
        <v>102</v>
      </c>
      <c r="M162" s="78">
        <v>3.0000000000000001E-3</v>
      </c>
      <c r="N162" s="78">
        <v>3.73E-2</v>
      </c>
      <c r="O162" s="77">
        <v>8808674.6099999994</v>
      </c>
      <c r="P162" s="77">
        <v>91.84</v>
      </c>
      <c r="Q162" s="77">
        <v>0</v>
      </c>
      <c r="R162" s="77">
        <v>8089.8867618240001</v>
      </c>
      <c r="S162" s="78">
        <v>2.4299999999999999E-2</v>
      </c>
      <c r="T162" s="78">
        <v>2.0999999999999999E-3</v>
      </c>
      <c r="U162" s="78">
        <v>2.9999999999999997E-4</v>
      </c>
    </row>
    <row r="163" spans="2:21">
      <c r="B163" t="s">
        <v>749</v>
      </c>
      <c r="C163" t="s">
        <v>750</v>
      </c>
      <c r="D163" t="s">
        <v>100</v>
      </c>
      <c r="E163" t="s">
        <v>123</v>
      </c>
      <c r="F163" t="s">
        <v>746</v>
      </c>
      <c r="G163" t="s">
        <v>402</v>
      </c>
      <c r="H163" t="s">
        <v>731</v>
      </c>
      <c r="I163" t="s">
        <v>211</v>
      </c>
      <c r="J163"/>
      <c r="K163" s="77">
        <v>3.73</v>
      </c>
      <c r="L163" t="s">
        <v>102</v>
      </c>
      <c r="M163" s="78">
        <v>3.0000000000000001E-3</v>
      </c>
      <c r="N163" s="78">
        <v>3.6200000000000003E-2</v>
      </c>
      <c r="O163" s="77">
        <v>12793889.970000001</v>
      </c>
      <c r="P163" s="77">
        <v>94.5</v>
      </c>
      <c r="Q163" s="77">
        <v>0</v>
      </c>
      <c r="R163" s="77">
        <v>12090.22602165</v>
      </c>
      <c r="S163" s="78">
        <v>2.52E-2</v>
      </c>
      <c r="T163" s="78">
        <v>3.0999999999999999E-3</v>
      </c>
      <c r="U163" s="78">
        <v>5.0000000000000001E-4</v>
      </c>
    </row>
    <row r="164" spans="2:21">
      <c r="B164" t="s">
        <v>751</v>
      </c>
      <c r="C164" t="s">
        <v>752</v>
      </c>
      <c r="D164" t="s">
        <v>100</v>
      </c>
      <c r="E164" t="s">
        <v>123</v>
      </c>
      <c r="F164" t="s">
        <v>746</v>
      </c>
      <c r="G164" t="s">
        <v>402</v>
      </c>
      <c r="H164" t="s">
        <v>731</v>
      </c>
      <c r="I164" t="s">
        <v>211</v>
      </c>
      <c r="J164"/>
      <c r="K164" s="77">
        <v>3.24</v>
      </c>
      <c r="L164" t="s">
        <v>102</v>
      </c>
      <c r="M164" s="78">
        <v>3.0000000000000001E-3</v>
      </c>
      <c r="N164" s="78">
        <v>3.5499999999999997E-2</v>
      </c>
      <c r="O164" s="77">
        <v>4924527.8499999996</v>
      </c>
      <c r="P164" s="77">
        <v>92.47</v>
      </c>
      <c r="Q164" s="77">
        <v>0</v>
      </c>
      <c r="R164" s="77">
        <v>4553.7109028949999</v>
      </c>
      <c r="S164" s="78">
        <v>1.9699999999999999E-2</v>
      </c>
      <c r="T164" s="78">
        <v>1.1999999999999999E-3</v>
      </c>
      <c r="U164" s="78">
        <v>2.0000000000000001E-4</v>
      </c>
    </row>
    <row r="165" spans="2:21">
      <c r="B165" t="s">
        <v>753</v>
      </c>
      <c r="C165" t="s">
        <v>754</v>
      </c>
      <c r="D165" t="s">
        <v>100</v>
      </c>
      <c r="E165" t="s">
        <v>123</v>
      </c>
      <c r="F165" t="s">
        <v>755</v>
      </c>
      <c r="G165" t="s">
        <v>704</v>
      </c>
      <c r="H165" t="s">
        <v>756</v>
      </c>
      <c r="I165" t="s">
        <v>211</v>
      </c>
      <c r="J165"/>
      <c r="K165" s="77">
        <v>2.99</v>
      </c>
      <c r="L165" t="s">
        <v>102</v>
      </c>
      <c r="M165" s="78">
        <v>6.2E-2</v>
      </c>
      <c r="N165" s="78">
        <v>0.15359999999999999</v>
      </c>
      <c r="O165" s="77">
        <v>55426.43</v>
      </c>
      <c r="P165" s="77">
        <v>104.98</v>
      </c>
      <c r="Q165" s="77">
        <v>0</v>
      </c>
      <c r="R165" s="77">
        <v>58.186666213999999</v>
      </c>
      <c r="S165" s="78">
        <v>5.0000000000000001E-4</v>
      </c>
      <c r="T165" s="78">
        <v>0</v>
      </c>
      <c r="U165" s="78">
        <v>0</v>
      </c>
    </row>
    <row r="166" spans="2:21">
      <c r="B166" t="s">
        <v>757</v>
      </c>
      <c r="C166" t="s">
        <v>758</v>
      </c>
      <c r="D166" t="s">
        <v>100</v>
      </c>
      <c r="E166" t="s">
        <v>123</v>
      </c>
      <c r="F166" t="s">
        <v>759</v>
      </c>
      <c r="G166" t="s">
        <v>760</v>
      </c>
      <c r="H166" t="s">
        <v>214</v>
      </c>
      <c r="I166" t="s">
        <v>215</v>
      </c>
      <c r="J166"/>
      <c r="K166" s="77">
        <v>3.27</v>
      </c>
      <c r="L166" t="s">
        <v>102</v>
      </c>
      <c r="M166" s="78">
        <v>1.4800000000000001E-2</v>
      </c>
      <c r="N166" s="78">
        <v>4.2999999999999997E-2</v>
      </c>
      <c r="O166" s="77">
        <v>26025735.02</v>
      </c>
      <c r="P166" s="77">
        <v>99.03</v>
      </c>
      <c r="Q166" s="77">
        <v>3366.5158000000001</v>
      </c>
      <c r="R166" s="77">
        <v>29139.801190306</v>
      </c>
      <c r="S166" s="78">
        <v>2.9899999999999999E-2</v>
      </c>
      <c r="T166" s="78">
        <v>7.4999999999999997E-3</v>
      </c>
      <c r="U166" s="78">
        <v>1.1000000000000001E-3</v>
      </c>
    </row>
    <row r="167" spans="2:21">
      <c r="B167" t="s">
        <v>761</v>
      </c>
      <c r="C167" t="s">
        <v>762</v>
      </c>
      <c r="D167" t="s">
        <v>100</v>
      </c>
      <c r="E167" t="s">
        <v>123</v>
      </c>
      <c r="F167" t="s">
        <v>763</v>
      </c>
      <c r="G167" t="s">
        <v>112</v>
      </c>
      <c r="H167" t="s">
        <v>214</v>
      </c>
      <c r="I167" t="s">
        <v>215</v>
      </c>
      <c r="J167"/>
      <c r="K167" s="77">
        <v>1.51</v>
      </c>
      <c r="L167" t="s">
        <v>102</v>
      </c>
      <c r="M167" s="78">
        <v>4.9000000000000002E-2</v>
      </c>
      <c r="N167" s="78">
        <v>1E-4</v>
      </c>
      <c r="O167" s="77">
        <v>4309812.41</v>
      </c>
      <c r="P167" s="77">
        <v>23.05</v>
      </c>
      <c r="Q167" s="77">
        <v>0</v>
      </c>
      <c r="R167" s="77">
        <v>993.41176050499996</v>
      </c>
      <c r="S167" s="78">
        <v>9.4999999999999998E-3</v>
      </c>
      <c r="T167" s="78">
        <v>2.9999999999999997E-4</v>
      </c>
      <c r="U167" s="78">
        <v>0</v>
      </c>
    </row>
    <row r="168" spans="2:21">
      <c r="B168" t="s">
        <v>764</v>
      </c>
      <c r="C168" t="s">
        <v>765</v>
      </c>
      <c r="D168" t="s">
        <v>123</v>
      </c>
      <c r="E168" t="s">
        <v>123</v>
      </c>
      <c r="F168" t="s">
        <v>766</v>
      </c>
      <c r="G168" t="s">
        <v>704</v>
      </c>
      <c r="H168" t="s">
        <v>214</v>
      </c>
      <c r="I168" t="s">
        <v>215</v>
      </c>
      <c r="J168"/>
      <c r="K168" s="77">
        <v>0.01</v>
      </c>
      <c r="L168" t="s">
        <v>102</v>
      </c>
      <c r="M168" s="78">
        <v>0.03</v>
      </c>
      <c r="N168" s="78">
        <v>1E-4</v>
      </c>
      <c r="O168" s="77">
        <v>16042.77</v>
      </c>
      <c r="P168" s="77">
        <v>29.41732</v>
      </c>
      <c r="Q168" s="77">
        <v>0</v>
      </c>
      <c r="R168" s="77">
        <v>4.7193529877640001</v>
      </c>
      <c r="S168" s="78">
        <v>0</v>
      </c>
      <c r="T168" s="78">
        <v>0</v>
      </c>
      <c r="U168" s="78">
        <v>0</v>
      </c>
    </row>
    <row r="169" spans="2:21">
      <c r="B169" t="s">
        <v>767</v>
      </c>
      <c r="C169" t="s">
        <v>768</v>
      </c>
      <c r="D169" t="s">
        <v>100</v>
      </c>
      <c r="E169" t="s">
        <v>123</v>
      </c>
      <c r="F169" t="s">
        <v>769</v>
      </c>
      <c r="G169" t="s">
        <v>402</v>
      </c>
      <c r="H169" t="s">
        <v>214</v>
      </c>
      <c r="I169" t="s">
        <v>215</v>
      </c>
      <c r="J169"/>
      <c r="K169" s="77">
        <v>3.42</v>
      </c>
      <c r="L169" t="s">
        <v>102</v>
      </c>
      <c r="M169" s="78">
        <v>1.9E-2</v>
      </c>
      <c r="N169" s="78">
        <v>3.5000000000000003E-2</v>
      </c>
      <c r="O169" s="77">
        <v>12834318.08</v>
      </c>
      <c r="P169" s="77">
        <v>101</v>
      </c>
      <c r="Q169" s="77">
        <v>0</v>
      </c>
      <c r="R169" s="77">
        <v>12962.6612608</v>
      </c>
      <c r="S169" s="78">
        <v>2.3599999999999999E-2</v>
      </c>
      <c r="T169" s="78">
        <v>3.3E-3</v>
      </c>
      <c r="U169" s="78">
        <v>5.0000000000000001E-4</v>
      </c>
    </row>
    <row r="170" spans="2:21">
      <c r="B170" t="s">
        <v>770</v>
      </c>
      <c r="C170" t="s">
        <v>771</v>
      </c>
      <c r="D170" t="s">
        <v>100</v>
      </c>
      <c r="E170" t="s">
        <v>123</v>
      </c>
      <c r="F170" t="s">
        <v>772</v>
      </c>
      <c r="G170" t="s">
        <v>402</v>
      </c>
      <c r="H170" t="s">
        <v>214</v>
      </c>
      <c r="I170" t="s">
        <v>215</v>
      </c>
      <c r="J170"/>
      <c r="K170" s="77">
        <v>3.75</v>
      </c>
      <c r="L170" t="s">
        <v>102</v>
      </c>
      <c r="M170" s="78">
        <v>2.75E-2</v>
      </c>
      <c r="N170" s="78">
        <v>2.86E-2</v>
      </c>
      <c r="O170" s="77">
        <v>13442233.460000001</v>
      </c>
      <c r="P170" s="77">
        <v>109.41</v>
      </c>
      <c r="Q170" s="77">
        <v>202.96084999999999</v>
      </c>
      <c r="R170" s="77">
        <v>14910.108478586</v>
      </c>
      <c r="S170" s="78">
        <v>2.63E-2</v>
      </c>
      <c r="T170" s="78">
        <v>3.8E-3</v>
      </c>
      <c r="U170" s="78">
        <v>5.9999999999999995E-4</v>
      </c>
    </row>
    <row r="171" spans="2:21">
      <c r="B171" t="s">
        <v>773</v>
      </c>
      <c r="C171" t="s">
        <v>774</v>
      </c>
      <c r="D171" t="s">
        <v>100</v>
      </c>
      <c r="E171" t="s">
        <v>123</v>
      </c>
      <c r="F171" t="s">
        <v>772</v>
      </c>
      <c r="G171" t="s">
        <v>402</v>
      </c>
      <c r="H171" t="s">
        <v>214</v>
      </c>
      <c r="I171" t="s">
        <v>215</v>
      </c>
      <c r="J171"/>
      <c r="K171" s="77">
        <v>5.41</v>
      </c>
      <c r="L171" t="s">
        <v>102</v>
      </c>
      <c r="M171" s="78">
        <v>8.5000000000000006E-3</v>
      </c>
      <c r="N171" s="78">
        <v>3.0200000000000001E-2</v>
      </c>
      <c r="O171" s="77">
        <v>10341588.52</v>
      </c>
      <c r="P171" s="77">
        <v>97.44</v>
      </c>
      <c r="Q171" s="77">
        <v>0</v>
      </c>
      <c r="R171" s="77">
        <v>10076.843853888</v>
      </c>
      <c r="S171" s="78">
        <v>0.02</v>
      </c>
      <c r="T171" s="78">
        <v>2.5999999999999999E-3</v>
      </c>
      <c r="U171" s="78">
        <v>4.0000000000000002E-4</v>
      </c>
    </row>
    <row r="172" spans="2:21">
      <c r="B172" t="s">
        <v>775</v>
      </c>
      <c r="C172" t="s">
        <v>776</v>
      </c>
      <c r="D172" t="s">
        <v>100</v>
      </c>
      <c r="E172" t="s">
        <v>123</v>
      </c>
      <c r="F172" t="s">
        <v>772</v>
      </c>
      <c r="G172" t="s">
        <v>402</v>
      </c>
      <c r="H172" t="s">
        <v>214</v>
      </c>
      <c r="I172" t="s">
        <v>215</v>
      </c>
      <c r="J172"/>
      <c r="K172" s="77">
        <v>6.73</v>
      </c>
      <c r="L172" t="s">
        <v>102</v>
      </c>
      <c r="M172" s="78">
        <v>3.1800000000000002E-2</v>
      </c>
      <c r="N172" s="78">
        <v>3.61E-2</v>
      </c>
      <c r="O172" s="77">
        <v>4395272.6500000004</v>
      </c>
      <c r="P172" s="77">
        <v>100.16</v>
      </c>
      <c r="Q172" s="77">
        <v>0</v>
      </c>
      <c r="R172" s="77">
        <v>4402.3050862399996</v>
      </c>
      <c r="S172" s="78">
        <v>2.24E-2</v>
      </c>
      <c r="T172" s="78">
        <v>1.1000000000000001E-3</v>
      </c>
      <c r="U172" s="78">
        <v>2.0000000000000001E-4</v>
      </c>
    </row>
    <row r="173" spans="2:21">
      <c r="B173" t="s">
        <v>777</v>
      </c>
      <c r="C173" t="s">
        <v>778</v>
      </c>
      <c r="D173" t="s">
        <v>100</v>
      </c>
      <c r="E173" t="s">
        <v>123</v>
      </c>
      <c r="F173" t="s">
        <v>779</v>
      </c>
      <c r="G173" t="s">
        <v>416</v>
      </c>
      <c r="H173" t="s">
        <v>214</v>
      </c>
      <c r="I173" t="s">
        <v>215</v>
      </c>
      <c r="J173"/>
      <c r="K173" s="77">
        <v>2.5099999999999998</v>
      </c>
      <c r="L173" t="s">
        <v>102</v>
      </c>
      <c r="M173" s="78">
        <v>1.6400000000000001E-2</v>
      </c>
      <c r="N173" s="78">
        <v>2.8799999999999999E-2</v>
      </c>
      <c r="O173" s="77">
        <v>5733470.4299999997</v>
      </c>
      <c r="P173" s="77">
        <v>107.69</v>
      </c>
      <c r="Q173" s="77">
        <v>0</v>
      </c>
      <c r="R173" s="77">
        <v>6174.3743060670004</v>
      </c>
      <c r="S173" s="78">
        <v>2.1999999999999999E-2</v>
      </c>
      <c r="T173" s="78">
        <v>1.6000000000000001E-3</v>
      </c>
      <c r="U173" s="78">
        <v>2.0000000000000001E-4</v>
      </c>
    </row>
    <row r="174" spans="2:21">
      <c r="B174" t="s">
        <v>780</v>
      </c>
      <c r="C174" t="s">
        <v>781</v>
      </c>
      <c r="D174" t="s">
        <v>100</v>
      </c>
      <c r="E174" t="s">
        <v>123</v>
      </c>
      <c r="F174" t="s">
        <v>782</v>
      </c>
      <c r="G174" t="s">
        <v>652</v>
      </c>
      <c r="H174" t="s">
        <v>214</v>
      </c>
      <c r="I174" t="s">
        <v>215</v>
      </c>
      <c r="J174"/>
      <c r="K174" s="77">
        <v>0.51</v>
      </c>
      <c r="L174" t="s">
        <v>102</v>
      </c>
      <c r="M174" s="78">
        <v>0.06</v>
      </c>
      <c r="N174" s="78">
        <v>0</v>
      </c>
      <c r="O174" s="77">
        <v>35916.36</v>
      </c>
      <c r="P174" s="77">
        <v>10.01</v>
      </c>
      <c r="Q174" s="77">
        <v>0.33998</v>
      </c>
      <c r="R174" s="77">
        <v>3.9352076359999999</v>
      </c>
      <c r="S174" s="78">
        <v>2.9999999999999997E-4</v>
      </c>
      <c r="T174" s="78">
        <v>0</v>
      </c>
      <c r="U174" s="78">
        <v>0</v>
      </c>
    </row>
    <row r="175" spans="2:21">
      <c r="B175" s="79" t="s">
        <v>281</v>
      </c>
      <c r="C175" s="16"/>
      <c r="D175" s="16"/>
      <c r="E175" s="16"/>
      <c r="F175" s="16"/>
      <c r="K175" s="81">
        <v>3.98</v>
      </c>
      <c r="N175" s="80">
        <v>5.6899999999999999E-2</v>
      </c>
      <c r="O175" s="81">
        <v>449718969.22000003</v>
      </c>
      <c r="Q175" s="81">
        <v>7042.7994399999998</v>
      </c>
      <c r="R175" s="81">
        <v>419047.69983624999</v>
      </c>
      <c r="T175" s="80">
        <v>0.10730000000000001</v>
      </c>
      <c r="U175" s="80">
        <v>1.6E-2</v>
      </c>
    </row>
    <row r="176" spans="2:21">
      <c r="B176" t="s">
        <v>783</v>
      </c>
      <c r="C176" t="s">
        <v>784</v>
      </c>
      <c r="D176" t="s">
        <v>100</v>
      </c>
      <c r="E176" t="s">
        <v>123</v>
      </c>
      <c r="F176" t="s">
        <v>600</v>
      </c>
      <c r="G176" t="s">
        <v>380</v>
      </c>
      <c r="H176" t="s">
        <v>210</v>
      </c>
      <c r="I176" t="s">
        <v>211</v>
      </c>
      <c r="J176"/>
      <c r="K176" s="77">
        <v>3.58</v>
      </c>
      <c r="L176" t="s">
        <v>102</v>
      </c>
      <c r="M176" s="78">
        <v>2.6800000000000001E-2</v>
      </c>
      <c r="N176" s="78">
        <v>4.5699999999999998E-2</v>
      </c>
      <c r="O176" s="77">
        <v>0.41</v>
      </c>
      <c r="P176" s="77">
        <v>95.02</v>
      </c>
      <c r="Q176" s="77">
        <v>0</v>
      </c>
      <c r="R176" s="77">
        <v>3.8958200000000003E-4</v>
      </c>
      <c r="S176" s="78">
        <v>0</v>
      </c>
      <c r="T176" s="78">
        <v>0</v>
      </c>
      <c r="U176" s="78">
        <v>0</v>
      </c>
    </row>
    <row r="177" spans="2:21">
      <c r="B177" t="s">
        <v>785</v>
      </c>
      <c r="C177" t="s">
        <v>786</v>
      </c>
      <c r="D177" t="s">
        <v>100</v>
      </c>
      <c r="E177" t="s">
        <v>123</v>
      </c>
      <c r="F177" t="s">
        <v>379</v>
      </c>
      <c r="G177" t="s">
        <v>380</v>
      </c>
      <c r="H177" t="s">
        <v>210</v>
      </c>
      <c r="I177" t="s">
        <v>211</v>
      </c>
      <c r="J177"/>
      <c r="K177" s="77">
        <v>1.65</v>
      </c>
      <c r="L177" t="s">
        <v>102</v>
      </c>
      <c r="M177" s="78">
        <v>2.0199999999999999E-2</v>
      </c>
      <c r="N177" s="78">
        <v>4.6899999999999997E-2</v>
      </c>
      <c r="O177" s="77">
        <v>743</v>
      </c>
      <c r="P177" s="77">
        <v>96.49</v>
      </c>
      <c r="Q177" s="77">
        <v>0</v>
      </c>
      <c r="R177" s="77">
        <v>0.71692069999999997</v>
      </c>
      <c r="S177" s="78">
        <v>0</v>
      </c>
      <c r="T177" s="78">
        <v>0</v>
      </c>
      <c r="U177" s="78">
        <v>0</v>
      </c>
    </row>
    <row r="178" spans="2:21">
      <c r="B178" t="s">
        <v>787</v>
      </c>
      <c r="C178" t="s">
        <v>788</v>
      </c>
      <c r="D178" t="s">
        <v>100</v>
      </c>
      <c r="E178" t="s">
        <v>123</v>
      </c>
      <c r="F178" t="s">
        <v>379</v>
      </c>
      <c r="G178" t="s">
        <v>380</v>
      </c>
      <c r="H178" t="s">
        <v>210</v>
      </c>
      <c r="I178" t="s">
        <v>211</v>
      </c>
      <c r="J178"/>
      <c r="K178" s="77">
        <v>0.75</v>
      </c>
      <c r="L178" t="s">
        <v>102</v>
      </c>
      <c r="M178" s="78">
        <v>3.0099999999999998E-2</v>
      </c>
      <c r="N178" s="78">
        <v>4.99E-2</v>
      </c>
      <c r="O178" s="77">
        <v>1053</v>
      </c>
      <c r="P178" s="77">
        <v>99.36</v>
      </c>
      <c r="Q178" s="77">
        <v>0</v>
      </c>
      <c r="R178" s="77">
        <v>1.0462608</v>
      </c>
      <c r="S178" s="78">
        <v>0</v>
      </c>
      <c r="T178" s="78">
        <v>0</v>
      </c>
      <c r="U178" s="78">
        <v>0</v>
      </c>
    </row>
    <row r="179" spans="2:21">
      <c r="B179" t="s">
        <v>789</v>
      </c>
      <c r="C179" t="s">
        <v>790</v>
      </c>
      <c r="D179" t="s">
        <v>100</v>
      </c>
      <c r="E179" t="s">
        <v>123</v>
      </c>
      <c r="F179" t="s">
        <v>405</v>
      </c>
      <c r="G179" t="s">
        <v>380</v>
      </c>
      <c r="H179" t="s">
        <v>210</v>
      </c>
      <c r="I179" t="s">
        <v>211</v>
      </c>
      <c r="J179"/>
      <c r="K179" s="77">
        <v>4.01</v>
      </c>
      <c r="L179" t="s">
        <v>102</v>
      </c>
      <c r="M179" s="78">
        <v>2.5000000000000001E-2</v>
      </c>
      <c r="N179" s="78">
        <v>4.4999999999999998E-2</v>
      </c>
      <c r="O179" s="77">
        <v>7.0000000000000007E-2</v>
      </c>
      <c r="P179" s="77">
        <v>93.69</v>
      </c>
      <c r="Q179" s="77">
        <v>0</v>
      </c>
      <c r="R179" s="77">
        <v>6.5582999999999999E-5</v>
      </c>
      <c r="S179" s="78">
        <v>0</v>
      </c>
      <c r="T179" s="78">
        <v>0</v>
      </c>
      <c r="U179" s="78">
        <v>0</v>
      </c>
    </row>
    <row r="180" spans="2:21">
      <c r="B180" t="s">
        <v>791</v>
      </c>
      <c r="C180" t="s">
        <v>792</v>
      </c>
      <c r="D180" t="s">
        <v>100</v>
      </c>
      <c r="E180" t="s">
        <v>123</v>
      </c>
      <c r="F180" t="s">
        <v>415</v>
      </c>
      <c r="G180" t="s">
        <v>416</v>
      </c>
      <c r="H180" t="s">
        <v>417</v>
      </c>
      <c r="I180" t="s">
        <v>150</v>
      </c>
      <c r="J180"/>
      <c r="K180" s="77">
        <v>0.28000000000000003</v>
      </c>
      <c r="L180" t="s">
        <v>102</v>
      </c>
      <c r="M180" s="78">
        <v>4.8000000000000001E-2</v>
      </c>
      <c r="N180" s="78">
        <v>4.9099999999999998E-2</v>
      </c>
      <c r="O180" s="77">
        <v>1321.41</v>
      </c>
      <c r="P180" s="77">
        <v>101.01</v>
      </c>
      <c r="Q180" s="77">
        <v>0</v>
      </c>
      <c r="R180" s="77">
        <v>1.334756241</v>
      </c>
      <c r="S180" s="78">
        <v>0</v>
      </c>
      <c r="T180" s="78">
        <v>0</v>
      </c>
      <c r="U180" s="78">
        <v>0</v>
      </c>
    </row>
    <row r="181" spans="2:21">
      <c r="B181" t="s">
        <v>793</v>
      </c>
      <c r="C181" t="s">
        <v>794</v>
      </c>
      <c r="D181" t="s">
        <v>100</v>
      </c>
      <c r="E181" t="s">
        <v>123</v>
      </c>
      <c r="F181" t="s">
        <v>415</v>
      </c>
      <c r="G181" t="s">
        <v>416</v>
      </c>
      <c r="H181" t="s">
        <v>417</v>
      </c>
      <c r="I181" t="s">
        <v>150</v>
      </c>
      <c r="J181"/>
      <c r="K181" s="77">
        <v>0.72</v>
      </c>
      <c r="L181" t="s">
        <v>102</v>
      </c>
      <c r="M181" s="78">
        <v>2.5499999999999998E-2</v>
      </c>
      <c r="N181" s="78">
        <v>4.9700000000000001E-2</v>
      </c>
      <c r="O181" s="77">
        <v>1768</v>
      </c>
      <c r="P181" s="77">
        <v>99.07</v>
      </c>
      <c r="Q181" s="77">
        <v>0</v>
      </c>
      <c r="R181" s="77">
        <v>1.7515575999999999</v>
      </c>
      <c r="S181" s="78">
        <v>0</v>
      </c>
      <c r="T181" s="78">
        <v>0</v>
      </c>
      <c r="U181" s="78">
        <v>0</v>
      </c>
    </row>
    <row r="182" spans="2:21">
      <c r="B182" t="s">
        <v>795</v>
      </c>
      <c r="C182" t="s">
        <v>796</v>
      </c>
      <c r="D182" t="s">
        <v>100</v>
      </c>
      <c r="E182" t="s">
        <v>123</v>
      </c>
      <c r="F182" t="s">
        <v>797</v>
      </c>
      <c r="G182" t="s">
        <v>798</v>
      </c>
      <c r="H182" t="s">
        <v>433</v>
      </c>
      <c r="I182" t="s">
        <v>211</v>
      </c>
      <c r="J182"/>
      <c r="K182" s="77">
        <v>0.42</v>
      </c>
      <c r="L182" t="s">
        <v>102</v>
      </c>
      <c r="M182" s="78">
        <v>1.0500000000000001E-2</v>
      </c>
      <c r="N182" s="78">
        <v>4.8399999999999999E-2</v>
      </c>
      <c r="O182" s="77">
        <v>1.1200000000000001</v>
      </c>
      <c r="P182" s="77">
        <v>100.82</v>
      </c>
      <c r="Q182" s="77">
        <v>0</v>
      </c>
      <c r="R182" s="77">
        <v>1.1291840000000001E-3</v>
      </c>
      <c r="S182" s="78">
        <v>0</v>
      </c>
      <c r="T182" s="78">
        <v>0</v>
      </c>
      <c r="U182" s="78">
        <v>0</v>
      </c>
    </row>
    <row r="183" spans="2:21">
      <c r="B183" t="s">
        <v>799</v>
      </c>
      <c r="C183" t="s">
        <v>800</v>
      </c>
      <c r="D183" t="s">
        <v>100</v>
      </c>
      <c r="E183" t="s">
        <v>123</v>
      </c>
      <c r="F183" t="s">
        <v>801</v>
      </c>
      <c r="G183" t="s">
        <v>581</v>
      </c>
      <c r="H183" t="s">
        <v>450</v>
      </c>
      <c r="I183" t="s">
        <v>211</v>
      </c>
      <c r="J183"/>
      <c r="K183" s="77">
        <v>8.4700000000000006</v>
      </c>
      <c r="L183" t="s">
        <v>102</v>
      </c>
      <c r="M183" s="78">
        <v>2.4E-2</v>
      </c>
      <c r="N183" s="78">
        <v>5.0299999999999997E-2</v>
      </c>
      <c r="O183" s="77">
        <v>0.62</v>
      </c>
      <c r="P183" s="77">
        <v>80.430000000000007</v>
      </c>
      <c r="Q183" s="77">
        <v>0</v>
      </c>
      <c r="R183" s="77">
        <v>4.9866600000000004E-4</v>
      </c>
      <c r="S183" s="78">
        <v>0</v>
      </c>
      <c r="T183" s="78">
        <v>0</v>
      </c>
      <c r="U183" s="78">
        <v>0</v>
      </c>
    </row>
    <row r="184" spans="2:21">
      <c r="B184" t="s">
        <v>802</v>
      </c>
      <c r="C184" t="s">
        <v>803</v>
      </c>
      <c r="D184" t="s">
        <v>100</v>
      </c>
      <c r="E184" t="s">
        <v>123</v>
      </c>
      <c r="F184" t="s">
        <v>449</v>
      </c>
      <c r="G184" t="s">
        <v>402</v>
      </c>
      <c r="H184" t="s">
        <v>450</v>
      </c>
      <c r="I184" t="s">
        <v>211</v>
      </c>
      <c r="J184"/>
      <c r="K184" s="77">
        <v>0.01</v>
      </c>
      <c r="L184" t="s">
        <v>102</v>
      </c>
      <c r="M184" s="78">
        <v>3.5000000000000003E-2</v>
      </c>
      <c r="N184" s="78">
        <v>0.14069999999999999</v>
      </c>
      <c r="O184" s="77">
        <v>3047116.28</v>
      </c>
      <c r="P184" s="77">
        <v>101.64</v>
      </c>
      <c r="Q184" s="77">
        <v>0</v>
      </c>
      <c r="R184" s="77">
        <v>3097.0889869920002</v>
      </c>
      <c r="S184" s="78">
        <v>2.6700000000000002E-2</v>
      </c>
      <c r="T184" s="78">
        <v>8.0000000000000004E-4</v>
      </c>
      <c r="U184" s="78">
        <v>1E-4</v>
      </c>
    </row>
    <row r="185" spans="2:21">
      <c r="B185" t="s">
        <v>804</v>
      </c>
      <c r="C185" t="s">
        <v>805</v>
      </c>
      <c r="D185" t="s">
        <v>100</v>
      </c>
      <c r="E185" t="s">
        <v>123</v>
      </c>
      <c r="F185" t="s">
        <v>457</v>
      </c>
      <c r="G185" t="s">
        <v>402</v>
      </c>
      <c r="H185" t="s">
        <v>450</v>
      </c>
      <c r="I185" t="s">
        <v>211</v>
      </c>
      <c r="J185"/>
      <c r="K185" s="77">
        <v>6.06</v>
      </c>
      <c r="L185" t="s">
        <v>102</v>
      </c>
      <c r="M185" s="78">
        <v>2.5499999999999998E-2</v>
      </c>
      <c r="N185" s="78">
        <v>5.2400000000000002E-2</v>
      </c>
      <c r="O185" s="77">
        <v>23479450.57</v>
      </c>
      <c r="P185" s="77">
        <v>85.31</v>
      </c>
      <c r="Q185" s="77">
        <v>1180.05979</v>
      </c>
      <c r="R185" s="77">
        <v>21210.379071267002</v>
      </c>
      <c r="S185" s="78">
        <v>1.72E-2</v>
      </c>
      <c r="T185" s="78">
        <v>5.4000000000000003E-3</v>
      </c>
      <c r="U185" s="78">
        <v>8.0000000000000004E-4</v>
      </c>
    </row>
    <row r="186" spans="2:21">
      <c r="B186" t="s">
        <v>806</v>
      </c>
      <c r="C186" t="s">
        <v>807</v>
      </c>
      <c r="D186" t="s">
        <v>100</v>
      </c>
      <c r="E186" t="s">
        <v>123</v>
      </c>
      <c r="F186" t="s">
        <v>808</v>
      </c>
      <c r="G186" t="s">
        <v>809</v>
      </c>
      <c r="H186" t="s">
        <v>450</v>
      </c>
      <c r="I186" t="s">
        <v>211</v>
      </c>
      <c r="J186"/>
      <c r="K186" s="77">
        <v>4.05</v>
      </c>
      <c r="L186" t="s">
        <v>102</v>
      </c>
      <c r="M186" s="78">
        <v>2.24E-2</v>
      </c>
      <c r="N186" s="78">
        <v>5.0200000000000002E-2</v>
      </c>
      <c r="O186" s="77">
        <v>0.52</v>
      </c>
      <c r="P186" s="77">
        <v>90.04</v>
      </c>
      <c r="Q186" s="77">
        <v>0</v>
      </c>
      <c r="R186" s="77">
        <v>4.6820800000000001E-4</v>
      </c>
      <c r="S186" s="78">
        <v>0</v>
      </c>
      <c r="T186" s="78">
        <v>0</v>
      </c>
      <c r="U186" s="78">
        <v>0</v>
      </c>
    </row>
    <row r="187" spans="2:21">
      <c r="B187" t="s">
        <v>810</v>
      </c>
      <c r="C187" t="s">
        <v>811</v>
      </c>
      <c r="D187" t="s">
        <v>100</v>
      </c>
      <c r="E187" t="s">
        <v>123</v>
      </c>
      <c r="F187" t="s">
        <v>812</v>
      </c>
      <c r="G187" t="s">
        <v>813</v>
      </c>
      <c r="H187" t="s">
        <v>450</v>
      </c>
      <c r="I187" t="s">
        <v>211</v>
      </c>
      <c r="J187"/>
      <c r="K187" s="77">
        <v>4.18</v>
      </c>
      <c r="L187" t="s">
        <v>102</v>
      </c>
      <c r="M187" s="78">
        <v>3.5200000000000002E-2</v>
      </c>
      <c r="N187" s="78">
        <v>4.7500000000000001E-2</v>
      </c>
      <c r="O187" s="77">
        <v>0.93</v>
      </c>
      <c r="P187" s="77">
        <v>96.46</v>
      </c>
      <c r="Q187" s="77">
        <v>0</v>
      </c>
      <c r="R187" s="77">
        <v>8.9707800000000005E-4</v>
      </c>
      <c r="S187" s="78">
        <v>0</v>
      </c>
      <c r="T187" s="78">
        <v>0</v>
      </c>
      <c r="U187" s="78">
        <v>0</v>
      </c>
    </row>
    <row r="188" spans="2:21">
      <c r="B188" t="s">
        <v>814</v>
      </c>
      <c r="C188" t="s">
        <v>815</v>
      </c>
      <c r="D188" t="s">
        <v>100</v>
      </c>
      <c r="E188" t="s">
        <v>123</v>
      </c>
      <c r="F188" t="s">
        <v>510</v>
      </c>
      <c r="G188" t="s">
        <v>402</v>
      </c>
      <c r="H188" t="s">
        <v>450</v>
      </c>
      <c r="I188" t="s">
        <v>211</v>
      </c>
      <c r="J188"/>
      <c r="K188" s="77">
        <v>1.46</v>
      </c>
      <c r="L188" t="s">
        <v>102</v>
      </c>
      <c r="M188" s="78">
        <v>3.39E-2</v>
      </c>
      <c r="N188" s="78">
        <v>5.11E-2</v>
      </c>
      <c r="O188" s="77">
        <v>0.21</v>
      </c>
      <c r="P188" s="77">
        <v>99.19</v>
      </c>
      <c r="Q188" s="77">
        <v>0</v>
      </c>
      <c r="R188" s="77">
        <v>2.0829900000000001E-4</v>
      </c>
      <c r="S188" s="78">
        <v>0</v>
      </c>
      <c r="T188" s="78">
        <v>0</v>
      </c>
      <c r="U188" s="78">
        <v>0</v>
      </c>
    </row>
    <row r="189" spans="2:21">
      <c r="B189" t="s">
        <v>816</v>
      </c>
      <c r="C189" t="s">
        <v>817</v>
      </c>
      <c r="D189" t="s">
        <v>100</v>
      </c>
      <c r="E189" t="s">
        <v>123</v>
      </c>
      <c r="F189" t="s">
        <v>510</v>
      </c>
      <c r="G189" t="s">
        <v>402</v>
      </c>
      <c r="H189" t="s">
        <v>450</v>
      </c>
      <c r="I189" t="s">
        <v>211</v>
      </c>
      <c r="J189"/>
      <c r="K189" s="77">
        <v>6.36</v>
      </c>
      <c r="L189" t="s">
        <v>102</v>
      </c>
      <c r="M189" s="78">
        <v>2.4400000000000002E-2</v>
      </c>
      <c r="N189" s="78">
        <v>5.21E-2</v>
      </c>
      <c r="O189" s="77">
        <v>0.62</v>
      </c>
      <c r="P189" s="77">
        <v>85.25</v>
      </c>
      <c r="Q189" s="77">
        <v>0</v>
      </c>
      <c r="R189" s="77">
        <v>5.2855000000000003E-4</v>
      </c>
      <c r="S189" s="78">
        <v>0</v>
      </c>
      <c r="T189" s="78">
        <v>0</v>
      </c>
      <c r="U189" s="78">
        <v>0</v>
      </c>
    </row>
    <row r="190" spans="2:21">
      <c r="B190" t="s">
        <v>818</v>
      </c>
      <c r="C190" t="s">
        <v>819</v>
      </c>
      <c r="D190" t="s">
        <v>100</v>
      </c>
      <c r="E190" t="s">
        <v>123</v>
      </c>
      <c r="F190" t="s">
        <v>820</v>
      </c>
      <c r="G190" t="s">
        <v>402</v>
      </c>
      <c r="H190" t="s">
        <v>450</v>
      </c>
      <c r="I190" t="s">
        <v>211</v>
      </c>
      <c r="J190"/>
      <c r="K190" s="77">
        <v>1.31</v>
      </c>
      <c r="L190" t="s">
        <v>102</v>
      </c>
      <c r="M190" s="78">
        <v>2.5499999999999998E-2</v>
      </c>
      <c r="N190" s="78">
        <v>4.9399999999999999E-2</v>
      </c>
      <c r="O190" s="77">
        <v>4812869.28</v>
      </c>
      <c r="P190" s="77">
        <v>97.06</v>
      </c>
      <c r="Q190" s="77">
        <v>0</v>
      </c>
      <c r="R190" s="77">
        <v>4671.3709231680004</v>
      </c>
      <c r="S190" s="78">
        <v>2.3900000000000001E-2</v>
      </c>
      <c r="T190" s="78">
        <v>1.1999999999999999E-3</v>
      </c>
      <c r="U190" s="78">
        <v>2.0000000000000001E-4</v>
      </c>
    </row>
    <row r="191" spans="2:21">
      <c r="B191" t="s">
        <v>821</v>
      </c>
      <c r="C191" t="s">
        <v>822</v>
      </c>
      <c r="D191" t="s">
        <v>100</v>
      </c>
      <c r="E191" t="s">
        <v>123</v>
      </c>
      <c r="F191" t="s">
        <v>823</v>
      </c>
      <c r="G191" t="s">
        <v>522</v>
      </c>
      <c r="H191" t="s">
        <v>523</v>
      </c>
      <c r="I191" t="s">
        <v>150</v>
      </c>
      <c r="J191"/>
      <c r="K191" s="77">
        <v>1</v>
      </c>
      <c r="L191" t="s">
        <v>102</v>
      </c>
      <c r="M191" s="78">
        <v>4.1000000000000002E-2</v>
      </c>
      <c r="N191" s="78">
        <v>5.5E-2</v>
      </c>
      <c r="O191" s="77">
        <v>3342643.75</v>
      </c>
      <c r="P191" s="77">
        <v>98.7</v>
      </c>
      <c r="Q191" s="77">
        <v>68.524209999999997</v>
      </c>
      <c r="R191" s="77">
        <v>3367.7135912499998</v>
      </c>
      <c r="S191" s="78">
        <v>1.11E-2</v>
      </c>
      <c r="T191" s="78">
        <v>8.9999999999999998E-4</v>
      </c>
      <c r="U191" s="78">
        <v>1E-4</v>
      </c>
    </row>
    <row r="192" spans="2:21">
      <c r="B192" t="s">
        <v>824</v>
      </c>
      <c r="C192" t="s">
        <v>825</v>
      </c>
      <c r="D192" t="s">
        <v>100</v>
      </c>
      <c r="E192" t="s">
        <v>123</v>
      </c>
      <c r="F192" t="s">
        <v>553</v>
      </c>
      <c r="G192" t="s">
        <v>127</v>
      </c>
      <c r="H192" t="s">
        <v>450</v>
      </c>
      <c r="I192" t="s">
        <v>211</v>
      </c>
      <c r="J192"/>
      <c r="K192" s="77">
        <v>1.54</v>
      </c>
      <c r="L192" t="s">
        <v>102</v>
      </c>
      <c r="M192" s="78">
        <v>2.7E-2</v>
      </c>
      <c r="N192" s="78">
        <v>5.0500000000000003E-2</v>
      </c>
      <c r="O192" s="77">
        <v>146761.71</v>
      </c>
      <c r="P192" s="77">
        <v>96.65</v>
      </c>
      <c r="Q192" s="77">
        <v>0</v>
      </c>
      <c r="R192" s="77">
        <v>141.845192715</v>
      </c>
      <c r="S192" s="78">
        <v>8.0000000000000004E-4</v>
      </c>
      <c r="T192" s="78">
        <v>0</v>
      </c>
      <c r="U192" s="78">
        <v>0</v>
      </c>
    </row>
    <row r="193" spans="2:21">
      <c r="B193" t="s">
        <v>826</v>
      </c>
      <c r="C193" t="s">
        <v>827</v>
      </c>
      <c r="D193" t="s">
        <v>100</v>
      </c>
      <c r="E193" t="s">
        <v>123</v>
      </c>
      <c r="F193" t="s">
        <v>553</v>
      </c>
      <c r="G193" t="s">
        <v>127</v>
      </c>
      <c r="H193" t="s">
        <v>450</v>
      </c>
      <c r="I193" t="s">
        <v>211</v>
      </c>
      <c r="J193"/>
      <c r="K193" s="77">
        <v>3.82</v>
      </c>
      <c r="L193" t="s">
        <v>102</v>
      </c>
      <c r="M193" s="78">
        <v>4.5600000000000002E-2</v>
      </c>
      <c r="N193" s="78">
        <v>5.2600000000000001E-2</v>
      </c>
      <c r="O193" s="77">
        <v>5929741.1399999997</v>
      </c>
      <c r="P193" s="77">
        <v>97.85</v>
      </c>
      <c r="Q193" s="77">
        <v>0</v>
      </c>
      <c r="R193" s="77">
        <v>5802.2517054899999</v>
      </c>
      <c r="S193" s="78">
        <v>2.1100000000000001E-2</v>
      </c>
      <c r="T193" s="78">
        <v>1.5E-3</v>
      </c>
      <c r="U193" s="78">
        <v>2.0000000000000001E-4</v>
      </c>
    </row>
    <row r="194" spans="2:21">
      <c r="B194" t="s">
        <v>828</v>
      </c>
      <c r="C194" t="s">
        <v>829</v>
      </c>
      <c r="D194" t="s">
        <v>100</v>
      </c>
      <c r="E194" t="s">
        <v>123</v>
      </c>
      <c r="F194" t="s">
        <v>830</v>
      </c>
      <c r="G194" t="s">
        <v>402</v>
      </c>
      <c r="H194" t="s">
        <v>559</v>
      </c>
      <c r="I194" t="s">
        <v>211</v>
      </c>
      <c r="J194"/>
      <c r="K194" s="77">
        <v>5.46</v>
      </c>
      <c r="L194" t="s">
        <v>102</v>
      </c>
      <c r="M194" s="78">
        <v>2.41E-2</v>
      </c>
      <c r="N194" s="78">
        <v>5.91E-2</v>
      </c>
      <c r="O194" s="77">
        <v>0.71</v>
      </c>
      <c r="P194" s="77">
        <v>83.81</v>
      </c>
      <c r="Q194" s="77">
        <v>0</v>
      </c>
      <c r="R194" s="77">
        <v>5.9505099999999998E-4</v>
      </c>
      <c r="S194" s="78">
        <v>0</v>
      </c>
      <c r="T194" s="78">
        <v>0</v>
      </c>
      <c r="U194" s="78">
        <v>0</v>
      </c>
    </row>
    <row r="195" spans="2:21">
      <c r="B195" t="s">
        <v>831</v>
      </c>
      <c r="C195" t="s">
        <v>832</v>
      </c>
      <c r="D195" t="s">
        <v>100</v>
      </c>
      <c r="E195" t="s">
        <v>123</v>
      </c>
      <c r="F195" t="s">
        <v>584</v>
      </c>
      <c r="G195" t="s">
        <v>132</v>
      </c>
      <c r="H195" t="s">
        <v>559</v>
      </c>
      <c r="I195" t="s">
        <v>211</v>
      </c>
      <c r="J195"/>
      <c r="K195" s="77">
        <v>8.8699999999999992</v>
      </c>
      <c r="L195" t="s">
        <v>102</v>
      </c>
      <c r="M195" s="78">
        <v>2.7900000000000001E-2</v>
      </c>
      <c r="N195" s="78">
        <v>5.1200000000000002E-2</v>
      </c>
      <c r="O195" s="77">
        <v>5615014.2000000002</v>
      </c>
      <c r="P195" s="77">
        <v>82.09</v>
      </c>
      <c r="Q195" s="77">
        <v>0</v>
      </c>
      <c r="R195" s="77">
        <v>4609.3651567799998</v>
      </c>
      <c r="S195" s="78">
        <v>1.3100000000000001E-2</v>
      </c>
      <c r="T195" s="78">
        <v>1.1999999999999999E-3</v>
      </c>
      <c r="U195" s="78">
        <v>2.0000000000000001E-4</v>
      </c>
    </row>
    <row r="196" spans="2:21">
      <c r="B196" t="s">
        <v>833</v>
      </c>
      <c r="C196" t="s">
        <v>834</v>
      </c>
      <c r="D196" t="s">
        <v>100</v>
      </c>
      <c r="E196" t="s">
        <v>123</v>
      </c>
      <c r="F196" t="s">
        <v>584</v>
      </c>
      <c r="G196" t="s">
        <v>132</v>
      </c>
      <c r="H196" t="s">
        <v>559</v>
      </c>
      <c r="I196" t="s">
        <v>211</v>
      </c>
      <c r="J196"/>
      <c r="K196" s="77">
        <v>1.38</v>
      </c>
      <c r="L196" t="s">
        <v>102</v>
      </c>
      <c r="M196" s="78">
        <v>3.6499999999999998E-2</v>
      </c>
      <c r="N196" s="78">
        <v>5.0299999999999997E-2</v>
      </c>
      <c r="O196" s="77">
        <v>0.39</v>
      </c>
      <c r="P196" s="77">
        <v>98.51</v>
      </c>
      <c r="Q196" s="77">
        <v>0</v>
      </c>
      <c r="R196" s="77">
        <v>3.84189E-4</v>
      </c>
      <c r="S196" s="78">
        <v>0</v>
      </c>
      <c r="T196" s="78">
        <v>0</v>
      </c>
      <c r="U196" s="78">
        <v>0</v>
      </c>
    </row>
    <row r="197" spans="2:21">
      <c r="B197" t="s">
        <v>835</v>
      </c>
      <c r="C197" t="s">
        <v>836</v>
      </c>
      <c r="D197" t="s">
        <v>100</v>
      </c>
      <c r="E197" t="s">
        <v>123</v>
      </c>
      <c r="F197" t="s">
        <v>837</v>
      </c>
      <c r="G197" t="s">
        <v>128</v>
      </c>
      <c r="H197" t="s">
        <v>564</v>
      </c>
      <c r="I197" t="s">
        <v>150</v>
      </c>
      <c r="J197"/>
      <c r="K197" s="77">
        <v>1.76</v>
      </c>
      <c r="L197" t="s">
        <v>102</v>
      </c>
      <c r="M197" s="78">
        <v>6.0999999999999999E-2</v>
      </c>
      <c r="N197" s="78">
        <v>6.4000000000000001E-2</v>
      </c>
      <c r="O197" s="77">
        <v>12032173.24</v>
      </c>
      <c r="P197" s="77">
        <v>100.83</v>
      </c>
      <c r="Q197" s="77">
        <v>0</v>
      </c>
      <c r="R197" s="77">
        <v>12132.040277892</v>
      </c>
      <c r="S197" s="78">
        <v>3.1199999999999999E-2</v>
      </c>
      <c r="T197" s="78">
        <v>3.0999999999999999E-3</v>
      </c>
      <c r="U197" s="78">
        <v>5.0000000000000001E-4</v>
      </c>
    </row>
    <row r="198" spans="2:21">
      <c r="B198" t="s">
        <v>838</v>
      </c>
      <c r="C198" t="s">
        <v>839</v>
      </c>
      <c r="D198" t="s">
        <v>100</v>
      </c>
      <c r="E198" t="s">
        <v>123</v>
      </c>
      <c r="F198" t="s">
        <v>612</v>
      </c>
      <c r="G198" t="s">
        <v>522</v>
      </c>
      <c r="H198" t="s">
        <v>559</v>
      </c>
      <c r="I198" t="s">
        <v>211</v>
      </c>
      <c r="J198"/>
      <c r="K198" s="77">
        <v>7.46</v>
      </c>
      <c r="L198" t="s">
        <v>102</v>
      </c>
      <c r="M198" s="78">
        <v>3.0499999999999999E-2</v>
      </c>
      <c r="N198" s="78">
        <v>5.2299999999999999E-2</v>
      </c>
      <c r="O198" s="77">
        <v>9995153.0700000003</v>
      </c>
      <c r="P198" s="77">
        <v>85.55</v>
      </c>
      <c r="Q198" s="77">
        <v>152.42609999999999</v>
      </c>
      <c r="R198" s="77">
        <v>8703.2795513849996</v>
      </c>
      <c r="S198" s="78">
        <v>1.46E-2</v>
      </c>
      <c r="T198" s="78">
        <v>2.2000000000000001E-3</v>
      </c>
      <c r="U198" s="78">
        <v>2.9999999999999997E-4</v>
      </c>
    </row>
    <row r="199" spans="2:21">
      <c r="B199" t="s">
        <v>840</v>
      </c>
      <c r="C199" t="s">
        <v>841</v>
      </c>
      <c r="D199" t="s">
        <v>100</v>
      </c>
      <c r="E199" t="s">
        <v>123</v>
      </c>
      <c r="F199" t="s">
        <v>612</v>
      </c>
      <c r="G199" t="s">
        <v>522</v>
      </c>
      <c r="H199" t="s">
        <v>559</v>
      </c>
      <c r="I199" t="s">
        <v>211</v>
      </c>
      <c r="J199"/>
      <c r="K199" s="77">
        <v>2.89</v>
      </c>
      <c r="L199" t="s">
        <v>102</v>
      </c>
      <c r="M199" s="78">
        <v>2.9100000000000001E-2</v>
      </c>
      <c r="N199" s="78">
        <v>5.04E-2</v>
      </c>
      <c r="O199" s="77">
        <v>4939891</v>
      </c>
      <c r="P199" s="77">
        <v>94.28</v>
      </c>
      <c r="Q199" s="77">
        <v>71.875399999999999</v>
      </c>
      <c r="R199" s="77">
        <v>4729.2046348000003</v>
      </c>
      <c r="S199" s="78">
        <v>8.2000000000000007E-3</v>
      </c>
      <c r="T199" s="78">
        <v>1.1999999999999999E-3</v>
      </c>
      <c r="U199" s="78">
        <v>2.0000000000000001E-4</v>
      </c>
    </row>
    <row r="200" spans="2:21">
      <c r="B200" t="s">
        <v>842</v>
      </c>
      <c r="C200" t="s">
        <v>843</v>
      </c>
      <c r="D200" t="s">
        <v>100</v>
      </c>
      <c r="E200" t="s">
        <v>123</v>
      </c>
      <c r="F200" t="s">
        <v>612</v>
      </c>
      <c r="G200" t="s">
        <v>522</v>
      </c>
      <c r="H200" t="s">
        <v>559</v>
      </c>
      <c r="I200" t="s">
        <v>211</v>
      </c>
      <c r="J200"/>
      <c r="K200" s="77">
        <v>6.7</v>
      </c>
      <c r="L200" t="s">
        <v>102</v>
      </c>
      <c r="M200" s="78">
        <v>3.0499999999999999E-2</v>
      </c>
      <c r="N200" s="78">
        <v>5.1499999999999997E-2</v>
      </c>
      <c r="O200" s="77">
        <v>13437962.73</v>
      </c>
      <c r="P200" s="77">
        <v>87.42</v>
      </c>
      <c r="Q200" s="77">
        <v>204.92893000000001</v>
      </c>
      <c r="R200" s="77">
        <v>11952.395948566</v>
      </c>
      <c r="S200" s="78">
        <v>1.84E-2</v>
      </c>
      <c r="T200" s="78">
        <v>3.0999999999999999E-3</v>
      </c>
      <c r="U200" s="78">
        <v>5.0000000000000001E-4</v>
      </c>
    </row>
    <row r="201" spans="2:21">
      <c r="B201" t="s">
        <v>844</v>
      </c>
      <c r="C201" t="s">
        <v>845</v>
      </c>
      <c r="D201" t="s">
        <v>100</v>
      </c>
      <c r="E201" t="s">
        <v>123</v>
      </c>
      <c r="F201" t="s">
        <v>612</v>
      </c>
      <c r="G201" t="s">
        <v>522</v>
      </c>
      <c r="H201" t="s">
        <v>559</v>
      </c>
      <c r="I201" t="s">
        <v>211</v>
      </c>
      <c r="J201"/>
      <c r="K201" s="77">
        <v>8.33</v>
      </c>
      <c r="L201" t="s">
        <v>102</v>
      </c>
      <c r="M201" s="78">
        <v>2.63E-2</v>
      </c>
      <c r="N201" s="78">
        <v>5.28E-2</v>
      </c>
      <c r="O201" s="77">
        <v>14438607.84</v>
      </c>
      <c r="P201" s="77">
        <v>80.77</v>
      </c>
      <c r="Q201" s="77">
        <v>189.86768000000001</v>
      </c>
      <c r="R201" s="77">
        <v>11851.931232368001</v>
      </c>
      <c r="S201" s="78">
        <v>2.0799999999999999E-2</v>
      </c>
      <c r="T201" s="78">
        <v>3.0000000000000001E-3</v>
      </c>
      <c r="U201" s="78">
        <v>5.0000000000000001E-4</v>
      </c>
    </row>
    <row r="202" spans="2:21">
      <c r="B202" t="s">
        <v>846</v>
      </c>
      <c r="C202" t="s">
        <v>847</v>
      </c>
      <c r="D202" t="s">
        <v>100</v>
      </c>
      <c r="E202" t="s">
        <v>123</v>
      </c>
      <c r="F202" t="s">
        <v>612</v>
      </c>
      <c r="G202" t="s">
        <v>522</v>
      </c>
      <c r="H202" t="s">
        <v>559</v>
      </c>
      <c r="I202" t="s">
        <v>211</v>
      </c>
      <c r="J202"/>
      <c r="K202" s="77">
        <v>4.99</v>
      </c>
      <c r="L202" t="s">
        <v>102</v>
      </c>
      <c r="M202" s="78">
        <v>3.95E-2</v>
      </c>
      <c r="N202" s="78">
        <v>4.7800000000000002E-2</v>
      </c>
      <c r="O202" s="77">
        <v>0.31</v>
      </c>
      <c r="P202" s="77">
        <v>96.27</v>
      </c>
      <c r="Q202" s="77">
        <v>0</v>
      </c>
      <c r="R202" s="77">
        <v>2.9843699999999998E-4</v>
      </c>
      <c r="S202" s="78">
        <v>0</v>
      </c>
      <c r="T202" s="78">
        <v>0</v>
      </c>
      <c r="U202" s="78">
        <v>0</v>
      </c>
    </row>
    <row r="203" spans="2:21">
      <c r="B203" t="s">
        <v>848</v>
      </c>
      <c r="C203" t="s">
        <v>849</v>
      </c>
      <c r="D203" t="s">
        <v>100</v>
      </c>
      <c r="E203" t="s">
        <v>123</v>
      </c>
      <c r="F203" t="s">
        <v>850</v>
      </c>
      <c r="G203" t="s">
        <v>851</v>
      </c>
      <c r="H203" t="s">
        <v>559</v>
      </c>
      <c r="I203" t="s">
        <v>211</v>
      </c>
      <c r="J203"/>
      <c r="K203" s="77">
        <v>0.11</v>
      </c>
      <c r="L203" t="s">
        <v>102</v>
      </c>
      <c r="M203" s="78">
        <v>3.4000000000000002E-2</v>
      </c>
      <c r="N203" s="78">
        <v>6.59E-2</v>
      </c>
      <c r="O203" s="77">
        <v>36875.699999999997</v>
      </c>
      <c r="P203" s="77">
        <v>100.13</v>
      </c>
      <c r="Q203" s="77">
        <v>0</v>
      </c>
      <c r="R203" s="77">
        <v>36.923638410000002</v>
      </c>
      <c r="S203" s="78">
        <v>1.1000000000000001E-3</v>
      </c>
      <c r="T203" s="78">
        <v>0</v>
      </c>
      <c r="U203" s="78">
        <v>0</v>
      </c>
    </row>
    <row r="204" spans="2:21">
      <c r="B204" t="s">
        <v>852</v>
      </c>
      <c r="C204" t="s">
        <v>853</v>
      </c>
      <c r="D204" t="s">
        <v>100</v>
      </c>
      <c r="E204" t="s">
        <v>123</v>
      </c>
      <c r="F204" t="s">
        <v>624</v>
      </c>
      <c r="G204" t="s">
        <v>522</v>
      </c>
      <c r="H204" t="s">
        <v>559</v>
      </c>
      <c r="I204" t="s">
        <v>211</v>
      </c>
      <c r="J204"/>
      <c r="K204" s="77">
        <v>1.06</v>
      </c>
      <c r="L204" t="s">
        <v>102</v>
      </c>
      <c r="M204" s="78">
        <v>3.9199999999999999E-2</v>
      </c>
      <c r="N204" s="78">
        <v>5.5399999999999998E-2</v>
      </c>
      <c r="O204" s="77">
        <v>0.57999999999999996</v>
      </c>
      <c r="P204" s="77">
        <v>100</v>
      </c>
      <c r="Q204" s="77">
        <v>0</v>
      </c>
      <c r="R204" s="77">
        <v>5.8E-4</v>
      </c>
      <c r="S204" s="78">
        <v>0</v>
      </c>
      <c r="T204" s="78">
        <v>0</v>
      </c>
      <c r="U204" s="78">
        <v>0</v>
      </c>
    </row>
    <row r="205" spans="2:21">
      <c r="B205" t="s">
        <v>854</v>
      </c>
      <c r="C205" t="s">
        <v>855</v>
      </c>
      <c r="D205" t="s">
        <v>100</v>
      </c>
      <c r="E205" t="s">
        <v>123</v>
      </c>
      <c r="F205" t="s">
        <v>624</v>
      </c>
      <c r="G205" t="s">
        <v>522</v>
      </c>
      <c r="H205" t="s">
        <v>559</v>
      </c>
      <c r="I205" t="s">
        <v>211</v>
      </c>
      <c r="J205"/>
      <c r="K205" s="77">
        <v>6.13</v>
      </c>
      <c r="L205" t="s">
        <v>102</v>
      </c>
      <c r="M205" s="78">
        <v>2.64E-2</v>
      </c>
      <c r="N205" s="78">
        <v>5.2200000000000003E-2</v>
      </c>
      <c r="O205" s="77">
        <v>24629478.010000002</v>
      </c>
      <c r="P205" s="77">
        <v>86.46</v>
      </c>
      <c r="Q205" s="77">
        <v>0</v>
      </c>
      <c r="R205" s="77">
        <v>21294.646687445998</v>
      </c>
      <c r="S205" s="78">
        <v>1.5100000000000001E-2</v>
      </c>
      <c r="T205" s="78">
        <v>5.4999999999999997E-3</v>
      </c>
      <c r="U205" s="78">
        <v>8.0000000000000004E-4</v>
      </c>
    </row>
    <row r="206" spans="2:21">
      <c r="B206" t="s">
        <v>856</v>
      </c>
      <c r="C206" t="s">
        <v>857</v>
      </c>
      <c r="D206" t="s">
        <v>100</v>
      </c>
      <c r="E206" t="s">
        <v>123</v>
      </c>
      <c r="F206" t="s">
        <v>624</v>
      </c>
      <c r="G206" t="s">
        <v>522</v>
      </c>
      <c r="H206" t="s">
        <v>559</v>
      </c>
      <c r="I206" t="s">
        <v>211</v>
      </c>
      <c r="J206"/>
      <c r="K206" s="77">
        <v>7.74</v>
      </c>
      <c r="L206" t="s">
        <v>102</v>
      </c>
      <c r="M206" s="78">
        <v>2.5000000000000001E-2</v>
      </c>
      <c r="N206" s="78">
        <v>5.4399999999999997E-2</v>
      </c>
      <c r="O206" s="77">
        <v>13704372.869999999</v>
      </c>
      <c r="P206" s="77">
        <v>80.78</v>
      </c>
      <c r="Q206" s="77">
        <v>0</v>
      </c>
      <c r="R206" s="77">
        <v>11070.392404386001</v>
      </c>
      <c r="S206" s="78">
        <v>1.03E-2</v>
      </c>
      <c r="T206" s="78">
        <v>2.8E-3</v>
      </c>
      <c r="U206" s="78">
        <v>4.0000000000000002E-4</v>
      </c>
    </row>
    <row r="207" spans="2:21">
      <c r="B207" t="s">
        <v>858</v>
      </c>
      <c r="C207" t="s">
        <v>859</v>
      </c>
      <c r="D207" t="s">
        <v>100</v>
      </c>
      <c r="E207" t="s">
        <v>123</v>
      </c>
      <c r="F207" t="s">
        <v>860</v>
      </c>
      <c r="G207" t="s">
        <v>522</v>
      </c>
      <c r="H207" t="s">
        <v>564</v>
      </c>
      <c r="I207" t="s">
        <v>150</v>
      </c>
      <c r="J207"/>
      <c r="K207" s="77">
        <v>6.71</v>
      </c>
      <c r="L207" t="s">
        <v>102</v>
      </c>
      <c r="M207" s="78">
        <v>2.98E-2</v>
      </c>
      <c r="N207" s="78">
        <v>5.3100000000000001E-2</v>
      </c>
      <c r="O207" s="77">
        <v>7835190.7599999998</v>
      </c>
      <c r="P207" s="77">
        <v>86.08</v>
      </c>
      <c r="Q207" s="77">
        <v>116.74433999999999</v>
      </c>
      <c r="R207" s="77">
        <v>6861.2765462079997</v>
      </c>
      <c r="S207" s="78">
        <v>0.02</v>
      </c>
      <c r="T207" s="78">
        <v>1.8E-3</v>
      </c>
      <c r="U207" s="78">
        <v>2.9999999999999997E-4</v>
      </c>
    </row>
    <row r="208" spans="2:21">
      <c r="B208" t="s">
        <v>861</v>
      </c>
      <c r="C208" t="s">
        <v>862</v>
      </c>
      <c r="D208" t="s">
        <v>100</v>
      </c>
      <c r="E208" t="s">
        <v>123</v>
      </c>
      <c r="F208" t="s">
        <v>860</v>
      </c>
      <c r="G208" t="s">
        <v>522</v>
      </c>
      <c r="H208" t="s">
        <v>564</v>
      </c>
      <c r="I208" t="s">
        <v>150</v>
      </c>
      <c r="J208"/>
      <c r="K208" s="77">
        <v>5.45</v>
      </c>
      <c r="L208" t="s">
        <v>102</v>
      </c>
      <c r="M208" s="78">
        <v>3.4299999999999997E-2</v>
      </c>
      <c r="N208" s="78">
        <v>5.0099999999999999E-2</v>
      </c>
      <c r="O208" s="77">
        <v>9878544.6199999992</v>
      </c>
      <c r="P208" s="77">
        <v>92.15</v>
      </c>
      <c r="Q208" s="77">
        <v>169.41703999999999</v>
      </c>
      <c r="R208" s="77">
        <v>9272.4959073299997</v>
      </c>
      <c r="S208" s="78">
        <v>3.2500000000000001E-2</v>
      </c>
      <c r="T208" s="78">
        <v>2.3999999999999998E-3</v>
      </c>
      <c r="U208" s="78">
        <v>4.0000000000000002E-4</v>
      </c>
    </row>
    <row r="209" spans="2:21">
      <c r="B209" t="s">
        <v>863</v>
      </c>
      <c r="C209" t="s">
        <v>864</v>
      </c>
      <c r="D209" t="s">
        <v>100</v>
      </c>
      <c r="E209" t="s">
        <v>123</v>
      </c>
      <c r="F209" t="s">
        <v>642</v>
      </c>
      <c r="G209" t="s">
        <v>522</v>
      </c>
      <c r="H209" t="s">
        <v>559</v>
      </c>
      <c r="I209" t="s">
        <v>211</v>
      </c>
      <c r="J209"/>
      <c r="K209" s="77">
        <v>2</v>
      </c>
      <c r="L209" t="s">
        <v>102</v>
      </c>
      <c r="M209" s="78">
        <v>3.61E-2</v>
      </c>
      <c r="N209" s="78">
        <v>4.9399999999999999E-2</v>
      </c>
      <c r="O209" s="77">
        <v>20332743.41</v>
      </c>
      <c r="P209" s="77">
        <v>98.99</v>
      </c>
      <c r="Q209" s="77">
        <v>0</v>
      </c>
      <c r="R209" s="77">
        <v>20127.382701559</v>
      </c>
      <c r="S209" s="78">
        <v>2.6499999999999999E-2</v>
      </c>
      <c r="T209" s="78">
        <v>5.1999999999999998E-3</v>
      </c>
      <c r="U209" s="78">
        <v>8.0000000000000004E-4</v>
      </c>
    </row>
    <row r="210" spans="2:21">
      <c r="B210" t="s">
        <v>865</v>
      </c>
      <c r="C210" t="s">
        <v>866</v>
      </c>
      <c r="D210" t="s">
        <v>100</v>
      </c>
      <c r="E210" t="s">
        <v>123</v>
      </c>
      <c r="F210" t="s">
        <v>642</v>
      </c>
      <c r="G210" t="s">
        <v>522</v>
      </c>
      <c r="H210" t="s">
        <v>559</v>
      </c>
      <c r="I210" t="s">
        <v>211</v>
      </c>
      <c r="J210"/>
      <c r="K210" s="77">
        <v>3</v>
      </c>
      <c r="L210" t="s">
        <v>102</v>
      </c>
      <c r="M210" s="78">
        <v>3.3000000000000002E-2</v>
      </c>
      <c r="N210" s="78">
        <v>4.4900000000000002E-2</v>
      </c>
      <c r="O210" s="77">
        <v>6691923.3099999996</v>
      </c>
      <c r="P210" s="77">
        <v>97.75</v>
      </c>
      <c r="Q210" s="77">
        <v>0</v>
      </c>
      <c r="R210" s="77">
        <v>6541.3550355249999</v>
      </c>
      <c r="S210" s="78">
        <v>2.1700000000000001E-2</v>
      </c>
      <c r="T210" s="78">
        <v>1.6999999999999999E-3</v>
      </c>
      <c r="U210" s="78">
        <v>2.9999999999999997E-4</v>
      </c>
    </row>
    <row r="211" spans="2:21">
      <c r="B211" t="s">
        <v>867</v>
      </c>
      <c r="C211" t="s">
        <v>868</v>
      </c>
      <c r="D211" t="s">
        <v>100</v>
      </c>
      <c r="E211" t="s">
        <v>123</v>
      </c>
      <c r="F211" t="s">
        <v>642</v>
      </c>
      <c r="G211" t="s">
        <v>522</v>
      </c>
      <c r="H211" t="s">
        <v>559</v>
      </c>
      <c r="I211" t="s">
        <v>211</v>
      </c>
      <c r="J211"/>
      <c r="K211" s="77">
        <v>5.39</v>
      </c>
      <c r="L211" t="s">
        <v>102</v>
      </c>
      <c r="M211" s="78">
        <v>2.6200000000000001E-2</v>
      </c>
      <c r="N211" s="78">
        <v>5.11E-2</v>
      </c>
      <c r="O211" s="77">
        <v>17666574.899999999</v>
      </c>
      <c r="P211" s="77">
        <v>88.3</v>
      </c>
      <c r="Q211" s="77">
        <v>0</v>
      </c>
      <c r="R211" s="77">
        <v>15599.5856367</v>
      </c>
      <c r="S211" s="78">
        <v>1.37E-2</v>
      </c>
      <c r="T211" s="78">
        <v>4.0000000000000001E-3</v>
      </c>
      <c r="U211" s="78">
        <v>5.9999999999999995E-4</v>
      </c>
    </row>
    <row r="212" spans="2:21">
      <c r="B212" t="s">
        <v>869</v>
      </c>
      <c r="C212" t="s">
        <v>870</v>
      </c>
      <c r="D212" t="s">
        <v>100</v>
      </c>
      <c r="E212" t="s">
        <v>123</v>
      </c>
      <c r="F212" t="s">
        <v>871</v>
      </c>
      <c r="G212" t="s">
        <v>851</v>
      </c>
      <c r="H212" t="s">
        <v>559</v>
      </c>
      <c r="I212" t="s">
        <v>211</v>
      </c>
      <c r="J212"/>
      <c r="K212" s="77">
        <v>0.54</v>
      </c>
      <c r="L212" t="s">
        <v>102</v>
      </c>
      <c r="M212" s="78">
        <v>2.4E-2</v>
      </c>
      <c r="N212" s="78">
        <v>5.9499999999999997E-2</v>
      </c>
      <c r="O212" s="77">
        <v>759471.22</v>
      </c>
      <c r="P212" s="77">
        <v>98.35</v>
      </c>
      <c r="Q212" s="77">
        <v>0</v>
      </c>
      <c r="R212" s="77">
        <v>746.93994486999998</v>
      </c>
      <c r="S212" s="78">
        <v>8.0999999999999996E-3</v>
      </c>
      <c r="T212" s="78">
        <v>2.0000000000000001E-4</v>
      </c>
      <c r="U212" s="78">
        <v>0</v>
      </c>
    </row>
    <row r="213" spans="2:21">
      <c r="B213" t="s">
        <v>872</v>
      </c>
      <c r="C213" t="s">
        <v>873</v>
      </c>
      <c r="D213" t="s">
        <v>100</v>
      </c>
      <c r="E213" t="s">
        <v>123</v>
      </c>
      <c r="F213" t="s">
        <v>871</v>
      </c>
      <c r="G213" t="s">
        <v>851</v>
      </c>
      <c r="H213" t="s">
        <v>559</v>
      </c>
      <c r="I213" t="s">
        <v>211</v>
      </c>
      <c r="J213"/>
      <c r="K213" s="77">
        <v>2.2999999999999998</v>
      </c>
      <c r="L213" t="s">
        <v>102</v>
      </c>
      <c r="M213" s="78">
        <v>2.3E-2</v>
      </c>
      <c r="N213" s="78">
        <v>5.8099999999999999E-2</v>
      </c>
      <c r="O213" s="77">
        <v>7485668.8899999997</v>
      </c>
      <c r="P213" s="77">
        <v>93.13</v>
      </c>
      <c r="Q213" s="77">
        <v>0</v>
      </c>
      <c r="R213" s="77">
        <v>6971.4034372570004</v>
      </c>
      <c r="S213" s="78">
        <v>9.1999999999999998E-3</v>
      </c>
      <c r="T213" s="78">
        <v>1.8E-3</v>
      </c>
      <c r="U213" s="78">
        <v>2.9999999999999997E-4</v>
      </c>
    </row>
    <row r="214" spans="2:21">
      <c r="B214" t="s">
        <v>874</v>
      </c>
      <c r="C214" t="s">
        <v>875</v>
      </c>
      <c r="D214" t="s">
        <v>100</v>
      </c>
      <c r="E214" t="s">
        <v>123</v>
      </c>
      <c r="F214" t="s">
        <v>871</v>
      </c>
      <c r="G214" t="s">
        <v>851</v>
      </c>
      <c r="H214" t="s">
        <v>559</v>
      </c>
      <c r="I214" t="s">
        <v>211</v>
      </c>
      <c r="J214"/>
      <c r="K214" s="77">
        <v>1.6</v>
      </c>
      <c r="L214" t="s">
        <v>102</v>
      </c>
      <c r="M214" s="78">
        <v>2.75E-2</v>
      </c>
      <c r="N214" s="78">
        <v>5.5899999999999998E-2</v>
      </c>
      <c r="O214" s="77">
        <v>4342669.24</v>
      </c>
      <c r="P214" s="77">
        <v>96.59</v>
      </c>
      <c r="Q214" s="77">
        <v>0</v>
      </c>
      <c r="R214" s="77">
        <v>4194.5842189160003</v>
      </c>
      <c r="S214" s="78">
        <v>1.38E-2</v>
      </c>
      <c r="T214" s="78">
        <v>1.1000000000000001E-3</v>
      </c>
      <c r="U214" s="78">
        <v>2.0000000000000001E-4</v>
      </c>
    </row>
    <row r="215" spans="2:21">
      <c r="B215" t="s">
        <v>876</v>
      </c>
      <c r="C215" t="s">
        <v>877</v>
      </c>
      <c r="D215" t="s">
        <v>100</v>
      </c>
      <c r="E215" t="s">
        <v>123</v>
      </c>
      <c r="F215" t="s">
        <v>871</v>
      </c>
      <c r="G215" t="s">
        <v>851</v>
      </c>
      <c r="H215" t="s">
        <v>559</v>
      </c>
      <c r="I215" t="s">
        <v>211</v>
      </c>
      <c r="J215"/>
      <c r="K215" s="77">
        <v>2.59</v>
      </c>
      <c r="L215" t="s">
        <v>102</v>
      </c>
      <c r="M215" s="78">
        <v>2.1499999999999998E-2</v>
      </c>
      <c r="N215" s="78">
        <v>5.8299999999999998E-2</v>
      </c>
      <c r="O215" s="77">
        <v>4318699.24</v>
      </c>
      <c r="P215" s="77">
        <v>91.16</v>
      </c>
      <c r="Q215" s="77">
        <v>221.00636</v>
      </c>
      <c r="R215" s="77">
        <v>4157.9325871840001</v>
      </c>
      <c r="S215" s="78">
        <v>7.7000000000000002E-3</v>
      </c>
      <c r="T215" s="78">
        <v>1.1000000000000001E-3</v>
      </c>
      <c r="U215" s="78">
        <v>2.0000000000000001E-4</v>
      </c>
    </row>
    <row r="216" spans="2:21">
      <c r="B216" t="s">
        <v>878</v>
      </c>
      <c r="C216" t="s">
        <v>879</v>
      </c>
      <c r="D216" t="s">
        <v>100</v>
      </c>
      <c r="E216" t="s">
        <v>123</v>
      </c>
      <c r="F216" t="s">
        <v>880</v>
      </c>
      <c r="G216" t="s">
        <v>112</v>
      </c>
      <c r="H216" t="s">
        <v>646</v>
      </c>
      <c r="I216" t="s">
        <v>211</v>
      </c>
      <c r="J216"/>
      <c r="K216" s="77">
        <v>1.93</v>
      </c>
      <c r="L216" t="s">
        <v>102</v>
      </c>
      <c r="M216" s="78">
        <v>0.04</v>
      </c>
      <c r="N216" s="78">
        <v>4.9299999999999997E-2</v>
      </c>
      <c r="O216" s="77">
        <v>138914.20000000001</v>
      </c>
      <c r="P216" s="77">
        <v>98.36</v>
      </c>
      <c r="Q216" s="77">
        <v>50.008960000000002</v>
      </c>
      <c r="R216" s="77">
        <v>186.64496711999999</v>
      </c>
      <c r="S216" s="78">
        <v>6.9999999999999999E-4</v>
      </c>
      <c r="T216" s="78">
        <v>0</v>
      </c>
      <c r="U216" s="78">
        <v>0</v>
      </c>
    </row>
    <row r="217" spans="2:21">
      <c r="B217" t="s">
        <v>881</v>
      </c>
      <c r="C217" t="s">
        <v>882</v>
      </c>
      <c r="D217" t="s">
        <v>100</v>
      </c>
      <c r="E217" t="s">
        <v>123</v>
      </c>
      <c r="F217" t="s">
        <v>880</v>
      </c>
      <c r="G217" t="s">
        <v>112</v>
      </c>
      <c r="H217" t="s">
        <v>646</v>
      </c>
      <c r="I217" t="s">
        <v>211</v>
      </c>
      <c r="J217"/>
      <c r="K217" s="77">
        <v>3.55</v>
      </c>
      <c r="L217" t="s">
        <v>102</v>
      </c>
      <c r="M217" s="78">
        <v>0.04</v>
      </c>
      <c r="N217" s="78">
        <v>5.1299999999999998E-2</v>
      </c>
      <c r="O217" s="77">
        <v>1193893.3500000001</v>
      </c>
      <c r="P217" s="77">
        <v>98.13</v>
      </c>
      <c r="Q217" s="77">
        <v>0</v>
      </c>
      <c r="R217" s="77">
        <v>1171.5675443550001</v>
      </c>
      <c r="S217" s="78">
        <v>1.5E-3</v>
      </c>
      <c r="T217" s="78">
        <v>2.9999999999999997E-4</v>
      </c>
      <c r="U217" s="78">
        <v>0</v>
      </c>
    </row>
    <row r="218" spans="2:21">
      <c r="B218" t="s">
        <v>883</v>
      </c>
      <c r="C218" t="s">
        <v>884</v>
      </c>
      <c r="D218" t="s">
        <v>100</v>
      </c>
      <c r="E218" t="s">
        <v>123</v>
      </c>
      <c r="F218" t="s">
        <v>651</v>
      </c>
      <c r="G218" t="s">
        <v>652</v>
      </c>
      <c r="H218" t="s">
        <v>653</v>
      </c>
      <c r="I218" t="s">
        <v>150</v>
      </c>
      <c r="J218"/>
      <c r="K218" s="77">
        <v>1.31</v>
      </c>
      <c r="L218" t="s">
        <v>102</v>
      </c>
      <c r="M218" s="78">
        <v>3.0499999999999999E-2</v>
      </c>
      <c r="N218" s="78">
        <v>5.6899999999999999E-2</v>
      </c>
      <c r="O218" s="77">
        <v>293822.82</v>
      </c>
      <c r="P218" s="77">
        <v>96.75</v>
      </c>
      <c r="Q218" s="77">
        <v>203.34977000000001</v>
      </c>
      <c r="R218" s="77">
        <v>487.62334835000001</v>
      </c>
      <c r="S218" s="78">
        <v>4.4000000000000003E-3</v>
      </c>
      <c r="T218" s="78">
        <v>1E-4</v>
      </c>
      <c r="U218" s="78">
        <v>0</v>
      </c>
    </row>
    <row r="219" spans="2:21">
      <c r="B219" t="s">
        <v>885</v>
      </c>
      <c r="C219" t="s">
        <v>886</v>
      </c>
      <c r="D219" t="s">
        <v>100</v>
      </c>
      <c r="E219" t="s">
        <v>123</v>
      </c>
      <c r="F219" t="s">
        <v>651</v>
      </c>
      <c r="G219" t="s">
        <v>652</v>
      </c>
      <c r="H219" t="s">
        <v>653</v>
      </c>
      <c r="I219" t="s">
        <v>150</v>
      </c>
      <c r="J219"/>
      <c r="K219" s="77">
        <v>2.93</v>
      </c>
      <c r="L219" t="s">
        <v>102</v>
      </c>
      <c r="M219" s="78">
        <v>2.58E-2</v>
      </c>
      <c r="N219" s="78">
        <v>5.5300000000000002E-2</v>
      </c>
      <c r="O219" s="77">
        <v>4270534.5199999996</v>
      </c>
      <c r="P219" s="77">
        <v>92</v>
      </c>
      <c r="Q219" s="77">
        <v>55.089889999999997</v>
      </c>
      <c r="R219" s="77">
        <v>3983.9816483999998</v>
      </c>
      <c r="S219" s="78">
        <v>1.41E-2</v>
      </c>
      <c r="T219" s="78">
        <v>1E-3</v>
      </c>
      <c r="U219" s="78">
        <v>2.0000000000000001E-4</v>
      </c>
    </row>
    <row r="220" spans="2:21">
      <c r="B220" t="s">
        <v>887</v>
      </c>
      <c r="C220" t="s">
        <v>888</v>
      </c>
      <c r="D220" t="s">
        <v>100</v>
      </c>
      <c r="E220" t="s">
        <v>123</v>
      </c>
      <c r="F220" t="s">
        <v>679</v>
      </c>
      <c r="G220" t="s">
        <v>416</v>
      </c>
      <c r="H220" t="s">
        <v>646</v>
      </c>
      <c r="I220" t="s">
        <v>211</v>
      </c>
      <c r="J220"/>
      <c r="K220" s="77">
        <v>4.9400000000000004</v>
      </c>
      <c r="L220" t="s">
        <v>102</v>
      </c>
      <c r="M220" s="78">
        <v>2.4299999999999999E-2</v>
      </c>
      <c r="N220" s="78">
        <v>5.16E-2</v>
      </c>
      <c r="O220" s="77">
        <v>15469356.77</v>
      </c>
      <c r="P220" s="77">
        <v>87.92</v>
      </c>
      <c r="Q220" s="77">
        <v>0</v>
      </c>
      <c r="R220" s="77">
        <v>13600.658472184001</v>
      </c>
      <c r="S220" s="78">
        <v>1.06E-2</v>
      </c>
      <c r="T220" s="78">
        <v>3.5000000000000001E-3</v>
      </c>
      <c r="U220" s="78">
        <v>5.0000000000000001E-4</v>
      </c>
    </row>
    <row r="221" spans="2:21">
      <c r="B221" t="s">
        <v>889</v>
      </c>
      <c r="C221" t="s">
        <v>890</v>
      </c>
      <c r="D221" t="s">
        <v>100</v>
      </c>
      <c r="E221" t="s">
        <v>123</v>
      </c>
      <c r="F221" t="s">
        <v>679</v>
      </c>
      <c r="G221" t="s">
        <v>416</v>
      </c>
      <c r="H221" t="s">
        <v>646</v>
      </c>
      <c r="I221" t="s">
        <v>211</v>
      </c>
      <c r="J221"/>
      <c r="K221" s="77">
        <v>0.9</v>
      </c>
      <c r="L221" t="s">
        <v>102</v>
      </c>
      <c r="M221" s="78">
        <v>6.4000000000000001E-2</v>
      </c>
      <c r="N221" s="78">
        <v>5.6399999999999999E-2</v>
      </c>
      <c r="O221" s="77">
        <v>0.31</v>
      </c>
      <c r="P221" s="77">
        <v>101.3</v>
      </c>
      <c r="Q221" s="77">
        <v>0</v>
      </c>
      <c r="R221" s="77">
        <v>3.1402999999999997E-4</v>
      </c>
      <c r="S221" s="78">
        <v>0</v>
      </c>
      <c r="T221" s="78">
        <v>0</v>
      </c>
      <c r="U221" s="78">
        <v>0</v>
      </c>
    </row>
    <row r="222" spans="2:21">
      <c r="B222" t="s">
        <v>891</v>
      </c>
      <c r="C222" t="s">
        <v>892</v>
      </c>
      <c r="D222" t="s">
        <v>100</v>
      </c>
      <c r="E222" t="s">
        <v>123</v>
      </c>
      <c r="F222" t="s">
        <v>893</v>
      </c>
      <c r="G222" t="s">
        <v>132</v>
      </c>
      <c r="H222" t="s">
        <v>646</v>
      </c>
      <c r="I222" t="s">
        <v>211</v>
      </c>
      <c r="J222"/>
      <c r="K222" s="77">
        <v>0.98</v>
      </c>
      <c r="L222" t="s">
        <v>102</v>
      </c>
      <c r="M222" s="78">
        <v>2.1600000000000001E-2</v>
      </c>
      <c r="N222" s="78">
        <v>5.3199999999999997E-2</v>
      </c>
      <c r="O222" s="77">
        <v>0.12</v>
      </c>
      <c r="P222" s="77">
        <v>97.08</v>
      </c>
      <c r="Q222" s="77">
        <v>0</v>
      </c>
      <c r="R222" s="77">
        <v>1.16496E-4</v>
      </c>
      <c r="S222" s="78">
        <v>0</v>
      </c>
      <c r="T222" s="78">
        <v>0</v>
      </c>
      <c r="U222" s="78">
        <v>0</v>
      </c>
    </row>
    <row r="223" spans="2:21">
      <c r="B223" t="s">
        <v>894</v>
      </c>
      <c r="C223" t="s">
        <v>895</v>
      </c>
      <c r="D223" t="s">
        <v>100</v>
      </c>
      <c r="E223" t="s">
        <v>123</v>
      </c>
      <c r="F223" t="s">
        <v>893</v>
      </c>
      <c r="G223" t="s">
        <v>132</v>
      </c>
      <c r="H223" t="s">
        <v>646</v>
      </c>
      <c r="I223" t="s">
        <v>211</v>
      </c>
      <c r="J223"/>
      <c r="K223" s="77">
        <v>2.96</v>
      </c>
      <c r="L223" t="s">
        <v>102</v>
      </c>
      <c r="M223" s="78">
        <v>0.04</v>
      </c>
      <c r="N223" s="78">
        <v>5.0500000000000003E-2</v>
      </c>
      <c r="O223" s="77">
        <v>0.4</v>
      </c>
      <c r="P223" s="77">
        <v>97.11</v>
      </c>
      <c r="Q223" s="77">
        <v>0</v>
      </c>
      <c r="R223" s="77">
        <v>3.8843999999999999E-4</v>
      </c>
      <c r="S223" s="78">
        <v>0</v>
      </c>
      <c r="T223" s="78">
        <v>0</v>
      </c>
      <c r="U223" s="78">
        <v>0</v>
      </c>
    </row>
    <row r="224" spans="2:21">
      <c r="B224" t="s">
        <v>896</v>
      </c>
      <c r="C224" t="s">
        <v>897</v>
      </c>
      <c r="D224" t="s">
        <v>100</v>
      </c>
      <c r="E224" t="s">
        <v>123</v>
      </c>
      <c r="F224" t="s">
        <v>898</v>
      </c>
      <c r="G224" t="s">
        <v>899</v>
      </c>
      <c r="H224" t="s">
        <v>646</v>
      </c>
      <c r="I224" t="s">
        <v>211</v>
      </c>
      <c r="J224"/>
      <c r="K224" s="77">
        <v>1.21</v>
      </c>
      <c r="L224" t="s">
        <v>102</v>
      </c>
      <c r="M224" s="78">
        <v>3.3500000000000002E-2</v>
      </c>
      <c r="N224" s="78">
        <v>5.0700000000000002E-2</v>
      </c>
      <c r="O224" s="77">
        <v>0.38</v>
      </c>
      <c r="P224" s="77">
        <v>98.83</v>
      </c>
      <c r="Q224" s="77">
        <v>0</v>
      </c>
      <c r="R224" s="77">
        <v>3.75554E-4</v>
      </c>
      <c r="S224" s="78">
        <v>0</v>
      </c>
      <c r="T224" s="78">
        <v>0</v>
      </c>
      <c r="U224" s="78">
        <v>0</v>
      </c>
    </row>
    <row r="225" spans="2:21">
      <c r="B225" t="s">
        <v>900</v>
      </c>
      <c r="C225" t="s">
        <v>901</v>
      </c>
      <c r="D225" t="s">
        <v>100</v>
      </c>
      <c r="E225" t="s">
        <v>123</v>
      </c>
      <c r="F225" t="s">
        <v>898</v>
      </c>
      <c r="G225" t="s">
        <v>899</v>
      </c>
      <c r="H225" t="s">
        <v>646</v>
      </c>
      <c r="I225" t="s">
        <v>211</v>
      </c>
      <c r="J225"/>
      <c r="K225" s="77">
        <v>3.71</v>
      </c>
      <c r="L225" t="s">
        <v>102</v>
      </c>
      <c r="M225" s="78">
        <v>2.6200000000000001E-2</v>
      </c>
      <c r="N225" s="78">
        <v>5.1999999999999998E-2</v>
      </c>
      <c r="O225" s="77">
        <v>0.54</v>
      </c>
      <c r="P225" s="77">
        <v>91.08</v>
      </c>
      <c r="Q225" s="77">
        <v>0</v>
      </c>
      <c r="R225" s="77">
        <v>4.9183199999999999E-4</v>
      </c>
      <c r="S225" s="78">
        <v>0</v>
      </c>
      <c r="T225" s="78">
        <v>0</v>
      </c>
      <c r="U225" s="78">
        <v>0</v>
      </c>
    </row>
    <row r="226" spans="2:21">
      <c r="B226" t="s">
        <v>902</v>
      </c>
      <c r="C226" t="s">
        <v>903</v>
      </c>
      <c r="D226" t="s">
        <v>100</v>
      </c>
      <c r="E226" t="s">
        <v>123</v>
      </c>
      <c r="F226" t="s">
        <v>684</v>
      </c>
      <c r="G226" t="s">
        <v>127</v>
      </c>
      <c r="H226" t="s">
        <v>646</v>
      </c>
      <c r="I226" t="s">
        <v>211</v>
      </c>
      <c r="J226"/>
      <c r="K226" s="77">
        <v>1.69</v>
      </c>
      <c r="L226" t="s">
        <v>102</v>
      </c>
      <c r="M226" s="78">
        <v>3.2500000000000001E-2</v>
      </c>
      <c r="N226" s="78">
        <v>6.0499999999999998E-2</v>
      </c>
      <c r="O226" s="77">
        <v>86443.41</v>
      </c>
      <c r="P226" s="77">
        <v>96.25</v>
      </c>
      <c r="Q226" s="77">
        <v>0</v>
      </c>
      <c r="R226" s="77">
        <v>83.201782124999994</v>
      </c>
      <c r="S226" s="78">
        <v>2.0000000000000001E-4</v>
      </c>
      <c r="T226" s="78">
        <v>0</v>
      </c>
      <c r="U226" s="78">
        <v>0</v>
      </c>
    </row>
    <row r="227" spans="2:21">
      <c r="B227" t="s">
        <v>904</v>
      </c>
      <c r="C227" t="s">
        <v>905</v>
      </c>
      <c r="D227" t="s">
        <v>100</v>
      </c>
      <c r="E227" t="s">
        <v>123</v>
      </c>
      <c r="F227" t="s">
        <v>684</v>
      </c>
      <c r="G227" t="s">
        <v>127</v>
      </c>
      <c r="H227" t="s">
        <v>646</v>
      </c>
      <c r="I227" t="s">
        <v>211</v>
      </c>
      <c r="J227"/>
      <c r="K227" s="77">
        <v>2.37</v>
      </c>
      <c r="L227" t="s">
        <v>102</v>
      </c>
      <c r="M227" s="78">
        <v>5.7000000000000002E-2</v>
      </c>
      <c r="N227" s="78">
        <v>6.3899999999999998E-2</v>
      </c>
      <c r="O227" s="77">
        <v>15568181.99</v>
      </c>
      <c r="P227" s="77">
        <v>98.88</v>
      </c>
      <c r="Q227" s="77">
        <v>0</v>
      </c>
      <c r="R227" s="77">
        <v>15393.818351712</v>
      </c>
      <c r="S227" s="78">
        <v>3.9300000000000002E-2</v>
      </c>
      <c r="T227" s="78">
        <v>3.8999999999999998E-3</v>
      </c>
      <c r="U227" s="78">
        <v>5.9999999999999995E-4</v>
      </c>
    </row>
    <row r="228" spans="2:21">
      <c r="B228" t="s">
        <v>906</v>
      </c>
      <c r="C228" t="s">
        <v>907</v>
      </c>
      <c r="D228" t="s">
        <v>100</v>
      </c>
      <c r="E228" t="s">
        <v>123</v>
      </c>
      <c r="F228" t="s">
        <v>689</v>
      </c>
      <c r="G228" t="s">
        <v>127</v>
      </c>
      <c r="H228" t="s">
        <v>646</v>
      </c>
      <c r="I228" t="s">
        <v>211</v>
      </c>
      <c r="J228"/>
      <c r="K228" s="77">
        <v>1.91</v>
      </c>
      <c r="L228" t="s">
        <v>102</v>
      </c>
      <c r="M228" s="78">
        <v>2.8000000000000001E-2</v>
      </c>
      <c r="N228" s="78">
        <v>5.8400000000000001E-2</v>
      </c>
      <c r="O228" s="77">
        <v>4701730.04</v>
      </c>
      <c r="P228" s="77">
        <v>94.56</v>
      </c>
      <c r="Q228" s="77">
        <v>65.82423</v>
      </c>
      <c r="R228" s="77">
        <v>4511.7801558239998</v>
      </c>
      <c r="S228" s="78">
        <v>1.35E-2</v>
      </c>
      <c r="T228" s="78">
        <v>1.1999999999999999E-3</v>
      </c>
      <c r="U228" s="78">
        <v>2.0000000000000001E-4</v>
      </c>
    </row>
    <row r="229" spans="2:21">
      <c r="B229" t="s">
        <v>908</v>
      </c>
      <c r="C229" t="s">
        <v>909</v>
      </c>
      <c r="D229" t="s">
        <v>100</v>
      </c>
      <c r="E229" t="s">
        <v>123</v>
      </c>
      <c r="F229" t="s">
        <v>689</v>
      </c>
      <c r="G229" t="s">
        <v>127</v>
      </c>
      <c r="H229" t="s">
        <v>646</v>
      </c>
      <c r="I229" t="s">
        <v>211</v>
      </c>
      <c r="J229"/>
      <c r="K229" s="77">
        <v>3.49</v>
      </c>
      <c r="L229" t="s">
        <v>102</v>
      </c>
      <c r="M229" s="78">
        <v>5.6500000000000002E-2</v>
      </c>
      <c r="N229" s="78">
        <v>6.25E-2</v>
      </c>
      <c r="O229" s="77">
        <v>11533217.109999999</v>
      </c>
      <c r="P229" s="77">
        <v>100.78</v>
      </c>
      <c r="Q229" s="77">
        <v>0</v>
      </c>
      <c r="R229" s="77">
        <v>11623.176203458001</v>
      </c>
      <c r="S229" s="78">
        <v>2.6800000000000001E-2</v>
      </c>
      <c r="T229" s="78">
        <v>3.0000000000000001E-3</v>
      </c>
      <c r="U229" s="78">
        <v>4.0000000000000002E-4</v>
      </c>
    </row>
    <row r="230" spans="2:21">
      <c r="B230" t="s">
        <v>910</v>
      </c>
      <c r="C230" t="s">
        <v>911</v>
      </c>
      <c r="D230" t="s">
        <v>100</v>
      </c>
      <c r="E230" t="s">
        <v>123</v>
      </c>
      <c r="F230" t="s">
        <v>912</v>
      </c>
      <c r="G230" t="s">
        <v>112</v>
      </c>
      <c r="H230" t="s">
        <v>646</v>
      </c>
      <c r="I230" t="s">
        <v>211</v>
      </c>
      <c r="J230"/>
      <c r="K230" s="77">
        <v>1.94</v>
      </c>
      <c r="L230" t="s">
        <v>102</v>
      </c>
      <c r="M230" s="78">
        <v>3.9E-2</v>
      </c>
      <c r="N230" s="78">
        <v>6.0400000000000002E-2</v>
      </c>
      <c r="O230" s="77">
        <v>41021</v>
      </c>
      <c r="P230" s="77">
        <v>97.11</v>
      </c>
      <c r="Q230" s="77">
        <v>0</v>
      </c>
      <c r="R230" s="77">
        <v>39.835493100000001</v>
      </c>
      <c r="S230" s="78">
        <v>0</v>
      </c>
      <c r="T230" s="78">
        <v>0</v>
      </c>
      <c r="U230" s="78">
        <v>0</v>
      </c>
    </row>
    <row r="231" spans="2:21">
      <c r="B231" t="s">
        <v>913</v>
      </c>
      <c r="C231" t="s">
        <v>914</v>
      </c>
      <c r="D231" t="s">
        <v>100</v>
      </c>
      <c r="E231" t="s">
        <v>123</v>
      </c>
      <c r="F231" t="s">
        <v>915</v>
      </c>
      <c r="G231" t="s">
        <v>416</v>
      </c>
      <c r="H231" t="s">
        <v>646</v>
      </c>
      <c r="I231" t="s">
        <v>211</v>
      </c>
      <c r="J231"/>
      <c r="K231" s="77">
        <v>0.99</v>
      </c>
      <c r="L231" t="s">
        <v>102</v>
      </c>
      <c r="M231" s="78">
        <v>5.8999999999999997E-2</v>
      </c>
      <c r="N231" s="78">
        <v>5.45E-2</v>
      </c>
      <c r="O231" s="77">
        <v>191884.57</v>
      </c>
      <c r="P231" s="77">
        <v>100.49</v>
      </c>
      <c r="Q231" s="77">
        <v>203.20551</v>
      </c>
      <c r="R231" s="77">
        <v>396.03031439300003</v>
      </c>
      <c r="S231" s="78">
        <v>6.9999999999999999E-4</v>
      </c>
      <c r="T231" s="78">
        <v>1E-4</v>
      </c>
      <c r="U231" s="78">
        <v>0</v>
      </c>
    </row>
    <row r="232" spans="2:21">
      <c r="B232" t="s">
        <v>916</v>
      </c>
      <c r="C232" t="s">
        <v>917</v>
      </c>
      <c r="D232" t="s">
        <v>100</v>
      </c>
      <c r="E232" t="s">
        <v>123</v>
      </c>
      <c r="F232" t="s">
        <v>915</v>
      </c>
      <c r="G232" t="s">
        <v>416</v>
      </c>
      <c r="H232" t="s">
        <v>646</v>
      </c>
      <c r="I232" t="s">
        <v>211</v>
      </c>
      <c r="J232"/>
      <c r="K232" s="77">
        <v>3.2</v>
      </c>
      <c r="L232" t="s">
        <v>102</v>
      </c>
      <c r="M232" s="78">
        <v>2.7E-2</v>
      </c>
      <c r="N232" s="78">
        <v>5.7000000000000002E-2</v>
      </c>
      <c r="O232" s="77">
        <v>3.22</v>
      </c>
      <c r="P232" s="77">
        <v>91.75</v>
      </c>
      <c r="Q232" s="77">
        <v>0</v>
      </c>
      <c r="R232" s="77">
        <v>2.9543500000000001E-3</v>
      </c>
      <c r="S232" s="78">
        <v>0</v>
      </c>
      <c r="T232" s="78">
        <v>0</v>
      </c>
      <c r="U232" s="78">
        <v>0</v>
      </c>
    </row>
    <row r="233" spans="2:21">
      <c r="B233" t="s">
        <v>918</v>
      </c>
      <c r="C233" t="s">
        <v>919</v>
      </c>
      <c r="D233" t="s">
        <v>100</v>
      </c>
      <c r="E233" t="s">
        <v>123</v>
      </c>
      <c r="F233" t="s">
        <v>920</v>
      </c>
      <c r="G233" t="s">
        <v>704</v>
      </c>
      <c r="H233" t="s">
        <v>646</v>
      </c>
      <c r="I233" t="s">
        <v>211</v>
      </c>
      <c r="J233"/>
      <c r="K233" s="77">
        <v>1.82</v>
      </c>
      <c r="L233" t="s">
        <v>102</v>
      </c>
      <c r="M233" s="78">
        <v>4.3499999999999997E-2</v>
      </c>
      <c r="N233" s="78">
        <v>0.36520000000000002</v>
      </c>
      <c r="O233" s="77">
        <v>9815.32</v>
      </c>
      <c r="P233" s="77">
        <v>58.41</v>
      </c>
      <c r="Q233" s="77">
        <v>0</v>
      </c>
      <c r="R233" s="77">
        <v>5.7331284120000001</v>
      </c>
      <c r="S233" s="78">
        <v>0</v>
      </c>
      <c r="T233" s="78">
        <v>0</v>
      </c>
      <c r="U233" s="78">
        <v>0</v>
      </c>
    </row>
    <row r="234" spans="2:21">
      <c r="B234" t="s">
        <v>921</v>
      </c>
      <c r="C234" t="s">
        <v>922</v>
      </c>
      <c r="D234" t="s">
        <v>100</v>
      </c>
      <c r="E234" t="s">
        <v>123</v>
      </c>
      <c r="F234" t="s">
        <v>923</v>
      </c>
      <c r="G234" t="s">
        <v>127</v>
      </c>
      <c r="H234" t="s">
        <v>646</v>
      </c>
      <c r="I234" t="s">
        <v>211</v>
      </c>
      <c r="J234"/>
      <c r="K234" s="77">
        <v>0.99</v>
      </c>
      <c r="L234" t="s">
        <v>102</v>
      </c>
      <c r="M234" s="78">
        <v>2.9499999999999998E-2</v>
      </c>
      <c r="N234" s="78">
        <v>4.6600000000000003E-2</v>
      </c>
      <c r="O234" s="77">
        <v>1658150.14</v>
      </c>
      <c r="P234" s="77">
        <v>98.38</v>
      </c>
      <c r="Q234" s="77">
        <v>585.32541000000003</v>
      </c>
      <c r="R234" s="77">
        <v>2216.6135177320002</v>
      </c>
      <c r="S234" s="78">
        <v>3.09E-2</v>
      </c>
      <c r="T234" s="78">
        <v>5.9999999999999995E-4</v>
      </c>
      <c r="U234" s="78">
        <v>1E-4</v>
      </c>
    </row>
    <row r="235" spans="2:21">
      <c r="B235" t="s">
        <v>924</v>
      </c>
      <c r="C235" t="s">
        <v>925</v>
      </c>
      <c r="D235" t="s">
        <v>100</v>
      </c>
      <c r="E235" t="s">
        <v>123</v>
      </c>
      <c r="F235" t="s">
        <v>926</v>
      </c>
      <c r="G235" t="s">
        <v>652</v>
      </c>
      <c r="H235" t="s">
        <v>712</v>
      </c>
      <c r="I235" t="s">
        <v>150</v>
      </c>
      <c r="J235"/>
      <c r="K235" s="77">
        <v>2.1</v>
      </c>
      <c r="L235" t="s">
        <v>102</v>
      </c>
      <c r="M235" s="78">
        <v>2.9499999999999998E-2</v>
      </c>
      <c r="N235" s="78">
        <v>6.08E-2</v>
      </c>
      <c r="O235" s="77">
        <v>10356190.970000001</v>
      </c>
      <c r="P235" s="77">
        <v>93.88</v>
      </c>
      <c r="Q235" s="77">
        <v>152.75380999999999</v>
      </c>
      <c r="R235" s="77">
        <v>9875.1458926359992</v>
      </c>
      <c r="S235" s="78">
        <v>2.6200000000000001E-2</v>
      </c>
      <c r="T235" s="78">
        <v>2.5000000000000001E-3</v>
      </c>
      <c r="U235" s="78">
        <v>4.0000000000000002E-4</v>
      </c>
    </row>
    <row r="236" spans="2:21">
      <c r="B236" t="s">
        <v>927</v>
      </c>
      <c r="C236" t="s">
        <v>928</v>
      </c>
      <c r="D236" t="s">
        <v>100</v>
      </c>
      <c r="E236" t="s">
        <v>123</v>
      </c>
      <c r="F236" t="s">
        <v>926</v>
      </c>
      <c r="G236" t="s">
        <v>652</v>
      </c>
      <c r="H236" t="s">
        <v>712</v>
      </c>
      <c r="I236" t="s">
        <v>150</v>
      </c>
      <c r="J236"/>
      <c r="K236" s="77">
        <v>3.43</v>
      </c>
      <c r="L236" t="s">
        <v>102</v>
      </c>
      <c r="M236" s="78">
        <v>2.5499999999999998E-2</v>
      </c>
      <c r="N236" s="78">
        <v>0.06</v>
      </c>
      <c r="O236" s="77">
        <v>937965.17</v>
      </c>
      <c r="P236" s="77">
        <v>89.23</v>
      </c>
      <c r="Q236" s="77">
        <v>11.95881</v>
      </c>
      <c r="R236" s="77">
        <v>848.90513119100001</v>
      </c>
      <c r="S236" s="78">
        <v>1.6000000000000001E-3</v>
      </c>
      <c r="T236" s="78">
        <v>2.0000000000000001E-4</v>
      </c>
      <c r="U236" s="78">
        <v>0</v>
      </c>
    </row>
    <row r="237" spans="2:21">
      <c r="B237" t="s">
        <v>929</v>
      </c>
      <c r="C237" t="s">
        <v>930</v>
      </c>
      <c r="D237" t="s">
        <v>100</v>
      </c>
      <c r="E237" t="s">
        <v>123</v>
      </c>
      <c r="F237" t="s">
        <v>931</v>
      </c>
      <c r="G237" t="s">
        <v>760</v>
      </c>
      <c r="H237" t="s">
        <v>712</v>
      </c>
      <c r="I237" t="s">
        <v>150</v>
      </c>
      <c r="J237"/>
      <c r="K237" s="77">
        <v>2.39</v>
      </c>
      <c r="L237" t="s">
        <v>102</v>
      </c>
      <c r="M237" s="78">
        <v>3.4500000000000003E-2</v>
      </c>
      <c r="N237" s="78">
        <v>5.2499999999999998E-2</v>
      </c>
      <c r="O237" s="77">
        <v>5347139.97</v>
      </c>
      <c r="P237" s="77">
        <v>97.08</v>
      </c>
      <c r="Q237" s="77">
        <v>0</v>
      </c>
      <c r="R237" s="77">
        <v>5191.0034828759999</v>
      </c>
      <c r="S237" s="78">
        <v>1.2200000000000001E-2</v>
      </c>
      <c r="T237" s="78">
        <v>1.2999999999999999E-3</v>
      </c>
      <c r="U237" s="78">
        <v>2.0000000000000001E-4</v>
      </c>
    </row>
    <row r="238" spans="2:21">
      <c r="B238" t="s">
        <v>932</v>
      </c>
      <c r="C238" t="s">
        <v>933</v>
      </c>
      <c r="D238" t="s">
        <v>100</v>
      </c>
      <c r="E238" t="s">
        <v>123</v>
      </c>
      <c r="F238" t="s">
        <v>931</v>
      </c>
      <c r="G238" t="s">
        <v>760</v>
      </c>
      <c r="H238" t="s">
        <v>712</v>
      </c>
      <c r="I238" t="s">
        <v>150</v>
      </c>
      <c r="J238"/>
      <c r="K238" s="77">
        <v>5.0599999999999996</v>
      </c>
      <c r="L238" t="s">
        <v>102</v>
      </c>
      <c r="M238" s="78">
        <v>7.4999999999999997E-3</v>
      </c>
      <c r="N238" s="78">
        <v>4.5199999999999997E-2</v>
      </c>
      <c r="O238" s="77">
        <v>11892599.98</v>
      </c>
      <c r="P238" s="77">
        <v>83.2</v>
      </c>
      <c r="Q238" s="77">
        <v>0</v>
      </c>
      <c r="R238" s="77">
        <v>9894.64318336</v>
      </c>
      <c r="S238" s="78">
        <v>2.24E-2</v>
      </c>
      <c r="T238" s="78">
        <v>2.5000000000000001E-3</v>
      </c>
      <c r="U238" s="78">
        <v>4.0000000000000002E-4</v>
      </c>
    </row>
    <row r="239" spans="2:21">
      <c r="B239" t="s">
        <v>934</v>
      </c>
      <c r="C239" t="s">
        <v>935</v>
      </c>
      <c r="D239" t="s">
        <v>100</v>
      </c>
      <c r="E239" t="s">
        <v>123</v>
      </c>
      <c r="F239" t="s">
        <v>936</v>
      </c>
      <c r="G239" t="s">
        <v>760</v>
      </c>
      <c r="H239" t="s">
        <v>705</v>
      </c>
      <c r="I239" t="s">
        <v>211</v>
      </c>
      <c r="J239"/>
      <c r="K239" s="77">
        <v>3.26</v>
      </c>
      <c r="L239" t="s">
        <v>102</v>
      </c>
      <c r="M239" s="78">
        <v>2.0500000000000001E-2</v>
      </c>
      <c r="N239" s="78">
        <v>5.3199999999999997E-2</v>
      </c>
      <c r="O239" s="77">
        <v>168919.53</v>
      </c>
      <c r="P239" s="77">
        <v>90.8</v>
      </c>
      <c r="Q239" s="77">
        <v>0</v>
      </c>
      <c r="R239" s="77">
        <v>153.37893324000001</v>
      </c>
      <c r="S239" s="78">
        <v>2.9999999999999997E-4</v>
      </c>
      <c r="T239" s="78">
        <v>0</v>
      </c>
      <c r="U239" s="78">
        <v>0</v>
      </c>
    </row>
    <row r="240" spans="2:21">
      <c r="B240" t="s">
        <v>937</v>
      </c>
      <c r="C240" t="s">
        <v>938</v>
      </c>
      <c r="D240" t="s">
        <v>100</v>
      </c>
      <c r="E240" t="s">
        <v>123</v>
      </c>
      <c r="F240" t="s">
        <v>936</v>
      </c>
      <c r="G240" t="s">
        <v>760</v>
      </c>
      <c r="H240" t="s">
        <v>705</v>
      </c>
      <c r="I240" t="s">
        <v>211</v>
      </c>
      <c r="J240"/>
      <c r="K240" s="77">
        <v>4.0599999999999996</v>
      </c>
      <c r="L240" t="s">
        <v>102</v>
      </c>
      <c r="M240" s="78">
        <v>2.5000000000000001E-3</v>
      </c>
      <c r="N240" s="78">
        <v>5.4800000000000001E-2</v>
      </c>
      <c r="O240" s="77">
        <v>7013269.6399999997</v>
      </c>
      <c r="P240" s="77">
        <v>81.400000000000006</v>
      </c>
      <c r="Q240" s="77">
        <v>0</v>
      </c>
      <c r="R240" s="77">
        <v>5708.8014869600001</v>
      </c>
      <c r="S240" s="78">
        <v>1.24E-2</v>
      </c>
      <c r="T240" s="78">
        <v>1.5E-3</v>
      </c>
      <c r="U240" s="78">
        <v>2.0000000000000001E-4</v>
      </c>
    </row>
    <row r="241" spans="2:21">
      <c r="B241" t="s">
        <v>939</v>
      </c>
      <c r="C241" t="s">
        <v>940</v>
      </c>
      <c r="D241" t="s">
        <v>100</v>
      </c>
      <c r="E241" t="s">
        <v>123</v>
      </c>
      <c r="F241" t="s">
        <v>941</v>
      </c>
      <c r="G241" t="s">
        <v>652</v>
      </c>
      <c r="H241" t="s">
        <v>712</v>
      </c>
      <c r="I241" t="s">
        <v>150</v>
      </c>
      <c r="J241"/>
      <c r="K241" s="77">
        <v>2.83</v>
      </c>
      <c r="L241" t="s">
        <v>102</v>
      </c>
      <c r="M241" s="78">
        <v>2.4E-2</v>
      </c>
      <c r="N241" s="78">
        <v>5.8099999999999999E-2</v>
      </c>
      <c r="O241" s="77">
        <v>4.5</v>
      </c>
      <c r="P241" s="77">
        <v>91.67</v>
      </c>
      <c r="Q241" s="77">
        <v>0</v>
      </c>
      <c r="R241" s="77">
        <v>4.1251500000000002E-3</v>
      </c>
      <c r="S241" s="78">
        <v>0</v>
      </c>
      <c r="T241" s="78">
        <v>0</v>
      </c>
      <c r="U241" s="78">
        <v>0</v>
      </c>
    </row>
    <row r="242" spans="2:21">
      <c r="B242" t="s">
        <v>942</v>
      </c>
      <c r="C242" t="s">
        <v>943</v>
      </c>
      <c r="D242" t="s">
        <v>100</v>
      </c>
      <c r="E242" t="s">
        <v>123</v>
      </c>
      <c r="F242" t="s">
        <v>708</v>
      </c>
      <c r="G242" t="s">
        <v>132</v>
      </c>
      <c r="H242" t="s">
        <v>705</v>
      </c>
      <c r="I242" t="s">
        <v>211</v>
      </c>
      <c r="J242"/>
      <c r="K242" s="77">
        <v>1.48</v>
      </c>
      <c r="L242" t="s">
        <v>102</v>
      </c>
      <c r="M242" s="78">
        <v>4.1399999999999999E-2</v>
      </c>
      <c r="N242" s="78">
        <v>5.4100000000000002E-2</v>
      </c>
      <c r="O242" s="77">
        <v>449924.24</v>
      </c>
      <c r="P242" s="77">
        <v>98.21</v>
      </c>
      <c r="Q242" s="77">
        <v>238.93190000000001</v>
      </c>
      <c r="R242" s="77">
        <v>680.80249610400006</v>
      </c>
      <c r="S242" s="78">
        <v>2E-3</v>
      </c>
      <c r="T242" s="78">
        <v>2.0000000000000001E-4</v>
      </c>
      <c r="U242" s="78">
        <v>0</v>
      </c>
    </row>
    <row r="243" spans="2:21">
      <c r="B243" t="s">
        <v>944</v>
      </c>
      <c r="C243" t="s">
        <v>945</v>
      </c>
      <c r="D243" t="s">
        <v>100</v>
      </c>
      <c r="E243" t="s">
        <v>123</v>
      </c>
      <c r="F243" t="s">
        <v>708</v>
      </c>
      <c r="G243" t="s">
        <v>132</v>
      </c>
      <c r="H243" t="s">
        <v>705</v>
      </c>
      <c r="I243" t="s">
        <v>211</v>
      </c>
      <c r="J243"/>
      <c r="K243" s="77">
        <v>2.0299999999999998</v>
      </c>
      <c r="L243" t="s">
        <v>102</v>
      </c>
      <c r="M243" s="78">
        <v>3.5499999999999997E-2</v>
      </c>
      <c r="N243" s="78">
        <v>5.6099999999999997E-2</v>
      </c>
      <c r="O243" s="77">
        <v>4002281.07</v>
      </c>
      <c r="P243" s="77">
        <v>96.08</v>
      </c>
      <c r="Q243" s="77">
        <v>1181.94634</v>
      </c>
      <c r="R243" s="77">
        <v>5027.3379920560001</v>
      </c>
      <c r="S243" s="78">
        <v>1.0200000000000001E-2</v>
      </c>
      <c r="T243" s="78">
        <v>1.2999999999999999E-3</v>
      </c>
      <c r="U243" s="78">
        <v>2.0000000000000001E-4</v>
      </c>
    </row>
    <row r="244" spans="2:21">
      <c r="B244" t="s">
        <v>946</v>
      </c>
      <c r="C244" t="s">
        <v>947</v>
      </c>
      <c r="D244" t="s">
        <v>100</v>
      </c>
      <c r="E244" t="s">
        <v>123</v>
      </c>
      <c r="F244" t="s">
        <v>708</v>
      </c>
      <c r="G244" t="s">
        <v>132</v>
      </c>
      <c r="H244" t="s">
        <v>705</v>
      </c>
      <c r="I244" t="s">
        <v>211</v>
      </c>
      <c r="J244"/>
      <c r="K244" s="77">
        <v>2.5299999999999998</v>
      </c>
      <c r="L244" t="s">
        <v>102</v>
      </c>
      <c r="M244" s="78">
        <v>2.5000000000000001E-2</v>
      </c>
      <c r="N244" s="78">
        <v>5.5800000000000002E-2</v>
      </c>
      <c r="O244" s="77">
        <v>17400984.539999999</v>
      </c>
      <c r="P244" s="77">
        <v>93.8</v>
      </c>
      <c r="Q244" s="77">
        <v>0</v>
      </c>
      <c r="R244" s="77">
        <v>16322.123498520001</v>
      </c>
      <c r="S244" s="78">
        <v>1.54E-2</v>
      </c>
      <c r="T244" s="78">
        <v>4.1999999999999997E-3</v>
      </c>
      <c r="U244" s="78">
        <v>5.9999999999999995E-4</v>
      </c>
    </row>
    <row r="245" spans="2:21">
      <c r="B245" t="s">
        <v>948</v>
      </c>
      <c r="C245" t="s">
        <v>949</v>
      </c>
      <c r="D245" t="s">
        <v>100</v>
      </c>
      <c r="E245" t="s">
        <v>123</v>
      </c>
      <c r="F245" t="s">
        <v>708</v>
      </c>
      <c r="G245" t="s">
        <v>132</v>
      </c>
      <c r="H245" t="s">
        <v>705</v>
      </c>
      <c r="I245" t="s">
        <v>211</v>
      </c>
      <c r="J245"/>
      <c r="K245" s="77">
        <v>4.32</v>
      </c>
      <c r="L245" t="s">
        <v>102</v>
      </c>
      <c r="M245" s="78">
        <v>4.7300000000000002E-2</v>
      </c>
      <c r="N245" s="78">
        <v>5.79E-2</v>
      </c>
      <c r="O245" s="77">
        <v>8062197.75</v>
      </c>
      <c r="P245" s="77">
        <v>95.85</v>
      </c>
      <c r="Q245" s="77">
        <v>191.73026999999999</v>
      </c>
      <c r="R245" s="77">
        <v>7919.3468133750002</v>
      </c>
      <c r="S245" s="78">
        <v>2.0400000000000001E-2</v>
      </c>
      <c r="T245" s="78">
        <v>2E-3</v>
      </c>
      <c r="U245" s="78">
        <v>2.9999999999999997E-4</v>
      </c>
    </row>
    <row r="246" spans="2:21">
      <c r="B246" t="s">
        <v>950</v>
      </c>
      <c r="C246" t="s">
        <v>951</v>
      </c>
      <c r="D246" t="s">
        <v>100</v>
      </c>
      <c r="E246" t="s">
        <v>123</v>
      </c>
      <c r="F246" t="s">
        <v>952</v>
      </c>
      <c r="G246" t="s">
        <v>522</v>
      </c>
      <c r="H246" t="s">
        <v>712</v>
      </c>
      <c r="I246" t="s">
        <v>150</v>
      </c>
      <c r="J246"/>
      <c r="K246" s="77">
        <v>2.2999999999999998</v>
      </c>
      <c r="L246" t="s">
        <v>102</v>
      </c>
      <c r="M246" s="78">
        <v>3.27E-2</v>
      </c>
      <c r="N246" s="78">
        <v>5.2400000000000002E-2</v>
      </c>
      <c r="O246" s="77">
        <v>4247113.95</v>
      </c>
      <c r="P246" s="77">
        <v>96.17</v>
      </c>
      <c r="Q246" s="77">
        <v>0</v>
      </c>
      <c r="R246" s="77">
        <v>4084.4494857149998</v>
      </c>
      <c r="S246" s="78">
        <v>1.35E-2</v>
      </c>
      <c r="T246" s="78">
        <v>1E-3</v>
      </c>
      <c r="U246" s="78">
        <v>2.0000000000000001E-4</v>
      </c>
    </row>
    <row r="247" spans="2:21">
      <c r="B247" t="s">
        <v>953</v>
      </c>
      <c r="C247" t="s">
        <v>954</v>
      </c>
      <c r="D247" t="s">
        <v>100</v>
      </c>
      <c r="E247" t="s">
        <v>123</v>
      </c>
      <c r="F247" t="s">
        <v>721</v>
      </c>
      <c r="G247" t="s">
        <v>652</v>
      </c>
      <c r="H247" t="s">
        <v>705</v>
      </c>
      <c r="I247" t="s">
        <v>211</v>
      </c>
      <c r="J247"/>
      <c r="K247" s="77">
        <v>1.33</v>
      </c>
      <c r="L247" t="s">
        <v>102</v>
      </c>
      <c r="M247" s="78">
        <v>4.2000000000000003E-2</v>
      </c>
      <c r="N247" s="78">
        <v>5.4899999999999997E-2</v>
      </c>
      <c r="O247" s="77">
        <v>12065</v>
      </c>
      <c r="P247" s="77">
        <v>99.02</v>
      </c>
      <c r="Q247" s="77">
        <v>0</v>
      </c>
      <c r="R247" s="77">
        <v>11.946763000000001</v>
      </c>
      <c r="S247" s="78">
        <v>0</v>
      </c>
      <c r="T247" s="78">
        <v>0</v>
      </c>
      <c r="U247" s="78">
        <v>0</v>
      </c>
    </row>
    <row r="248" spans="2:21">
      <c r="B248" t="s">
        <v>955</v>
      </c>
      <c r="C248" t="s">
        <v>956</v>
      </c>
      <c r="D248" t="s">
        <v>100</v>
      </c>
      <c r="E248" t="s">
        <v>123</v>
      </c>
      <c r="F248" t="s">
        <v>721</v>
      </c>
      <c r="G248" t="s">
        <v>652</v>
      </c>
      <c r="H248" t="s">
        <v>705</v>
      </c>
      <c r="I248" t="s">
        <v>211</v>
      </c>
      <c r="J248"/>
      <c r="K248" s="77">
        <v>2.5099999999999998</v>
      </c>
      <c r="L248" t="s">
        <v>102</v>
      </c>
      <c r="M248" s="78">
        <v>4.2999999999999997E-2</v>
      </c>
      <c r="N248" s="78">
        <v>6.0699999999999997E-2</v>
      </c>
      <c r="O248" s="77">
        <v>8056261.8700000001</v>
      </c>
      <c r="P248" s="77">
        <v>97.81</v>
      </c>
      <c r="Q248" s="77">
        <v>0</v>
      </c>
      <c r="R248" s="77">
        <v>7879.8297350470002</v>
      </c>
      <c r="S248" s="78">
        <v>6.7000000000000002E-3</v>
      </c>
      <c r="T248" s="78">
        <v>2E-3</v>
      </c>
      <c r="U248" s="78">
        <v>2.9999999999999997E-4</v>
      </c>
    </row>
    <row r="249" spans="2:21">
      <c r="B249" t="s">
        <v>957</v>
      </c>
      <c r="C249" t="s">
        <v>958</v>
      </c>
      <c r="D249" t="s">
        <v>100</v>
      </c>
      <c r="E249" t="s">
        <v>123</v>
      </c>
      <c r="F249" t="s">
        <v>959</v>
      </c>
      <c r="G249" t="s">
        <v>112</v>
      </c>
      <c r="H249" t="s">
        <v>705</v>
      </c>
      <c r="I249" t="s">
        <v>211</v>
      </c>
      <c r="J249"/>
      <c r="K249" s="77">
        <v>4.7</v>
      </c>
      <c r="L249" t="s">
        <v>102</v>
      </c>
      <c r="M249" s="78">
        <v>2.7400000000000001E-2</v>
      </c>
      <c r="N249" s="78">
        <v>5.28E-2</v>
      </c>
      <c r="O249" s="77">
        <v>92814</v>
      </c>
      <c r="P249" s="77">
        <v>90.18</v>
      </c>
      <c r="Q249" s="77">
        <v>0</v>
      </c>
      <c r="R249" s="77">
        <v>83.699665199999998</v>
      </c>
      <c r="S249" s="78">
        <v>1E-4</v>
      </c>
      <c r="T249" s="78">
        <v>0</v>
      </c>
      <c r="U249" s="78">
        <v>0</v>
      </c>
    </row>
    <row r="250" spans="2:21">
      <c r="B250" t="s">
        <v>960</v>
      </c>
      <c r="C250" t="s">
        <v>961</v>
      </c>
      <c r="D250" t="s">
        <v>100</v>
      </c>
      <c r="E250" t="s">
        <v>123</v>
      </c>
      <c r="F250" t="s">
        <v>727</v>
      </c>
      <c r="G250" t="s">
        <v>402</v>
      </c>
      <c r="H250" t="s">
        <v>712</v>
      </c>
      <c r="I250" t="s">
        <v>150</v>
      </c>
      <c r="J250"/>
      <c r="K250" s="77">
        <v>3.88</v>
      </c>
      <c r="L250" t="s">
        <v>102</v>
      </c>
      <c r="M250" s="78">
        <v>3.95E-2</v>
      </c>
      <c r="N250" s="78">
        <v>8.2900000000000001E-2</v>
      </c>
      <c r="O250" s="77">
        <v>1.82</v>
      </c>
      <c r="P250" s="77">
        <v>85.32</v>
      </c>
      <c r="Q250" s="77">
        <v>8.0000000000000007E-5</v>
      </c>
      <c r="R250" s="77">
        <v>1.632824E-3</v>
      </c>
      <c r="S250" s="78">
        <v>0</v>
      </c>
      <c r="T250" s="78">
        <v>0</v>
      </c>
      <c r="U250" s="78">
        <v>0</v>
      </c>
    </row>
    <row r="251" spans="2:21">
      <c r="B251" t="s">
        <v>962</v>
      </c>
      <c r="C251" t="s">
        <v>963</v>
      </c>
      <c r="D251" t="s">
        <v>100</v>
      </c>
      <c r="E251" t="s">
        <v>123</v>
      </c>
      <c r="F251" t="s">
        <v>964</v>
      </c>
      <c r="G251" t="s">
        <v>704</v>
      </c>
      <c r="H251" t="s">
        <v>712</v>
      </c>
      <c r="I251" t="s">
        <v>150</v>
      </c>
      <c r="J251"/>
      <c r="K251" s="77">
        <v>1.08</v>
      </c>
      <c r="L251" t="s">
        <v>102</v>
      </c>
      <c r="M251" s="78">
        <v>3.5000000000000003E-2</v>
      </c>
      <c r="N251" s="78">
        <v>5.96E-2</v>
      </c>
      <c r="O251" s="77">
        <v>4698792.6100000003</v>
      </c>
      <c r="P251" s="77">
        <v>98.76</v>
      </c>
      <c r="Q251" s="77">
        <v>0</v>
      </c>
      <c r="R251" s="77">
        <v>4640.5275816359999</v>
      </c>
      <c r="S251" s="78">
        <v>1.9599999999999999E-2</v>
      </c>
      <c r="T251" s="78">
        <v>1.1999999999999999E-3</v>
      </c>
      <c r="U251" s="78">
        <v>2.0000000000000001E-4</v>
      </c>
    </row>
    <row r="252" spans="2:21">
      <c r="B252" t="s">
        <v>965</v>
      </c>
      <c r="C252" t="s">
        <v>966</v>
      </c>
      <c r="D252" t="s">
        <v>100</v>
      </c>
      <c r="E252" t="s">
        <v>123</v>
      </c>
      <c r="F252" t="s">
        <v>964</v>
      </c>
      <c r="G252" t="s">
        <v>704</v>
      </c>
      <c r="H252" t="s">
        <v>712</v>
      </c>
      <c r="I252" t="s">
        <v>150</v>
      </c>
      <c r="J252"/>
      <c r="K252" s="77">
        <v>2.17</v>
      </c>
      <c r="L252" t="s">
        <v>102</v>
      </c>
      <c r="M252" s="78">
        <v>4.99E-2</v>
      </c>
      <c r="N252" s="78">
        <v>5.62E-2</v>
      </c>
      <c r="O252" s="77">
        <v>2725468.04</v>
      </c>
      <c r="P252" s="77">
        <v>100.04</v>
      </c>
      <c r="Q252" s="77">
        <v>0</v>
      </c>
      <c r="R252" s="77">
        <v>2726.558227216</v>
      </c>
      <c r="S252" s="78">
        <v>1.2800000000000001E-2</v>
      </c>
      <c r="T252" s="78">
        <v>6.9999999999999999E-4</v>
      </c>
      <c r="U252" s="78">
        <v>1E-4</v>
      </c>
    </row>
    <row r="253" spans="2:21">
      <c r="B253" t="s">
        <v>967</v>
      </c>
      <c r="C253" t="s">
        <v>968</v>
      </c>
      <c r="D253" t="s">
        <v>100</v>
      </c>
      <c r="E253" t="s">
        <v>123</v>
      </c>
      <c r="F253" t="s">
        <v>964</v>
      </c>
      <c r="G253" t="s">
        <v>704</v>
      </c>
      <c r="H253" t="s">
        <v>712</v>
      </c>
      <c r="I253" t="s">
        <v>150</v>
      </c>
      <c r="J253"/>
      <c r="K253" s="77">
        <v>2.41</v>
      </c>
      <c r="L253" t="s">
        <v>102</v>
      </c>
      <c r="M253" s="78">
        <v>2.6499999999999999E-2</v>
      </c>
      <c r="N253" s="78">
        <v>6.4399999999999999E-2</v>
      </c>
      <c r="O253" s="77">
        <v>3581335.13</v>
      </c>
      <c r="P253" s="77">
        <v>92.35</v>
      </c>
      <c r="Q253" s="77">
        <v>0</v>
      </c>
      <c r="R253" s="77">
        <v>3307.3629925549999</v>
      </c>
      <c r="S253" s="78">
        <v>5.0000000000000001E-3</v>
      </c>
      <c r="T253" s="78">
        <v>8.0000000000000004E-4</v>
      </c>
      <c r="U253" s="78">
        <v>1E-4</v>
      </c>
    </row>
    <row r="254" spans="2:21">
      <c r="B254" t="s">
        <v>969</v>
      </c>
      <c r="C254" t="s">
        <v>970</v>
      </c>
      <c r="D254" t="s">
        <v>100</v>
      </c>
      <c r="E254" t="s">
        <v>123</v>
      </c>
      <c r="F254" t="s">
        <v>971</v>
      </c>
      <c r="G254" t="s">
        <v>652</v>
      </c>
      <c r="H254" t="s">
        <v>705</v>
      </c>
      <c r="I254" t="s">
        <v>211</v>
      </c>
      <c r="J254"/>
      <c r="K254" s="77">
        <v>3.92</v>
      </c>
      <c r="L254" t="s">
        <v>102</v>
      </c>
      <c r="M254" s="78">
        <v>5.3400000000000003E-2</v>
      </c>
      <c r="N254" s="78">
        <v>6.0999999999999999E-2</v>
      </c>
      <c r="O254" s="77">
        <v>11596335.949999999</v>
      </c>
      <c r="P254" s="77">
        <v>97.88</v>
      </c>
      <c r="Q254" s="77">
        <v>0</v>
      </c>
      <c r="R254" s="77">
        <v>11350.49362786</v>
      </c>
      <c r="S254" s="78">
        <v>2.9000000000000001E-2</v>
      </c>
      <c r="T254" s="78">
        <v>2.8999999999999998E-3</v>
      </c>
      <c r="U254" s="78">
        <v>4.0000000000000002E-4</v>
      </c>
    </row>
    <row r="255" spans="2:21">
      <c r="B255" t="s">
        <v>972</v>
      </c>
      <c r="C255" t="s">
        <v>973</v>
      </c>
      <c r="D255" t="s">
        <v>100</v>
      </c>
      <c r="E255" t="s">
        <v>123</v>
      </c>
      <c r="F255" t="s">
        <v>730</v>
      </c>
      <c r="G255" t="s">
        <v>416</v>
      </c>
      <c r="H255" t="s">
        <v>731</v>
      </c>
      <c r="I255" t="s">
        <v>211</v>
      </c>
      <c r="J255"/>
      <c r="K255" s="77">
        <v>3.97</v>
      </c>
      <c r="L255" t="s">
        <v>102</v>
      </c>
      <c r="M255" s="78">
        <v>2.5000000000000001E-2</v>
      </c>
      <c r="N255" s="78">
        <v>5.9700000000000003E-2</v>
      </c>
      <c r="O255" s="77">
        <v>1694752.12</v>
      </c>
      <c r="P255" s="77">
        <v>88.16</v>
      </c>
      <c r="Q255" s="77">
        <v>0</v>
      </c>
      <c r="R255" s="77">
        <v>1494.093468992</v>
      </c>
      <c r="S255" s="78">
        <v>2E-3</v>
      </c>
      <c r="T255" s="78">
        <v>4.0000000000000002E-4</v>
      </c>
      <c r="U255" s="78">
        <v>1E-4</v>
      </c>
    </row>
    <row r="256" spans="2:21">
      <c r="B256" t="s">
        <v>974</v>
      </c>
      <c r="C256" t="s">
        <v>975</v>
      </c>
      <c r="D256" t="s">
        <v>100</v>
      </c>
      <c r="E256" t="s">
        <v>123</v>
      </c>
      <c r="F256" t="s">
        <v>740</v>
      </c>
      <c r="G256" t="s">
        <v>976</v>
      </c>
      <c r="H256" t="s">
        <v>741</v>
      </c>
      <c r="I256" t="s">
        <v>150</v>
      </c>
      <c r="J256"/>
      <c r="K256" s="77">
        <v>1.91</v>
      </c>
      <c r="L256" t="s">
        <v>102</v>
      </c>
      <c r="M256" s="78">
        <v>3.7499999999999999E-2</v>
      </c>
      <c r="N256" s="78">
        <v>5.8200000000000002E-2</v>
      </c>
      <c r="O256" s="77">
        <v>4335901.92</v>
      </c>
      <c r="P256" s="77">
        <v>96.32</v>
      </c>
      <c r="Q256" s="77">
        <v>711.97524999999996</v>
      </c>
      <c r="R256" s="77">
        <v>4888.315979344</v>
      </c>
      <c r="S256" s="78">
        <v>1.17E-2</v>
      </c>
      <c r="T256" s="78">
        <v>1.2999999999999999E-3</v>
      </c>
      <c r="U256" s="78">
        <v>2.0000000000000001E-4</v>
      </c>
    </row>
    <row r="257" spans="2:21">
      <c r="B257" t="s">
        <v>977</v>
      </c>
      <c r="C257" t="s">
        <v>978</v>
      </c>
      <c r="D257" t="s">
        <v>100</v>
      </c>
      <c r="E257" t="s">
        <v>123</v>
      </c>
      <c r="F257" t="s">
        <v>740</v>
      </c>
      <c r="G257" t="s">
        <v>976</v>
      </c>
      <c r="H257" t="s">
        <v>741</v>
      </c>
      <c r="I257" t="s">
        <v>150</v>
      </c>
      <c r="J257"/>
      <c r="K257" s="77">
        <v>3.67</v>
      </c>
      <c r="L257" t="s">
        <v>102</v>
      </c>
      <c r="M257" s="78">
        <v>2.6599999999999999E-2</v>
      </c>
      <c r="N257" s="78">
        <v>6.9000000000000006E-2</v>
      </c>
      <c r="O257" s="77">
        <v>26769725.809999999</v>
      </c>
      <c r="P257" s="77">
        <v>86.57</v>
      </c>
      <c r="Q257" s="77">
        <v>0</v>
      </c>
      <c r="R257" s="77">
        <v>23174.551633717001</v>
      </c>
      <c r="S257" s="78">
        <v>3.2500000000000001E-2</v>
      </c>
      <c r="T257" s="78">
        <v>5.8999999999999999E-3</v>
      </c>
      <c r="U257" s="78">
        <v>8.9999999999999998E-4</v>
      </c>
    </row>
    <row r="258" spans="2:21">
      <c r="B258" t="s">
        <v>979</v>
      </c>
      <c r="C258" t="s">
        <v>980</v>
      </c>
      <c r="D258" t="s">
        <v>100</v>
      </c>
      <c r="E258" t="s">
        <v>123</v>
      </c>
      <c r="F258" t="s">
        <v>981</v>
      </c>
      <c r="G258" t="s">
        <v>652</v>
      </c>
      <c r="H258" t="s">
        <v>741</v>
      </c>
      <c r="I258" t="s">
        <v>150</v>
      </c>
      <c r="J258"/>
      <c r="K258" s="77">
        <v>3.37</v>
      </c>
      <c r="L258" t="s">
        <v>102</v>
      </c>
      <c r="M258" s="78">
        <v>4.53E-2</v>
      </c>
      <c r="N258" s="78">
        <v>6.1499999999999999E-2</v>
      </c>
      <c r="O258" s="77">
        <v>22421505.57</v>
      </c>
      <c r="P258" s="77">
        <v>95.06</v>
      </c>
      <c r="Q258" s="77">
        <v>507.84710999999999</v>
      </c>
      <c r="R258" s="77">
        <v>21821.730304842</v>
      </c>
      <c r="S258" s="78">
        <v>3.2000000000000001E-2</v>
      </c>
      <c r="T258" s="78">
        <v>5.5999999999999999E-3</v>
      </c>
      <c r="U258" s="78">
        <v>8.0000000000000004E-4</v>
      </c>
    </row>
    <row r="259" spans="2:21">
      <c r="B259" t="s">
        <v>982</v>
      </c>
      <c r="C259" t="s">
        <v>983</v>
      </c>
      <c r="D259" t="s">
        <v>100</v>
      </c>
      <c r="E259" t="s">
        <v>123</v>
      </c>
      <c r="F259" t="s">
        <v>984</v>
      </c>
      <c r="G259" t="s">
        <v>704</v>
      </c>
      <c r="H259" t="s">
        <v>731</v>
      </c>
      <c r="I259" t="s">
        <v>211</v>
      </c>
      <c r="J259"/>
      <c r="K259" s="77">
        <v>1.75</v>
      </c>
      <c r="L259" t="s">
        <v>102</v>
      </c>
      <c r="M259" s="78">
        <v>6.9000000000000006E-2</v>
      </c>
      <c r="N259" s="78">
        <v>9.2499999999999999E-2</v>
      </c>
      <c r="O259" s="77">
        <v>12000</v>
      </c>
      <c r="P259" s="77">
        <v>97.3</v>
      </c>
      <c r="Q259" s="77">
        <v>0</v>
      </c>
      <c r="R259" s="77">
        <v>11.676</v>
      </c>
      <c r="S259" s="78">
        <v>0</v>
      </c>
      <c r="T259" s="78">
        <v>0</v>
      </c>
      <c r="U259" s="78">
        <v>0</v>
      </c>
    </row>
    <row r="260" spans="2:21">
      <c r="B260" t="s">
        <v>985</v>
      </c>
      <c r="C260" t="s">
        <v>986</v>
      </c>
      <c r="D260" t="s">
        <v>100</v>
      </c>
      <c r="E260" t="s">
        <v>123</v>
      </c>
      <c r="F260" t="s">
        <v>987</v>
      </c>
      <c r="G260" t="s">
        <v>652</v>
      </c>
      <c r="H260" t="s">
        <v>741</v>
      </c>
      <c r="I260" t="s">
        <v>150</v>
      </c>
      <c r="J260"/>
      <c r="K260" s="77">
        <v>3.42</v>
      </c>
      <c r="L260" t="s">
        <v>102</v>
      </c>
      <c r="M260" s="78">
        <v>2.5000000000000001E-2</v>
      </c>
      <c r="N260" s="78">
        <v>6.3500000000000001E-2</v>
      </c>
      <c r="O260" s="77">
        <v>8021448.7999999998</v>
      </c>
      <c r="P260" s="77">
        <v>88.04</v>
      </c>
      <c r="Q260" s="77">
        <v>100.26813</v>
      </c>
      <c r="R260" s="77">
        <v>7162.3516535199997</v>
      </c>
      <c r="S260" s="78">
        <v>3.7999999999999999E-2</v>
      </c>
      <c r="T260" s="78">
        <v>1.8E-3</v>
      </c>
      <c r="U260" s="78">
        <v>2.9999999999999997E-4</v>
      </c>
    </row>
    <row r="261" spans="2:21">
      <c r="B261" t="s">
        <v>988</v>
      </c>
      <c r="C261" t="s">
        <v>989</v>
      </c>
      <c r="D261" t="s">
        <v>100</v>
      </c>
      <c r="E261" t="s">
        <v>123</v>
      </c>
      <c r="F261" t="s">
        <v>990</v>
      </c>
      <c r="G261" t="s">
        <v>670</v>
      </c>
      <c r="H261" t="s">
        <v>991</v>
      </c>
      <c r="I261" t="s">
        <v>150</v>
      </c>
      <c r="J261"/>
      <c r="K261" s="77">
        <v>0.5</v>
      </c>
      <c r="L261" t="s">
        <v>102</v>
      </c>
      <c r="M261" s="78">
        <v>3.7900000000000003E-2</v>
      </c>
      <c r="N261" s="78">
        <v>1E-4</v>
      </c>
      <c r="O261" s="77">
        <v>13810</v>
      </c>
      <c r="P261" s="77">
        <v>61.67</v>
      </c>
      <c r="Q261" s="77">
        <v>0</v>
      </c>
      <c r="R261" s="77">
        <v>8.5166269999999997</v>
      </c>
      <c r="S261" s="78">
        <v>2.0000000000000001E-4</v>
      </c>
      <c r="T261" s="78">
        <v>0</v>
      </c>
      <c r="U261" s="78">
        <v>0</v>
      </c>
    </row>
    <row r="262" spans="2:21">
      <c r="B262" t="s">
        <v>992</v>
      </c>
      <c r="C262" t="s">
        <v>993</v>
      </c>
      <c r="D262" t="s">
        <v>100</v>
      </c>
      <c r="E262" t="s">
        <v>123</v>
      </c>
      <c r="F262" t="s">
        <v>931</v>
      </c>
      <c r="G262" t="s">
        <v>760</v>
      </c>
      <c r="H262" t="s">
        <v>214</v>
      </c>
      <c r="I262" t="s">
        <v>215</v>
      </c>
      <c r="J262"/>
      <c r="K262" s="77">
        <v>1.47</v>
      </c>
      <c r="L262" t="s">
        <v>102</v>
      </c>
      <c r="M262" s="78">
        <v>4.2500000000000003E-2</v>
      </c>
      <c r="N262" s="78">
        <v>4.7500000000000001E-2</v>
      </c>
      <c r="O262" s="77">
        <v>678590.35</v>
      </c>
      <c r="P262" s="77">
        <v>100.73</v>
      </c>
      <c r="Q262" s="77">
        <v>0</v>
      </c>
      <c r="R262" s="77">
        <v>683.54405955499999</v>
      </c>
      <c r="S262" s="78">
        <v>7.3000000000000001E-3</v>
      </c>
      <c r="T262" s="78">
        <v>2.0000000000000001E-4</v>
      </c>
      <c r="U262" s="78">
        <v>0</v>
      </c>
    </row>
    <row r="263" spans="2:21">
      <c r="B263" t="s">
        <v>994</v>
      </c>
      <c r="C263" t="s">
        <v>995</v>
      </c>
      <c r="D263" t="s">
        <v>100</v>
      </c>
      <c r="E263" t="s">
        <v>123</v>
      </c>
      <c r="F263" t="s">
        <v>996</v>
      </c>
      <c r="G263" t="s">
        <v>760</v>
      </c>
      <c r="H263" t="s">
        <v>214</v>
      </c>
      <c r="I263" t="s">
        <v>215</v>
      </c>
      <c r="J263"/>
      <c r="K263" s="77">
        <v>3.73</v>
      </c>
      <c r="L263" t="s">
        <v>102</v>
      </c>
      <c r="M263" s="78">
        <v>6.0499999999999998E-2</v>
      </c>
      <c r="N263" s="78">
        <v>6.0299999999999999E-2</v>
      </c>
      <c r="O263" s="77">
        <v>7311871.4299999997</v>
      </c>
      <c r="P263" s="77">
        <v>101.87</v>
      </c>
      <c r="Q263" s="77">
        <v>0</v>
      </c>
      <c r="R263" s="77">
        <v>7448.6034257410001</v>
      </c>
      <c r="S263" s="78">
        <v>3.32E-2</v>
      </c>
      <c r="T263" s="78">
        <v>1.9E-3</v>
      </c>
      <c r="U263" s="78">
        <v>2.9999999999999997E-4</v>
      </c>
    </row>
    <row r="264" spans="2:21">
      <c r="B264" t="s">
        <v>997</v>
      </c>
      <c r="C264" t="s">
        <v>998</v>
      </c>
      <c r="D264" t="s">
        <v>100</v>
      </c>
      <c r="E264" t="s">
        <v>123</v>
      </c>
      <c r="F264" t="s">
        <v>996</v>
      </c>
      <c r="G264" t="s">
        <v>760</v>
      </c>
      <c r="H264" t="s">
        <v>214</v>
      </c>
      <c r="I264" t="s">
        <v>215</v>
      </c>
      <c r="J264"/>
      <c r="K264" s="77">
        <v>1.46</v>
      </c>
      <c r="L264" t="s">
        <v>102</v>
      </c>
      <c r="M264" s="78">
        <v>3.5499999999999997E-2</v>
      </c>
      <c r="N264" s="78">
        <v>6.9699999999999998E-2</v>
      </c>
      <c r="O264" s="77">
        <v>1456661.47</v>
      </c>
      <c r="P264" s="77">
        <v>95.38</v>
      </c>
      <c r="Q264" s="77">
        <v>396.48505</v>
      </c>
      <c r="R264" s="77">
        <v>1785.8487600860001</v>
      </c>
      <c r="S264" s="78">
        <v>5.1000000000000004E-3</v>
      </c>
      <c r="T264" s="78">
        <v>5.0000000000000001E-4</v>
      </c>
      <c r="U264" s="78">
        <v>1E-4</v>
      </c>
    </row>
    <row r="265" spans="2:21">
      <c r="B265" t="s">
        <v>999</v>
      </c>
      <c r="C265" t="s">
        <v>1000</v>
      </c>
      <c r="D265" t="s">
        <v>100</v>
      </c>
      <c r="E265" t="s">
        <v>123</v>
      </c>
      <c r="F265" t="s">
        <v>1001</v>
      </c>
      <c r="G265" t="s">
        <v>652</v>
      </c>
      <c r="H265" t="s">
        <v>214</v>
      </c>
      <c r="I265" t="s">
        <v>215</v>
      </c>
      <c r="J265"/>
      <c r="K265" s="77">
        <v>3.51</v>
      </c>
      <c r="L265" t="s">
        <v>102</v>
      </c>
      <c r="M265" s="78">
        <v>0.01</v>
      </c>
      <c r="N265" s="78">
        <v>1E-4</v>
      </c>
      <c r="O265" s="77">
        <v>5281.56</v>
      </c>
      <c r="P265" s="77">
        <v>3</v>
      </c>
      <c r="Q265" s="77">
        <v>0</v>
      </c>
      <c r="R265" s="77">
        <v>0.1584468</v>
      </c>
      <c r="S265" s="78">
        <v>1E-4</v>
      </c>
      <c r="T265" s="78">
        <v>0</v>
      </c>
      <c r="U265" s="78">
        <v>0</v>
      </c>
    </row>
    <row r="266" spans="2:21">
      <c r="B266" t="s">
        <v>1002</v>
      </c>
      <c r="C266" t="s">
        <v>1003</v>
      </c>
      <c r="D266" t="s">
        <v>100</v>
      </c>
      <c r="E266" t="s">
        <v>123</v>
      </c>
      <c r="F266" t="s">
        <v>1001</v>
      </c>
      <c r="G266" t="s">
        <v>652</v>
      </c>
      <c r="H266" t="s">
        <v>214</v>
      </c>
      <c r="I266" t="s">
        <v>215</v>
      </c>
      <c r="J266"/>
      <c r="K266" s="77">
        <v>0.37</v>
      </c>
      <c r="L266" t="s">
        <v>102</v>
      </c>
      <c r="M266" s="78">
        <v>0.01</v>
      </c>
      <c r="N266" s="78">
        <v>1E-4</v>
      </c>
      <c r="O266" s="77">
        <v>16409.89</v>
      </c>
      <c r="P266" s="77">
        <v>63.25</v>
      </c>
      <c r="Q266" s="77">
        <v>0</v>
      </c>
      <c r="R266" s="77">
        <v>10.379255425</v>
      </c>
      <c r="S266" s="78">
        <v>2.9999999999999997E-4</v>
      </c>
      <c r="T266" s="78">
        <v>0</v>
      </c>
      <c r="U266" s="78">
        <v>0</v>
      </c>
    </row>
    <row r="267" spans="2:21">
      <c r="B267" t="s">
        <v>1004</v>
      </c>
      <c r="C267" t="s">
        <v>1005</v>
      </c>
      <c r="D267" t="s">
        <v>100</v>
      </c>
      <c r="E267" t="s">
        <v>123</v>
      </c>
      <c r="F267" t="s">
        <v>1006</v>
      </c>
      <c r="G267" t="s">
        <v>416</v>
      </c>
      <c r="H267" t="s">
        <v>214</v>
      </c>
      <c r="I267" t="s">
        <v>215</v>
      </c>
      <c r="J267"/>
      <c r="K267" s="77">
        <v>4.09</v>
      </c>
      <c r="L267" t="s">
        <v>102</v>
      </c>
      <c r="M267" s="78">
        <v>0.10539999999999999</v>
      </c>
      <c r="N267" s="78">
        <v>9.6500000000000002E-2</v>
      </c>
      <c r="O267" s="77">
        <v>28029.52</v>
      </c>
      <c r="P267" s="77">
        <v>103.94</v>
      </c>
      <c r="Q267" s="77">
        <v>0</v>
      </c>
      <c r="R267" s="77">
        <v>29.133883088000001</v>
      </c>
      <c r="S267" s="78">
        <v>1E-4</v>
      </c>
      <c r="T267" s="78">
        <v>0</v>
      </c>
      <c r="U267" s="78">
        <v>0</v>
      </c>
    </row>
    <row r="268" spans="2:21">
      <c r="B268" t="s">
        <v>1007</v>
      </c>
      <c r="C268" t="s">
        <v>1008</v>
      </c>
      <c r="D268" t="s">
        <v>100</v>
      </c>
      <c r="E268" t="s">
        <v>123</v>
      </c>
      <c r="F268" t="s">
        <v>1009</v>
      </c>
      <c r="G268" t="s">
        <v>402</v>
      </c>
      <c r="H268" t="s">
        <v>214</v>
      </c>
      <c r="I268" t="s">
        <v>215</v>
      </c>
      <c r="J268"/>
      <c r="K268" s="77">
        <v>2.48</v>
      </c>
      <c r="L268" t="s">
        <v>102</v>
      </c>
      <c r="M268" s="78">
        <v>0.01</v>
      </c>
      <c r="N268" s="78">
        <v>6.7299999999999999E-2</v>
      </c>
      <c r="O268" s="77">
        <v>2249855.96</v>
      </c>
      <c r="P268" s="77">
        <v>87.2</v>
      </c>
      <c r="Q268" s="77">
        <v>11.24907</v>
      </c>
      <c r="R268" s="77">
        <v>1973.12346712</v>
      </c>
      <c r="S268" s="78">
        <v>1.2500000000000001E-2</v>
      </c>
      <c r="T268" s="78">
        <v>5.0000000000000001E-4</v>
      </c>
      <c r="U268" s="78">
        <v>1E-4</v>
      </c>
    </row>
    <row r="269" spans="2:21">
      <c r="B269" s="79" t="s">
        <v>374</v>
      </c>
      <c r="C269" s="16"/>
      <c r="D269" s="16"/>
      <c r="E269" s="16"/>
      <c r="F269" s="16"/>
      <c r="K269" s="81">
        <v>3.68</v>
      </c>
      <c r="N269" s="80">
        <v>7.8299999999999995E-2</v>
      </c>
      <c r="O269" s="81">
        <v>43722606.32</v>
      </c>
      <c r="Q269" s="81">
        <v>1271.1141700000001</v>
      </c>
      <c r="R269" s="81">
        <v>43352.855517532997</v>
      </c>
      <c r="T269" s="80">
        <v>1.11E-2</v>
      </c>
      <c r="U269" s="80">
        <v>1.6999999999999999E-3</v>
      </c>
    </row>
    <row r="270" spans="2:21">
      <c r="B270" t="s">
        <v>1010</v>
      </c>
      <c r="C270" t="s">
        <v>1011</v>
      </c>
      <c r="D270" t="s">
        <v>100</v>
      </c>
      <c r="E270" t="s">
        <v>123</v>
      </c>
      <c r="F270" t="s">
        <v>808</v>
      </c>
      <c r="G270" t="s">
        <v>809</v>
      </c>
      <c r="H270" t="s">
        <v>450</v>
      </c>
      <c r="I270" t="s">
        <v>211</v>
      </c>
      <c r="J270"/>
      <c r="K270" s="77">
        <v>3.89</v>
      </c>
      <c r="L270" t="s">
        <v>102</v>
      </c>
      <c r="M270" s="78">
        <v>3.7699999999999997E-2</v>
      </c>
      <c r="N270" s="78">
        <v>6.8099999999999994E-2</v>
      </c>
      <c r="O270" s="77">
        <v>0.42</v>
      </c>
      <c r="P270" s="77">
        <v>97.67</v>
      </c>
      <c r="Q270" s="77">
        <v>0</v>
      </c>
      <c r="R270" s="77">
        <v>4.10214E-4</v>
      </c>
      <c r="S270" s="78">
        <v>0</v>
      </c>
      <c r="T270" s="78">
        <v>0</v>
      </c>
      <c r="U270" s="78">
        <v>0</v>
      </c>
    </row>
    <row r="271" spans="2:21">
      <c r="B271" t="s">
        <v>1012</v>
      </c>
      <c r="C271" t="s">
        <v>1013</v>
      </c>
      <c r="D271" t="s">
        <v>100</v>
      </c>
      <c r="E271" t="s">
        <v>123</v>
      </c>
      <c r="F271" t="s">
        <v>808</v>
      </c>
      <c r="G271" t="s">
        <v>809</v>
      </c>
      <c r="H271" t="s">
        <v>450</v>
      </c>
      <c r="I271" t="s">
        <v>211</v>
      </c>
      <c r="J271"/>
      <c r="K271" s="77">
        <v>1.23</v>
      </c>
      <c r="L271" t="s">
        <v>102</v>
      </c>
      <c r="M271" s="78">
        <v>3.49E-2</v>
      </c>
      <c r="N271" s="78">
        <v>6.6699999999999995E-2</v>
      </c>
      <c r="O271" s="77">
        <v>0.3</v>
      </c>
      <c r="P271" s="77">
        <v>99.45</v>
      </c>
      <c r="Q271" s="77">
        <v>0</v>
      </c>
      <c r="R271" s="77">
        <v>2.9835000000000001E-4</v>
      </c>
      <c r="S271" s="78">
        <v>0</v>
      </c>
      <c r="T271" s="78">
        <v>0</v>
      </c>
      <c r="U271" s="78">
        <v>0</v>
      </c>
    </row>
    <row r="272" spans="2:21">
      <c r="B272" t="s">
        <v>1014</v>
      </c>
      <c r="C272" t="s">
        <v>1015</v>
      </c>
      <c r="D272" t="s">
        <v>100</v>
      </c>
      <c r="E272" t="s">
        <v>123</v>
      </c>
      <c r="F272" t="s">
        <v>1016</v>
      </c>
      <c r="G272" t="s">
        <v>798</v>
      </c>
      <c r="H272" t="s">
        <v>450</v>
      </c>
      <c r="I272" t="s">
        <v>211</v>
      </c>
      <c r="J272"/>
      <c r="K272" s="77">
        <v>3.28</v>
      </c>
      <c r="L272" t="s">
        <v>102</v>
      </c>
      <c r="M272" s="78">
        <v>2.12E-2</v>
      </c>
      <c r="N272" s="78">
        <v>5.0200000000000002E-2</v>
      </c>
      <c r="O272" s="77">
        <v>5754572.4900000002</v>
      </c>
      <c r="P272" s="77">
        <v>102.95</v>
      </c>
      <c r="Q272" s="77">
        <v>1141.06125</v>
      </c>
      <c r="R272" s="77">
        <v>7065.393628455</v>
      </c>
      <c r="S272" s="78">
        <v>3.8399999999999997E-2</v>
      </c>
      <c r="T272" s="78">
        <v>1.8E-3</v>
      </c>
      <c r="U272" s="78">
        <v>2.9999999999999997E-4</v>
      </c>
    </row>
    <row r="273" spans="2:21">
      <c r="B273" t="s">
        <v>1017</v>
      </c>
      <c r="C273" t="s">
        <v>1018</v>
      </c>
      <c r="D273" t="s">
        <v>100</v>
      </c>
      <c r="E273" t="s">
        <v>123</v>
      </c>
      <c r="F273" t="s">
        <v>1019</v>
      </c>
      <c r="G273" t="s">
        <v>798</v>
      </c>
      <c r="H273" t="s">
        <v>450</v>
      </c>
      <c r="I273" t="s">
        <v>211</v>
      </c>
      <c r="J273"/>
      <c r="K273" s="77">
        <v>5.61</v>
      </c>
      <c r="L273" t="s">
        <v>102</v>
      </c>
      <c r="M273" s="78">
        <v>2.6700000000000002E-2</v>
      </c>
      <c r="N273" s="78">
        <v>5.1499999999999997E-2</v>
      </c>
      <c r="O273" s="77">
        <v>1198759.3799999999</v>
      </c>
      <c r="P273" s="77">
        <v>98.6</v>
      </c>
      <c r="Q273" s="77">
        <v>129.68233000000001</v>
      </c>
      <c r="R273" s="77">
        <v>1311.65907868</v>
      </c>
      <c r="S273" s="78">
        <v>7.0000000000000001E-3</v>
      </c>
      <c r="T273" s="78">
        <v>2.9999999999999997E-4</v>
      </c>
      <c r="U273" s="78">
        <v>1E-4</v>
      </c>
    </row>
    <row r="274" spans="2:21">
      <c r="B274" t="s">
        <v>1020</v>
      </c>
      <c r="C274" t="s">
        <v>1021</v>
      </c>
      <c r="D274" t="s">
        <v>100</v>
      </c>
      <c r="E274" t="s">
        <v>123</v>
      </c>
      <c r="F274" t="s">
        <v>1022</v>
      </c>
      <c r="G274" t="s">
        <v>1023</v>
      </c>
      <c r="H274" t="s">
        <v>646</v>
      </c>
      <c r="I274" t="s">
        <v>211</v>
      </c>
      <c r="J274"/>
      <c r="K274" s="77">
        <v>1.45</v>
      </c>
      <c r="L274" t="s">
        <v>102</v>
      </c>
      <c r="M274" s="78">
        <v>3.9E-2</v>
      </c>
      <c r="N274" s="78">
        <v>6.4299999999999996E-2</v>
      </c>
      <c r="O274" s="77">
        <v>19167</v>
      </c>
      <c r="P274" s="77">
        <v>97.72</v>
      </c>
      <c r="Q274" s="77">
        <v>0.37058999999999997</v>
      </c>
      <c r="R274" s="77">
        <v>19.1005824</v>
      </c>
      <c r="S274" s="78">
        <v>2.0000000000000001E-4</v>
      </c>
      <c r="T274" s="78">
        <v>0</v>
      </c>
      <c r="U274" s="78">
        <v>0</v>
      </c>
    </row>
    <row r="275" spans="2:21">
      <c r="B275" t="s">
        <v>1024</v>
      </c>
      <c r="C275" t="s">
        <v>1025</v>
      </c>
      <c r="D275" t="s">
        <v>100</v>
      </c>
      <c r="E275" t="s">
        <v>123</v>
      </c>
      <c r="F275" t="s">
        <v>1026</v>
      </c>
      <c r="G275" t="s">
        <v>809</v>
      </c>
      <c r="H275" t="s">
        <v>653</v>
      </c>
      <c r="I275" t="s">
        <v>150</v>
      </c>
      <c r="J275"/>
      <c r="K275" s="77">
        <v>3.69</v>
      </c>
      <c r="L275" t="s">
        <v>102</v>
      </c>
      <c r="M275" s="78">
        <v>4.6899999999999997E-2</v>
      </c>
      <c r="N275" s="78">
        <v>8.5000000000000006E-2</v>
      </c>
      <c r="O275" s="77">
        <v>36750106.520000003</v>
      </c>
      <c r="P275" s="77">
        <v>95.12</v>
      </c>
      <c r="Q275" s="77">
        <v>0</v>
      </c>
      <c r="R275" s="77">
        <v>34956.701321824003</v>
      </c>
      <c r="S275" s="78">
        <v>2.86E-2</v>
      </c>
      <c r="T275" s="78">
        <v>8.8999999999999999E-3</v>
      </c>
      <c r="U275" s="78">
        <v>1.2999999999999999E-3</v>
      </c>
    </row>
    <row r="276" spans="2:21">
      <c r="B276" t="s">
        <v>1027</v>
      </c>
      <c r="C276" t="s">
        <v>1028</v>
      </c>
      <c r="D276" t="s">
        <v>100</v>
      </c>
      <c r="E276" t="s">
        <v>123</v>
      </c>
      <c r="F276" t="s">
        <v>1026</v>
      </c>
      <c r="G276" t="s">
        <v>809</v>
      </c>
      <c r="H276" t="s">
        <v>653</v>
      </c>
      <c r="I276" t="s">
        <v>150</v>
      </c>
      <c r="J276"/>
      <c r="K276" s="77">
        <v>3.54</v>
      </c>
      <c r="L276" t="s">
        <v>102</v>
      </c>
      <c r="M276" s="78">
        <v>4.6899999999999997E-2</v>
      </c>
      <c r="N276" s="78">
        <v>8.4500000000000006E-2</v>
      </c>
      <c r="O276" s="77">
        <v>0.21</v>
      </c>
      <c r="P276" s="77">
        <v>94.1</v>
      </c>
      <c r="Q276" s="77">
        <v>0</v>
      </c>
      <c r="R276" s="77">
        <v>1.9761E-4</v>
      </c>
      <c r="S276" s="78">
        <v>0</v>
      </c>
      <c r="T276" s="78">
        <v>0</v>
      </c>
      <c r="U276" s="78">
        <v>0</v>
      </c>
    </row>
    <row r="277" spans="2:21">
      <c r="B277" s="79" t="s">
        <v>1029</v>
      </c>
      <c r="C277" s="16"/>
      <c r="D277" s="16"/>
      <c r="E277" s="16"/>
      <c r="F277" s="16"/>
      <c r="K277" s="81">
        <v>0</v>
      </c>
      <c r="N277" s="80">
        <v>0</v>
      </c>
      <c r="O277" s="81">
        <v>0</v>
      </c>
      <c r="Q277" s="81">
        <v>0</v>
      </c>
      <c r="R277" s="81">
        <v>0</v>
      </c>
      <c r="T277" s="80">
        <v>0</v>
      </c>
      <c r="U277" s="80">
        <v>0</v>
      </c>
    </row>
    <row r="278" spans="2:21">
      <c r="B278" t="s">
        <v>214</v>
      </c>
      <c r="C278" t="s">
        <v>214</v>
      </c>
      <c r="D278" s="16"/>
      <c r="E278" s="16"/>
      <c r="F278" s="16"/>
      <c r="G278" t="s">
        <v>214</v>
      </c>
      <c r="H278" t="s">
        <v>214</v>
      </c>
      <c r="K278" s="77">
        <v>0</v>
      </c>
      <c r="L278" t="s">
        <v>214</v>
      </c>
      <c r="M278" s="78">
        <v>0</v>
      </c>
      <c r="N278" s="78">
        <v>0</v>
      </c>
      <c r="O278" s="77">
        <v>0</v>
      </c>
      <c r="P278" s="77">
        <v>0</v>
      </c>
      <c r="R278" s="77">
        <v>0</v>
      </c>
      <c r="S278" s="78">
        <v>0</v>
      </c>
      <c r="T278" s="78">
        <v>0</v>
      </c>
      <c r="U278" s="78">
        <v>0</v>
      </c>
    </row>
    <row r="279" spans="2:21">
      <c r="B279" s="79" t="s">
        <v>253</v>
      </c>
      <c r="C279" s="16"/>
      <c r="D279" s="16"/>
      <c r="E279" s="16"/>
      <c r="F279" s="16"/>
      <c r="K279" s="81">
        <v>5.0999999999999996</v>
      </c>
      <c r="N279" s="80">
        <v>7.0999999999999994E-2</v>
      </c>
      <c r="O279" s="81">
        <v>297861156.76999998</v>
      </c>
      <c r="Q279" s="81">
        <v>0</v>
      </c>
      <c r="R279" s="81">
        <v>1061943.9055392742</v>
      </c>
      <c r="T279" s="80">
        <v>0.27179999999999999</v>
      </c>
      <c r="U279" s="80">
        <v>4.0599999999999997E-2</v>
      </c>
    </row>
    <row r="280" spans="2:21">
      <c r="B280" s="79" t="s">
        <v>375</v>
      </c>
      <c r="C280" s="16"/>
      <c r="D280" s="16"/>
      <c r="E280" s="16"/>
      <c r="F280" s="16"/>
      <c r="K280" s="81">
        <v>5.22</v>
      </c>
      <c r="N280" s="80">
        <v>6.7100000000000007E-2</v>
      </c>
      <c r="O280" s="81">
        <v>49508350.549999997</v>
      </c>
      <c r="Q280" s="81">
        <v>0</v>
      </c>
      <c r="R280" s="81">
        <v>175826.54100694481</v>
      </c>
      <c r="T280" s="80">
        <v>4.4999999999999998E-2</v>
      </c>
      <c r="U280" s="80">
        <v>6.7000000000000002E-3</v>
      </c>
    </row>
    <row r="281" spans="2:21">
      <c r="B281" t="s">
        <v>1030</v>
      </c>
      <c r="C281" t="s">
        <v>1031</v>
      </c>
      <c r="D281" t="s">
        <v>123</v>
      </c>
      <c r="E281" t="s">
        <v>1032</v>
      </c>
      <c r="F281" t="s">
        <v>1033</v>
      </c>
      <c r="G281" t="s">
        <v>1034</v>
      </c>
      <c r="H281">
        <v>0</v>
      </c>
      <c r="I281" t="s">
        <v>215</v>
      </c>
      <c r="J281"/>
      <c r="K281" s="77">
        <v>0.01</v>
      </c>
      <c r="L281" t="s">
        <v>106</v>
      </c>
      <c r="M281" s="78">
        <v>0</v>
      </c>
      <c r="N281" s="78">
        <v>-7.3800000000000004E-2</v>
      </c>
      <c r="O281" s="77">
        <v>1716790.9</v>
      </c>
      <c r="P281" s="77">
        <v>115.23099999999978</v>
      </c>
      <c r="Q281" s="77">
        <v>0</v>
      </c>
      <c r="R281" s="77">
        <v>7303.7924887464696</v>
      </c>
      <c r="S281" s="78">
        <v>2.7000000000000001E-3</v>
      </c>
      <c r="T281" s="78">
        <v>1.9E-3</v>
      </c>
      <c r="U281" s="78">
        <v>2.9999999999999997E-4</v>
      </c>
    </row>
    <row r="282" spans="2:21">
      <c r="B282" t="s">
        <v>1035</v>
      </c>
      <c r="C282" t="s">
        <v>1036</v>
      </c>
      <c r="D282" t="s">
        <v>123</v>
      </c>
      <c r="E282" t="s">
        <v>1032</v>
      </c>
      <c r="F282" t="s">
        <v>415</v>
      </c>
      <c r="G282" t="s">
        <v>416</v>
      </c>
      <c r="H282" t="s">
        <v>1037</v>
      </c>
      <c r="I282" t="s">
        <v>219</v>
      </c>
      <c r="J282"/>
      <c r="K282" s="77">
        <v>7.22</v>
      </c>
      <c r="L282" t="s">
        <v>106</v>
      </c>
      <c r="M282" s="78">
        <v>3.7499999999999999E-2</v>
      </c>
      <c r="N282" s="78">
        <v>5.91E-2</v>
      </c>
      <c r="O282" s="77">
        <v>4110120.34</v>
      </c>
      <c r="P282" s="77">
        <v>86.310916624210023</v>
      </c>
      <c r="Q282" s="77">
        <v>0</v>
      </c>
      <c r="R282" s="77">
        <v>13097.305543067199</v>
      </c>
      <c r="S282" s="78">
        <v>8.2000000000000007E-3</v>
      </c>
      <c r="T282" s="78">
        <v>3.3999999999999998E-3</v>
      </c>
      <c r="U282" s="78">
        <v>5.0000000000000001E-4</v>
      </c>
    </row>
    <row r="283" spans="2:21">
      <c r="B283" t="s">
        <v>1038</v>
      </c>
      <c r="C283" t="s">
        <v>1039</v>
      </c>
      <c r="D283" t="s">
        <v>123</v>
      </c>
      <c r="E283" t="s">
        <v>1032</v>
      </c>
      <c r="F283" t="s">
        <v>405</v>
      </c>
      <c r="G283" t="s">
        <v>380</v>
      </c>
      <c r="H283" t="s">
        <v>1040</v>
      </c>
      <c r="I283" t="s">
        <v>219</v>
      </c>
      <c r="J283"/>
      <c r="K283" s="77">
        <v>3.08</v>
      </c>
      <c r="L283" t="s">
        <v>106</v>
      </c>
      <c r="M283" s="78">
        <v>3.2599999999999997E-2</v>
      </c>
      <c r="N283" s="78">
        <v>8.3000000000000004E-2</v>
      </c>
      <c r="O283" s="77">
        <v>5270822.8099999996</v>
      </c>
      <c r="P283" s="77">
        <v>86.731583384980482</v>
      </c>
      <c r="Q283" s="77">
        <v>0</v>
      </c>
      <c r="R283" s="77">
        <v>16877.860142921101</v>
      </c>
      <c r="S283" s="78">
        <v>5.3E-3</v>
      </c>
      <c r="T283" s="78">
        <v>4.3E-3</v>
      </c>
      <c r="U283" s="78">
        <v>5.9999999999999995E-4</v>
      </c>
    </row>
    <row r="284" spans="2:21">
      <c r="B284" t="s">
        <v>1041</v>
      </c>
      <c r="C284" t="s">
        <v>1042</v>
      </c>
      <c r="D284" t="s">
        <v>123</v>
      </c>
      <c r="E284" t="s">
        <v>1032</v>
      </c>
      <c r="F284" t="s">
        <v>379</v>
      </c>
      <c r="G284" t="s">
        <v>380</v>
      </c>
      <c r="H284" t="s">
        <v>1040</v>
      </c>
      <c r="I284" t="s">
        <v>219</v>
      </c>
      <c r="J284"/>
      <c r="K284" s="77">
        <v>2.44</v>
      </c>
      <c r="L284" t="s">
        <v>106</v>
      </c>
      <c r="M284" s="78">
        <v>3.2800000000000003E-2</v>
      </c>
      <c r="N284" s="78">
        <v>7.85E-2</v>
      </c>
      <c r="O284" s="77">
        <v>7460793.5999999996</v>
      </c>
      <c r="P284" s="77">
        <v>90.366617244907445</v>
      </c>
      <c r="Q284" s="77">
        <v>0</v>
      </c>
      <c r="R284" s="77">
        <v>24891.701269599402</v>
      </c>
      <c r="S284" s="78">
        <v>9.9000000000000008E-3</v>
      </c>
      <c r="T284" s="78">
        <v>6.4000000000000003E-3</v>
      </c>
      <c r="U284" s="78">
        <v>1E-3</v>
      </c>
    </row>
    <row r="285" spans="2:21">
      <c r="B285" t="s">
        <v>1043</v>
      </c>
      <c r="C285" t="s">
        <v>1044</v>
      </c>
      <c r="D285" t="s">
        <v>123</v>
      </c>
      <c r="E285" t="s">
        <v>1032</v>
      </c>
      <c r="F285" t="s">
        <v>379</v>
      </c>
      <c r="G285" t="s">
        <v>380</v>
      </c>
      <c r="H285" t="s">
        <v>1040</v>
      </c>
      <c r="I285" t="s">
        <v>219</v>
      </c>
      <c r="J285"/>
      <c r="K285" s="77">
        <v>4.18</v>
      </c>
      <c r="L285" t="s">
        <v>106</v>
      </c>
      <c r="M285" s="78">
        <v>7.1300000000000002E-2</v>
      </c>
      <c r="N285" s="78">
        <v>7.3200000000000001E-2</v>
      </c>
      <c r="O285" s="77">
        <v>4261516.3099999996</v>
      </c>
      <c r="P285" s="77">
        <v>101.86924724115033</v>
      </c>
      <c r="Q285" s="77">
        <v>0</v>
      </c>
      <c r="R285" s="77">
        <v>16027.6165684518</v>
      </c>
      <c r="S285" s="78">
        <v>8.5000000000000006E-3</v>
      </c>
      <c r="T285" s="78">
        <v>4.1000000000000003E-3</v>
      </c>
      <c r="U285" s="78">
        <v>5.9999999999999995E-4</v>
      </c>
    </row>
    <row r="286" spans="2:21">
      <c r="B286" t="s">
        <v>1045</v>
      </c>
      <c r="C286" t="s">
        <v>1046</v>
      </c>
      <c r="D286" t="s">
        <v>123</v>
      </c>
      <c r="E286" t="s">
        <v>1032</v>
      </c>
      <c r="F286" t="s">
        <v>801</v>
      </c>
      <c r="G286" t="s">
        <v>581</v>
      </c>
      <c r="H286" t="s">
        <v>1047</v>
      </c>
      <c r="I286" t="s">
        <v>219</v>
      </c>
      <c r="J286"/>
      <c r="K286" s="77">
        <v>9.61</v>
      </c>
      <c r="L286" t="s">
        <v>106</v>
      </c>
      <c r="M286" s="78">
        <v>6.3799999999999996E-2</v>
      </c>
      <c r="N286" s="78">
        <v>6.2300000000000001E-2</v>
      </c>
      <c r="O286" s="77">
        <v>10665005.289999999</v>
      </c>
      <c r="P286" s="77">
        <v>100.88854169104951</v>
      </c>
      <c r="Q286" s="77">
        <v>0</v>
      </c>
      <c r="R286" s="77">
        <v>39725.064585152199</v>
      </c>
      <c r="S286" s="78">
        <v>1.54E-2</v>
      </c>
      <c r="T286" s="78">
        <v>1.0200000000000001E-2</v>
      </c>
      <c r="U286" s="78">
        <v>1.5E-3</v>
      </c>
    </row>
    <row r="287" spans="2:21">
      <c r="B287" t="s">
        <v>1048</v>
      </c>
      <c r="C287" t="s">
        <v>1049</v>
      </c>
      <c r="D287" t="s">
        <v>123</v>
      </c>
      <c r="E287" t="s">
        <v>1032</v>
      </c>
      <c r="F287" t="s">
        <v>1050</v>
      </c>
      <c r="G287" t="s">
        <v>380</v>
      </c>
      <c r="H287" t="s">
        <v>1047</v>
      </c>
      <c r="I287" t="s">
        <v>219</v>
      </c>
      <c r="J287"/>
      <c r="K287" s="77">
        <v>2.63</v>
      </c>
      <c r="L287" t="s">
        <v>106</v>
      </c>
      <c r="M287" s="78">
        <v>3.0800000000000001E-2</v>
      </c>
      <c r="N287" s="78">
        <v>8.2199999999999995E-2</v>
      </c>
      <c r="O287" s="77">
        <v>5986308.96</v>
      </c>
      <c r="P287" s="77">
        <v>87.776872227436769</v>
      </c>
      <c r="Q287" s="77">
        <v>0</v>
      </c>
      <c r="R287" s="77">
        <v>19399.963878322698</v>
      </c>
      <c r="S287" s="78">
        <v>0.01</v>
      </c>
      <c r="T287" s="78">
        <v>5.0000000000000001E-3</v>
      </c>
      <c r="U287" s="78">
        <v>6.9999999999999999E-4</v>
      </c>
    </row>
    <row r="288" spans="2:21">
      <c r="B288" t="s">
        <v>1051</v>
      </c>
      <c r="C288" t="s">
        <v>1052</v>
      </c>
      <c r="D288" t="s">
        <v>123</v>
      </c>
      <c r="E288" t="s">
        <v>1032</v>
      </c>
      <c r="F288" t="s">
        <v>1053</v>
      </c>
      <c r="G288" t="s">
        <v>1054</v>
      </c>
      <c r="H288" t="s">
        <v>1055</v>
      </c>
      <c r="I288" t="s">
        <v>219</v>
      </c>
      <c r="J288"/>
      <c r="K288" s="77">
        <v>5.56</v>
      </c>
      <c r="L288" t="s">
        <v>106</v>
      </c>
      <c r="M288" s="78">
        <v>8.5000000000000006E-2</v>
      </c>
      <c r="N288" s="78">
        <v>8.4000000000000005E-2</v>
      </c>
      <c r="O288" s="77">
        <v>4485806.6399999997</v>
      </c>
      <c r="P288" s="77">
        <v>100.5</v>
      </c>
      <c r="Q288" s="77">
        <v>0</v>
      </c>
      <c r="R288" s="77">
        <v>16644.4061054544</v>
      </c>
      <c r="S288" s="78">
        <v>6.0000000000000001E-3</v>
      </c>
      <c r="T288" s="78">
        <v>4.3E-3</v>
      </c>
      <c r="U288" s="78">
        <v>5.9999999999999995E-4</v>
      </c>
    </row>
    <row r="289" spans="2:21">
      <c r="B289" t="s">
        <v>1056</v>
      </c>
      <c r="C289" t="s">
        <v>1057</v>
      </c>
      <c r="D289" t="s">
        <v>123</v>
      </c>
      <c r="E289" t="s">
        <v>1032</v>
      </c>
      <c r="F289" t="s">
        <v>1058</v>
      </c>
      <c r="G289" t="s">
        <v>1059</v>
      </c>
      <c r="H289" t="s">
        <v>1055</v>
      </c>
      <c r="I289" t="s">
        <v>219</v>
      </c>
      <c r="J289"/>
      <c r="K289" s="77">
        <v>5.86</v>
      </c>
      <c r="L289" t="s">
        <v>110</v>
      </c>
      <c r="M289" s="78">
        <v>4.3799999999999999E-2</v>
      </c>
      <c r="N289" s="78">
        <v>7.1400000000000005E-2</v>
      </c>
      <c r="O289" s="77">
        <v>1121451.6599999999</v>
      </c>
      <c r="P289" s="77">
        <v>85.372638687432143</v>
      </c>
      <c r="Q289" s="77">
        <v>0</v>
      </c>
      <c r="R289" s="77">
        <v>3861.62909365103</v>
      </c>
      <c r="S289" s="78">
        <v>6.9999999999999999E-4</v>
      </c>
      <c r="T289" s="78">
        <v>1E-3</v>
      </c>
      <c r="U289" s="78">
        <v>1E-4</v>
      </c>
    </row>
    <row r="290" spans="2:21">
      <c r="B290" t="s">
        <v>1060</v>
      </c>
      <c r="C290" t="s">
        <v>1061</v>
      </c>
      <c r="D290" t="s">
        <v>123</v>
      </c>
      <c r="E290" t="s">
        <v>1032</v>
      </c>
      <c r="F290" t="s">
        <v>1058</v>
      </c>
      <c r="G290" t="s">
        <v>1059</v>
      </c>
      <c r="H290" t="s">
        <v>1055</v>
      </c>
      <c r="I290" t="s">
        <v>219</v>
      </c>
      <c r="J290"/>
      <c r="K290" s="77">
        <v>4.83</v>
      </c>
      <c r="L290" t="s">
        <v>110</v>
      </c>
      <c r="M290" s="78">
        <v>7.3800000000000004E-2</v>
      </c>
      <c r="N290" s="78">
        <v>6.9599999999999995E-2</v>
      </c>
      <c r="O290" s="77">
        <v>2298975.9</v>
      </c>
      <c r="P290" s="77">
        <v>103.8574723646155</v>
      </c>
      <c r="Q290" s="77">
        <v>0</v>
      </c>
      <c r="R290" s="77">
        <v>9630.3808131223304</v>
      </c>
      <c r="S290" s="78">
        <v>2.8999999999999998E-3</v>
      </c>
      <c r="T290" s="78">
        <v>2.5000000000000001E-3</v>
      </c>
      <c r="U290" s="78">
        <v>4.0000000000000002E-4</v>
      </c>
    </row>
    <row r="291" spans="2:21">
      <c r="B291" t="s">
        <v>1062</v>
      </c>
      <c r="C291" t="s">
        <v>1063</v>
      </c>
      <c r="D291" t="s">
        <v>123</v>
      </c>
      <c r="E291" t="s">
        <v>1032</v>
      </c>
      <c r="F291" t="s">
        <v>1058</v>
      </c>
      <c r="G291" t="s">
        <v>1059</v>
      </c>
      <c r="H291" t="s">
        <v>1055</v>
      </c>
      <c r="I291" t="s">
        <v>219</v>
      </c>
      <c r="J291"/>
      <c r="K291" s="77">
        <v>5.91</v>
      </c>
      <c r="L291" t="s">
        <v>106</v>
      </c>
      <c r="M291" s="78">
        <v>8.1299999999999997E-2</v>
      </c>
      <c r="N291" s="78">
        <v>7.3899999999999993E-2</v>
      </c>
      <c r="O291" s="77">
        <v>2130758.14</v>
      </c>
      <c r="P291" s="77">
        <v>106.35663879182624</v>
      </c>
      <c r="Q291" s="77">
        <v>0</v>
      </c>
      <c r="R291" s="77">
        <v>8366.8205184561793</v>
      </c>
      <c r="S291" s="78">
        <v>4.3E-3</v>
      </c>
      <c r="T291" s="78">
        <v>2.0999999999999999E-3</v>
      </c>
      <c r="U291" s="78">
        <v>2.9999999999999997E-4</v>
      </c>
    </row>
    <row r="292" spans="2:21">
      <c r="B292" s="79" t="s">
        <v>376</v>
      </c>
      <c r="C292" s="16"/>
      <c r="D292" s="16"/>
      <c r="E292" s="16"/>
      <c r="F292" s="16"/>
      <c r="K292" s="81">
        <v>5.08</v>
      </c>
      <c r="N292" s="80">
        <v>7.1800000000000003E-2</v>
      </c>
      <c r="O292" s="81">
        <v>248352806.22</v>
      </c>
      <c r="Q292" s="81">
        <v>0</v>
      </c>
      <c r="R292" s="81">
        <v>886117.36453232937</v>
      </c>
      <c r="T292" s="80">
        <v>0.2268</v>
      </c>
      <c r="U292" s="80">
        <v>3.39E-2</v>
      </c>
    </row>
    <row r="293" spans="2:21">
      <c r="B293" t="s">
        <v>1064</v>
      </c>
      <c r="C293" t="s">
        <v>1065</v>
      </c>
      <c r="D293" t="s">
        <v>123</v>
      </c>
      <c r="E293" t="s">
        <v>1032</v>
      </c>
      <c r="F293" t="s">
        <v>1066</v>
      </c>
      <c r="G293" t="s">
        <v>1067</v>
      </c>
      <c r="H293" t="s">
        <v>1068</v>
      </c>
      <c r="I293" t="s">
        <v>361</v>
      </c>
      <c r="J293"/>
      <c r="K293" s="77">
        <v>7.28</v>
      </c>
      <c r="L293" t="s">
        <v>110</v>
      </c>
      <c r="M293" s="78">
        <v>4.2500000000000003E-2</v>
      </c>
      <c r="N293" s="78">
        <v>5.2699999999999997E-2</v>
      </c>
      <c r="O293" s="77">
        <v>2242903.3199999998</v>
      </c>
      <c r="P293" s="77">
        <v>96.722103926604902</v>
      </c>
      <c r="Q293" s="77">
        <v>0</v>
      </c>
      <c r="R293" s="77">
        <v>8749.9905382018806</v>
      </c>
      <c r="S293" s="78">
        <v>1.8E-3</v>
      </c>
      <c r="T293" s="78">
        <v>2.2000000000000001E-3</v>
      </c>
      <c r="U293" s="78">
        <v>2.9999999999999997E-4</v>
      </c>
    </row>
    <row r="294" spans="2:21">
      <c r="B294" t="s">
        <v>1069</v>
      </c>
      <c r="C294" t="s">
        <v>1070</v>
      </c>
      <c r="D294" t="s">
        <v>123</v>
      </c>
      <c r="E294" t="s">
        <v>1032</v>
      </c>
      <c r="F294" t="s">
        <v>1071</v>
      </c>
      <c r="G294" t="s">
        <v>1067</v>
      </c>
      <c r="H294" t="s">
        <v>1072</v>
      </c>
      <c r="I294" t="s">
        <v>219</v>
      </c>
      <c r="J294"/>
      <c r="K294" s="77">
        <v>1.1399999999999999</v>
      </c>
      <c r="L294" t="s">
        <v>106</v>
      </c>
      <c r="M294" s="78">
        <v>4.4999999999999998E-2</v>
      </c>
      <c r="N294" s="78">
        <v>8.48E-2</v>
      </c>
      <c r="O294" s="77">
        <v>1457.91</v>
      </c>
      <c r="P294" s="77">
        <v>95.332255427841631</v>
      </c>
      <c r="Q294" s="77">
        <v>0</v>
      </c>
      <c r="R294" s="77">
        <v>5.1313446644303999</v>
      </c>
      <c r="S294" s="78">
        <v>0</v>
      </c>
      <c r="T294" s="78">
        <v>0</v>
      </c>
      <c r="U294" s="78">
        <v>0</v>
      </c>
    </row>
    <row r="295" spans="2:21">
      <c r="B295" t="s">
        <v>1073</v>
      </c>
      <c r="C295" t="s">
        <v>1074</v>
      </c>
      <c r="D295" t="s">
        <v>123</v>
      </c>
      <c r="E295" t="s">
        <v>1032</v>
      </c>
      <c r="F295" t="s">
        <v>1075</v>
      </c>
      <c r="G295" t="s">
        <v>1067</v>
      </c>
      <c r="H295" t="s">
        <v>1068</v>
      </c>
      <c r="I295" t="s">
        <v>361</v>
      </c>
      <c r="J295"/>
      <c r="K295" s="77">
        <v>6.9</v>
      </c>
      <c r="L295" t="s">
        <v>106</v>
      </c>
      <c r="M295" s="78">
        <v>0.03</v>
      </c>
      <c r="N295" s="78">
        <v>6.6400000000000001E-2</v>
      </c>
      <c r="O295" s="77">
        <v>4149371.15</v>
      </c>
      <c r="P295" s="77">
        <v>78.484333413338391</v>
      </c>
      <c r="Q295" s="77">
        <v>0</v>
      </c>
      <c r="R295" s="77">
        <v>12023.390402970401</v>
      </c>
      <c r="S295" s="78">
        <v>2.3999999999999998E-3</v>
      </c>
      <c r="T295" s="78">
        <v>3.0999999999999999E-3</v>
      </c>
      <c r="U295" s="78">
        <v>5.0000000000000001E-4</v>
      </c>
    </row>
    <row r="296" spans="2:21">
      <c r="B296" t="s">
        <v>1076</v>
      </c>
      <c r="C296" t="s">
        <v>1077</v>
      </c>
      <c r="D296" t="s">
        <v>123</v>
      </c>
      <c r="E296" t="s">
        <v>1032</v>
      </c>
      <c r="F296" t="s">
        <v>1078</v>
      </c>
      <c r="G296" t="s">
        <v>1067</v>
      </c>
      <c r="H296" t="s">
        <v>1068</v>
      </c>
      <c r="I296" t="s">
        <v>361</v>
      </c>
      <c r="J296"/>
      <c r="K296" s="77">
        <v>7.54</v>
      </c>
      <c r="L296" t="s">
        <v>106</v>
      </c>
      <c r="M296" s="78">
        <v>3.5000000000000003E-2</v>
      </c>
      <c r="N296" s="78">
        <v>6.6100000000000006E-2</v>
      </c>
      <c r="O296" s="77">
        <v>1682177.53</v>
      </c>
      <c r="P296" s="77">
        <v>79.775166770272989</v>
      </c>
      <c r="Q296" s="77">
        <v>0</v>
      </c>
      <c r="R296" s="77">
        <v>4954.5160546977004</v>
      </c>
      <c r="S296" s="78">
        <v>3.3999999999999998E-3</v>
      </c>
      <c r="T296" s="78">
        <v>1.2999999999999999E-3</v>
      </c>
      <c r="U296" s="78">
        <v>2.0000000000000001E-4</v>
      </c>
    </row>
    <row r="297" spans="2:21">
      <c r="B297" t="s">
        <v>1079</v>
      </c>
      <c r="C297" t="s">
        <v>1080</v>
      </c>
      <c r="D297" t="s">
        <v>123</v>
      </c>
      <c r="E297" t="s">
        <v>1032</v>
      </c>
      <c r="F297" t="s">
        <v>1081</v>
      </c>
      <c r="G297" t="s">
        <v>1082</v>
      </c>
      <c r="H297" t="s">
        <v>1083</v>
      </c>
      <c r="I297" t="s">
        <v>219</v>
      </c>
      <c r="J297"/>
      <c r="K297" s="77">
        <v>3.64</v>
      </c>
      <c r="L297" t="s">
        <v>106</v>
      </c>
      <c r="M297" s="78">
        <v>5.5500000000000001E-2</v>
      </c>
      <c r="N297" s="78">
        <v>6.1899999999999997E-2</v>
      </c>
      <c r="O297" s="77">
        <v>785016.17</v>
      </c>
      <c r="P297" s="77">
        <v>99.268732974728508</v>
      </c>
      <c r="Q297" s="77">
        <v>0</v>
      </c>
      <c r="R297" s="77">
        <v>2877.0855460702801</v>
      </c>
      <c r="S297" s="78">
        <v>1.6000000000000001E-3</v>
      </c>
      <c r="T297" s="78">
        <v>6.9999999999999999E-4</v>
      </c>
      <c r="U297" s="78">
        <v>1E-4</v>
      </c>
    </row>
    <row r="298" spans="2:21">
      <c r="B298" t="s">
        <v>1084</v>
      </c>
      <c r="C298" t="s">
        <v>1085</v>
      </c>
      <c r="D298" t="s">
        <v>123</v>
      </c>
      <c r="E298" t="s">
        <v>1032</v>
      </c>
      <c r="F298" t="s">
        <v>1086</v>
      </c>
      <c r="G298" t="s">
        <v>1067</v>
      </c>
      <c r="H298" t="s">
        <v>1083</v>
      </c>
      <c r="I298" t="s">
        <v>219</v>
      </c>
      <c r="J298"/>
      <c r="K298" s="77">
        <v>7.62</v>
      </c>
      <c r="L298" t="s">
        <v>110</v>
      </c>
      <c r="M298" s="78">
        <v>4.2500000000000003E-2</v>
      </c>
      <c r="N298" s="78">
        <v>5.4100000000000002E-2</v>
      </c>
      <c r="O298" s="77">
        <v>4485806.6399999997</v>
      </c>
      <c r="P298" s="77">
        <v>92.710465718145684</v>
      </c>
      <c r="Q298" s="77">
        <v>0</v>
      </c>
      <c r="R298" s="77">
        <v>16774.153243864501</v>
      </c>
      <c r="S298" s="78">
        <v>3.5999999999999999E-3</v>
      </c>
      <c r="T298" s="78">
        <v>4.3E-3</v>
      </c>
      <c r="U298" s="78">
        <v>5.9999999999999995E-4</v>
      </c>
    </row>
    <row r="299" spans="2:21">
      <c r="B299" t="s">
        <v>1087</v>
      </c>
      <c r="C299" t="s">
        <v>1088</v>
      </c>
      <c r="D299" t="s">
        <v>123</v>
      </c>
      <c r="E299" t="s">
        <v>1032</v>
      </c>
      <c r="F299" t="s">
        <v>1089</v>
      </c>
      <c r="G299" t="s">
        <v>1090</v>
      </c>
      <c r="H299" t="s">
        <v>1083</v>
      </c>
      <c r="I299" t="s">
        <v>219</v>
      </c>
      <c r="J299"/>
      <c r="K299" s="77">
        <v>7.95</v>
      </c>
      <c r="L299" t="s">
        <v>106</v>
      </c>
      <c r="M299" s="78">
        <v>5.8799999999999998E-2</v>
      </c>
      <c r="N299" s="78">
        <v>6.0299999999999999E-2</v>
      </c>
      <c r="O299" s="77">
        <v>2242903.3199999998</v>
      </c>
      <c r="P299" s="77">
        <v>99.137777835408741</v>
      </c>
      <c r="Q299" s="77">
        <v>0</v>
      </c>
      <c r="R299" s="77">
        <v>8209.4001683429797</v>
      </c>
      <c r="S299" s="78">
        <v>2E-3</v>
      </c>
      <c r="T299" s="78">
        <v>2.0999999999999999E-3</v>
      </c>
      <c r="U299" s="78">
        <v>2.9999999999999997E-4</v>
      </c>
    </row>
    <row r="300" spans="2:21">
      <c r="B300" t="s">
        <v>1091</v>
      </c>
      <c r="C300" t="s">
        <v>1092</v>
      </c>
      <c r="D300" t="s">
        <v>123</v>
      </c>
      <c r="E300" t="s">
        <v>1032</v>
      </c>
      <c r="F300" t="s">
        <v>1093</v>
      </c>
      <c r="G300" t="s">
        <v>1094</v>
      </c>
      <c r="H300" t="s">
        <v>1083</v>
      </c>
      <c r="I300" t="s">
        <v>356</v>
      </c>
      <c r="J300"/>
      <c r="K300" s="77">
        <v>5.14</v>
      </c>
      <c r="L300" t="s">
        <v>106</v>
      </c>
      <c r="M300" s="78">
        <v>4.2500000000000003E-2</v>
      </c>
      <c r="N300" s="78">
        <v>5.91E-2</v>
      </c>
      <c r="O300" s="77">
        <v>756217.73</v>
      </c>
      <c r="P300" s="77">
        <v>92.273972659868221</v>
      </c>
      <c r="Q300" s="77">
        <v>0</v>
      </c>
      <c r="R300" s="77">
        <v>2576.2485844797002</v>
      </c>
      <c r="S300" s="78">
        <v>1.9E-3</v>
      </c>
      <c r="T300" s="78">
        <v>6.9999999999999999E-4</v>
      </c>
      <c r="U300" s="78">
        <v>1E-4</v>
      </c>
    </row>
    <row r="301" spans="2:21">
      <c r="B301" t="s">
        <v>1095</v>
      </c>
      <c r="C301" t="s">
        <v>1096</v>
      </c>
      <c r="D301" t="s">
        <v>123</v>
      </c>
      <c r="E301" t="s">
        <v>1032</v>
      </c>
      <c r="F301" t="s">
        <v>1097</v>
      </c>
      <c r="G301" t="s">
        <v>1082</v>
      </c>
      <c r="H301" t="s">
        <v>1083</v>
      </c>
      <c r="I301" t="s">
        <v>219</v>
      </c>
      <c r="J301"/>
      <c r="K301" s="77">
        <v>3.72</v>
      </c>
      <c r="L301" t="s">
        <v>113</v>
      </c>
      <c r="M301" s="78">
        <v>4.6300000000000001E-2</v>
      </c>
      <c r="N301" s="78">
        <v>7.7700000000000005E-2</v>
      </c>
      <c r="O301" s="77">
        <v>3364354.98</v>
      </c>
      <c r="P301" s="77">
        <v>90.449749564635212</v>
      </c>
      <c r="Q301" s="77">
        <v>0</v>
      </c>
      <c r="R301" s="77">
        <v>14216.2198074886</v>
      </c>
      <c r="S301" s="78">
        <v>6.7000000000000002E-3</v>
      </c>
      <c r="T301" s="78">
        <v>3.5999999999999999E-3</v>
      </c>
      <c r="U301" s="78">
        <v>5.0000000000000001E-4</v>
      </c>
    </row>
    <row r="302" spans="2:21">
      <c r="B302" t="s">
        <v>1098</v>
      </c>
      <c r="C302" t="s">
        <v>1099</v>
      </c>
      <c r="D302" t="s">
        <v>123</v>
      </c>
      <c r="E302" t="s">
        <v>1032</v>
      </c>
      <c r="F302" t="s">
        <v>1100</v>
      </c>
      <c r="G302" t="s">
        <v>1067</v>
      </c>
      <c r="H302" t="s">
        <v>1101</v>
      </c>
      <c r="I302" t="s">
        <v>361</v>
      </c>
      <c r="J302"/>
      <c r="K302" s="77">
        <v>4.04</v>
      </c>
      <c r="L302" t="s">
        <v>106</v>
      </c>
      <c r="M302" s="78">
        <v>3.2000000000000001E-2</v>
      </c>
      <c r="N302" s="78">
        <v>0.1104</v>
      </c>
      <c r="O302" s="77">
        <v>3588645.31</v>
      </c>
      <c r="P302" s="77">
        <v>74.112444526671695</v>
      </c>
      <c r="Q302" s="77">
        <v>0</v>
      </c>
      <c r="R302" s="77">
        <v>9819.3641570189793</v>
      </c>
      <c r="S302" s="78">
        <v>2.8999999999999998E-3</v>
      </c>
      <c r="T302" s="78">
        <v>2.5000000000000001E-3</v>
      </c>
      <c r="U302" s="78">
        <v>4.0000000000000002E-4</v>
      </c>
    </row>
    <row r="303" spans="2:21">
      <c r="B303" t="s">
        <v>1102</v>
      </c>
      <c r="C303" t="s">
        <v>1103</v>
      </c>
      <c r="D303" t="s">
        <v>123</v>
      </c>
      <c r="E303" t="s">
        <v>1032</v>
      </c>
      <c r="F303" t="s">
        <v>1081</v>
      </c>
      <c r="G303" t="s">
        <v>1082</v>
      </c>
      <c r="H303" t="s">
        <v>1037</v>
      </c>
      <c r="I303" t="s">
        <v>219</v>
      </c>
      <c r="J303"/>
      <c r="K303" s="77">
        <v>7.15</v>
      </c>
      <c r="L303" t="s">
        <v>106</v>
      </c>
      <c r="M303" s="78">
        <v>6.7400000000000002E-2</v>
      </c>
      <c r="N303" s="78">
        <v>6.2199999999999998E-2</v>
      </c>
      <c r="O303" s="77">
        <v>1682177.53</v>
      </c>
      <c r="P303" s="77">
        <v>103.62428331022419</v>
      </c>
      <c r="Q303" s="77">
        <v>0</v>
      </c>
      <c r="R303" s="77">
        <v>6435.6891605913397</v>
      </c>
      <c r="S303" s="78">
        <v>1.2999999999999999E-3</v>
      </c>
      <c r="T303" s="78">
        <v>1.6000000000000001E-3</v>
      </c>
      <c r="U303" s="78">
        <v>2.0000000000000001E-4</v>
      </c>
    </row>
    <row r="304" spans="2:21">
      <c r="B304" t="s">
        <v>1104</v>
      </c>
      <c r="C304" t="s">
        <v>1105</v>
      </c>
      <c r="D304" t="s">
        <v>123</v>
      </c>
      <c r="E304" t="s">
        <v>1032</v>
      </c>
      <c r="F304" t="s">
        <v>1106</v>
      </c>
      <c r="G304" t="s">
        <v>1082</v>
      </c>
      <c r="H304" t="s">
        <v>1037</v>
      </c>
      <c r="I304" t="s">
        <v>219</v>
      </c>
      <c r="J304"/>
      <c r="K304" s="77">
        <v>5.31</v>
      </c>
      <c r="L304" t="s">
        <v>106</v>
      </c>
      <c r="M304" s="78">
        <v>3.9300000000000002E-2</v>
      </c>
      <c r="N304" s="78">
        <v>6.7299999999999999E-2</v>
      </c>
      <c r="O304" s="77">
        <v>3493321.93</v>
      </c>
      <c r="P304" s="77">
        <v>87.554974991213911</v>
      </c>
      <c r="Q304" s="77">
        <v>0</v>
      </c>
      <c r="R304" s="77">
        <v>11292.2668086912</v>
      </c>
      <c r="S304" s="78">
        <v>2.3E-3</v>
      </c>
      <c r="T304" s="78">
        <v>2.8999999999999998E-3</v>
      </c>
      <c r="U304" s="78">
        <v>4.0000000000000002E-4</v>
      </c>
    </row>
    <row r="305" spans="2:21">
      <c r="B305" t="s">
        <v>1107</v>
      </c>
      <c r="C305" t="s">
        <v>1108</v>
      </c>
      <c r="D305" t="s">
        <v>123</v>
      </c>
      <c r="E305" t="s">
        <v>1032</v>
      </c>
      <c r="F305" t="s">
        <v>1109</v>
      </c>
      <c r="G305" t="s">
        <v>1110</v>
      </c>
      <c r="H305" t="s">
        <v>1037</v>
      </c>
      <c r="I305" t="s">
        <v>219</v>
      </c>
      <c r="J305"/>
      <c r="K305" s="77">
        <v>2.97</v>
      </c>
      <c r="L305" t="s">
        <v>106</v>
      </c>
      <c r="M305" s="78">
        <v>4.7500000000000001E-2</v>
      </c>
      <c r="N305" s="78">
        <v>8.2799999999999999E-2</v>
      </c>
      <c r="O305" s="77">
        <v>2579338.83</v>
      </c>
      <c r="P305" s="77">
        <v>90.991472350012586</v>
      </c>
      <c r="Q305" s="77">
        <v>0</v>
      </c>
      <c r="R305" s="77">
        <v>8665.0441614798401</v>
      </c>
      <c r="S305" s="78">
        <v>1.6999999999999999E-3</v>
      </c>
      <c r="T305" s="78">
        <v>2.2000000000000001E-3</v>
      </c>
      <c r="U305" s="78">
        <v>2.9999999999999997E-4</v>
      </c>
    </row>
    <row r="306" spans="2:21">
      <c r="B306" t="s">
        <v>1111</v>
      </c>
      <c r="C306" t="s">
        <v>1112</v>
      </c>
      <c r="D306" t="s">
        <v>123</v>
      </c>
      <c r="E306" t="s">
        <v>1032</v>
      </c>
      <c r="F306" t="s">
        <v>1109</v>
      </c>
      <c r="G306" t="s">
        <v>1110</v>
      </c>
      <c r="H306" t="s">
        <v>1037</v>
      </c>
      <c r="I306" t="s">
        <v>219</v>
      </c>
      <c r="J306"/>
      <c r="K306" s="77">
        <v>5.92</v>
      </c>
      <c r="L306" t="s">
        <v>106</v>
      </c>
      <c r="M306" s="78">
        <v>5.1299999999999998E-2</v>
      </c>
      <c r="N306" s="78">
        <v>7.9699999999999993E-2</v>
      </c>
      <c r="O306" s="77">
        <v>1844787.96</v>
      </c>
      <c r="P306" s="77">
        <v>85.403430632630418</v>
      </c>
      <c r="Q306" s="77">
        <v>0</v>
      </c>
      <c r="R306" s="77">
        <v>5816.7910577572502</v>
      </c>
      <c r="S306" s="78">
        <v>1.1999999999999999E-3</v>
      </c>
      <c r="T306" s="78">
        <v>1.5E-3</v>
      </c>
      <c r="U306" s="78">
        <v>2.0000000000000001E-4</v>
      </c>
    </row>
    <row r="307" spans="2:21">
      <c r="B307" t="s">
        <v>1113</v>
      </c>
      <c r="C307" t="s">
        <v>1114</v>
      </c>
      <c r="D307" t="s">
        <v>123</v>
      </c>
      <c r="E307" t="s">
        <v>1032</v>
      </c>
      <c r="F307" t="s">
        <v>1115</v>
      </c>
      <c r="G307" t="s">
        <v>1116</v>
      </c>
      <c r="H307" t="s">
        <v>1040</v>
      </c>
      <c r="I307" t="s">
        <v>219</v>
      </c>
      <c r="J307"/>
      <c r="K307" s="77">
        <v>7.27</v>
      </c>
      <c r="L307" t="s">
        <v>106</v>
      </c>
      <c r="M307" s="78">
        <v>3.3000000000000002E-2</v>
      </c>
      <c r="N307" s="78">
        <v>6.1400000000000003E-2</v>
      </c>
      <c r="O307" s="77">
        <v>3364354.98</v>
      </c>
      <c r="P307" s="77">
        <v>82.416833356028263</v>
      </c>
      <c r="Q307" s="77">
        <v>0</v>
      </c>
      <c r="R307" s="77">
        <v>10237.1585372434</v>
      </c>
      <c r="S307" s="78">
        <v>8.0000000000000004E-4</v>
      </c>
      <c r="T307" s="78">
        <v>2.5999999999999999E-3</v>
      </c>
      <c r="U307" s="78">
        <v>4.0000000000000002E-4</v>
      </c>
    </row>
    <row r="308" spans="2:21">
      <c r="B308" t="s">
        <v>1117</v>
      </c>
      <c r="C308" t="s">
        <v>1118</v>
      </c>
      <c r="D308" t="s">
        <v>123</v>
      </c>
      <c r="E308" t="s">
        <v>1032</v>
      </c>
      <c r="F308" t="s">
        <v>1119</v>
      </c>
      <c r="G308" t="s">
        <v>1067</v>
      </c>
      <c r="H308" t="s">
        <v>1120</v>
      </c>
      <c r="I308" t="s">
        <v>361</v>
      </c>
      <c r="J308"/>
      <c r="K308" s="77">
        <v>6.62</v>
      </c>
      <c r="L308" t="s">
        <v>110</v>
      </c>
      <c r="M308" s="78">
        <v>5.8000000000000003E-2</v>
      </c>
      <c r="N308" s="78">
        <v>5.1299999999999998E-2</v>
      </c>
      <c r="O308" s="77">
        <v>1682177.53</v>
      </c>
      <c r="P308" s="77">
        <v>109.6887668895555</v>
      </c>
      <c r="Q308" s="77">
        <v>0</v>
      </c>
      <c r="R308" s="77">
        <v>7442.2675115062402</v>
      </c>
      <c r="S308" s="78">
        <v>3.3999999999999998E-3</v>
      </c>
      <c r="T308" s="78">
        <v>1.9E-3</v>
      </c>
      <c r="U308" s="78">
        <v>2.9999999999999997E-4</v>
      </c>
    </row>
    <row r="309" spans="2:21">
      <c r="B309" t="s">
        <v>1121</v>
      </c>
      <c r="C309" t="s">
        <v>1122</v>
      </c>
      <c r="D309" t="s">
        <v>123</v>
      </c>
      <c r="E309" t="s">
        <v>1032</v>
      </c>
      <c r="F309" t="s">
        <v>1123</v>
      </c>
      <c r="G309" t="s">
        <v>1082</v>
      </c>
      <c r="H309" t="s">
        <v>1040</v>
      </c>
      <c r="I309" t="s">
        <v>219</v>
      </c>
      <c r="J309"/>
      <c r="K309" s="77">
        <v>7.51</v>
      </c>
      <c r="L309" t="s">
        <v>106</v>
      </c>
      <c r="M309" s="78">
        <v>6.1699999999999998E-2</v>
      </c>
      <c r="N309" s="78">
        <v>6.0999999999999999E-2</v>
      </c>
      <c r="O309" s="77">
        <v>1682177.53</v>
      </c>
      <c r="P309" s="77">
        <v>100.80309997241112</v>
      </c>
      <c r="Q309" s="77">
        <v>0</v>
      </c>
      <c r="R309" s="77">
        <v>6260.4767645828897</v>
      </c>
      <c r="S309" s="78">
        <v>5.0000000000000001E-4</v>
      </c>
      <c r="T309" s="78">
        <v>1.6000000000000001E-3</v>
      </c>
      <c r="U309" s="78">
        <v>2.0000000000000001E-4</v>
      </c>
    </row>
    <row r="310" spans="2:21">
      <c r="B310" t="s">
        <v>1124</v>
      </c>
      <c r="C310" t="s">
        <v>1125</v>
      </c>
      <c r="D310" t="s">
        <v>123</v>
      </c>
      <c r="E310" t="s">
        <v>1032</v>
      </c>
      <c r="F310" t="s">
        <v>1126</v>
      </c>
      <c r="G310" t="s">
        <v>1127</v>
      </c>
      <c r="H310" t="s">
        <v>1040</v>
      </c>
      <c r="I310" t="s">
        <v>219</v>
      </c>
      <c r="J310"/>
      <c r="K310" s="77">
        <v>7.32</v>
      </c>
      <c r="L310" t="s">
        <v>106</v>
      </c>
      <c r="M310" s="78">
        <v>5.5E-2</v>
      </c>
      <c r="N310" s="78">
        <v>5.8400000000000001E-2</v>
      </c>
      <c r="O310" s="77">
        <v>4485806.6399999997</v>
      </c>
      <c r="P310" s="77">
        <v>99.714555519375494</v>
      </c>
      <c r="Q310" s="77">
        <v>0</v>
      </c>
      <c r="R310" s="77">
        <v>16514.323952116101</v>
      </c>
      <c r="S310" s="78">
        <v>4.1000000000000003E-3</v>
      </c>
      <c r="T310" s="78">
        <v>4.1999999999999997E-3</v>
      </c>
      <c r="U310" s="78">
        <v>5.9999999999999995E-4</v>
      </c>
    </row>
    <row r="311" spans="2:21">
      <c r="B311" t="s">
        <v>1128</v>
      </c>
      <c r="C311" t="s">
        <v>1129</v>
      </c>
      <c r="D311" t="s">
        <v>123</v>
      </c>
      <c r="E311" t="s">
        <v>1032</v>
      </c>
      <c r="F311" t="s">
        <v>1130</v>
      </c>
      <c r="G311" t="s">
        <v>1082</v>
      </c>
      <c r="H311" t="s">
        <v>1040</v>
      </c>
      <c r="I311" t="s">
        <v>219</v>
      </c>
      <c r="J311"/>
      <c r="K311" s="77">
        <v>4.3499999999999996</v>
      </c>
      <c r="L311" t="s">
        <v>110</v>
      </c>
      <c r="M311" s="78">
        <v>4.1300000000000003E-2</v>
      </c>
      <c r="N311" s="78">
        <v>5.4699999999999999E-2</v>
      </c>
      <c r="O311" s="77">
        <v>3330711.43</v>
      </c>
      <c r="P311" s="77">
        <v>97.608123227254993</v>
      </c>
      <c r="Q311" s="77">
        <v>0</v>
      </c>
      <c r="R311" s="77">
        <v>13112.7645761284</v>
      </c>
      <c r="S311" s="78">
        <v>3.3E-3</v>
      </c>
      <c r="T311" s="78">
        <v>3.3999999999999998E-3</v>
      </c>
      <c r="U311" s="78">
        <v>5.0000000000000001E-4</v>
      </c>
    </row>
    <row r="312" spans="2:21">
      <c r="B312" t="s">
        <v>1131</v>
      </c>
      <c r="C312" t="s">
        <v>1132</v>
      </c>
      <c r="D312" t="s">
        <v>123</v>
      </c>
      <c r="E312" t="s">
        <v>1032</v>
      </c>
      <c r="F312" t="s">
        <v>1133</v>
      </c>
      <c r="G312" t="s">
        <v>1134</v>
      </c>
      <c r="H312" t="s">
        <v>1040</v>
      </c>
      <c r="I312" t="s">
        <v>219</v>
      </c>
      <c r="J312"/>
      <c r="K312" s="77">
        <v>6.97</v>
      </c>
      <c r="L312" t="s">
        <v>106</v>
      </c>
      <c r="M312" s="78">
        <v>6.8000000000000005E-2</v>
      </c>
      <c r="N312" s="78">
        <v>6.7000000000000004E-2</v>
      </c>
      <c r="O312" s="77">
        <v>5382967.9699999997</v>
      </c>
      <c r="P312" s="77">
        <v>103.42921661403788</v>
      </c>
      <c r="Q312" s="77">
        <v>0</v>
      </c>
      <c r="R312" s="77">
        <v>20555.437443826198</v>
      </c>
      <c r="S312" s="78">
        <v>5.4000000000000003E-3</v>
      </c>
      <c r="T312" s="78">
        <v>5.3E-3</v>
      </c>
      <c r="U312" s="78">
        <v>8.0000000000000004E-4</v>
      </c>
    </row>
    <row r="313" spans="2:21">
      <c r="B313" t="s">
        <v>1135</v>
      </c>
      <c r="C313" t="s">
        <v>1136</v>
      </c>
      <c r="D313" t="s">
        <v>123</v>
      </c>
      <c r="E313" t="s">
        <v>1032</v>
      </c>
      <c r="F313" t="s">
        <v>1137</v>
      </c>
      <c r="G313" t="s">
        <v>1067</v>
      </c>
      <c r="H313" t="s">
        <v>1040</v>
      </c>
      <c r="I313" t="s">
        <v>356</v>
      </c>
      <c r="J313"/>
      <c r="K313" s="77">
        <v>6.84</v>
      </c>
      <c r="L313" t="s">
        <v>106</v>
      </c>
      <c r="M313" s="78">
        <v>0.06</v>
      </c>
      <c r="N313" s="78">
        <v>6.6400000000000001E-2</v>
      </c>
      <c r="O313" s="77">
        <v>2803629.19</v>
      </c>
      <c r="P313" s="77">
        <v>97.093602697553592</v>
      </c>
      <c r="Q313" s="77">
        <v>0</v>
      </c>
      <c r="R313" s="77">
        <v>10050.157818600301</v>
      </c>
      <c r="S313" s="78">
        <v>2.3E-3</v>
      </c>
      <c r="T313" s="78">
        <v>2.5999999999999999E-3</v>
      </c>
      <c r="U313" s="78">
        <v>4.0000000000000002E-4</v>
      </c>
    </row>
    <row r="314" spans="2:21">
      <c r="B314" t="s">
        <v>1138</v>
      </c>
      <c r="C314" t="s">
        <v>1139</v>
      </c>
      <c r="D314" t="s">
        <v>123</v>
      </c>
      <c r="E314" t="s">
        <v>1032</v>
      </c>
      <c r="F314" t="s">
        <v>1140</v>
      </c>
      <c r="G314" t="s">
        <v>1141</v>
      </c>
      <c r="H314" t="s">
        <v>1040</v>
      </c>
      <c r="I314" t="s">
        <v>219</v>
      </c>
      <c r="J314"/>
      <c r="K314" s="77">
        <v>6.85</v>
      </c>
      <c r="L314" t="s">
        <v>106</v>
      </c>
      <c r="M314" s="78">
        <v>6.3799999999999996E-2</v>
      </c>
      <c r="N314" s="78">
        <v>6.0400000000000002E-2</v>
      </c>
      <c r="O314" s="77">
        <v>942019.38</v>
      </c>
      <c r="P314" s="77">
        <v>103.75183577477813</v>
      </c>
      <c r="Q314" s="77">
        <v>0</v>
      </c>
      <c r="R314" s="77">
        <v>3608.4219749865802</v>
      </c>
      <c r="S314" s="78">
        <v>1.2999999999999999E-3</v>
      </c>
      <c r="T314" s="78">
        <v>8.9999999999999998E-4</v>
      </c>
      <c r="U314" s="78">
        <v>1E-4</v>
      </c>
    </row>
    <row r="315" spans="2:21">
      <c r="B315" t="s">
        <v>1142</v>
      </c>
      <c r="C315" t="s">
        <v>1143</v>
      </c>
      <c r="D315" t="s">
        <v>123</v>
      </c>
      <c r="E315" t="s">
        <v>1032</v>
      </c>
      <c r="F315" t="s">
        <v>1144</v>
      </c>
      <c r="G315" t="s">
        <v>1082</v>
      </c>
      <c r="H315" t="s">
        <v>1040</v>
      </c>
      <c r="I315" t="s">
        <v>219</v>
      </c>
      <c r="J315"/>
      <c r="K315" s="77">
        <v>3.65</v>
      </c>
      <c r="L315" t="s">
        <v>106</v>
      </c>
      <c r="M315" s="78">
        <v>8.1299999999999997E-2</v>
      </c>
      <c r="N315" s="78">
        <v>7.4999999999999997E-2</v>
      </c>
      <c r="O315" s="77">
        <v>2242903.3199999998</v>
      </c>
      <c r="P315" s="77">
        <v>103.20216669133468</v>
      </c>
      <c r="Q315" s="77">
        <v>0</v>
      </c>
      <c r="R315" s="77">
        <v>8545.9640448679002</v>
      </c>
      <c r="S315" s="78">
        <v>1.2999999999999999E-3</v>
      </c>
      <c r="T315" s="78">
        <v>2.2000000000000001E-3</v>
      </c>
      <c r="U315" s="78">
        <v>2.9999999999999997E-4</v>
      </c>
    </row>
    <row r="316" spans="2:21">
      <c r="B316" t="s">
        <v>1145</v>
      </c>
      <c r="C316" t="s">
        <v>1146</v>
      </c>
      <c r="D316" t="s">
        <v>123</v>
      </c>
      <c r="E316" t="s">
        <v>1032</v>
      </c>
      <c r="F316" t="s">
        <v>1147</v>
      </c>
      <c r="G316" t="s">
        <v>1082</v>
      </c>
      <c r="H316" t="s">
        <v>1047</v>
      </c>
      <c r="I316" t="s">
        <v>219</v>
      </c>
      <c r="J316"/>
      <c r="K316" s="77">
        <v>4.38</v>
      </c>
      <c r="L316" t="s">
        <v>110</v>
      </c>
      <c r="M316" s="78">
        <v>7.2499999999999995E-2</v>
      </c>
      <c r="N316" s="78">
        <v>7.3599999999999999E-2</v>
      </c>
      <c r="O316" s="77">
        <v>4003582.43</v>
      </c>
      <c r="P316" s="77">
        <v>99.218833251972129</v>
      </c>
      <c r="Q316" s="77">
        <v>0</v>
      </c>
      <c r="R316" s="77">
        <v>16021.9061945336</v>
      </c>
      <c r="S316" s="78">
        <v>3.2000000000000002E-3</v>
      </c>
      <c r="T316" s="78">
        <v>4.1000000000000003E-3</v>
      </c>
      <c r="U316" s="78">
        <v>5.9999999999999995E-4</v>
      </c>
    </row>
    <row r="317" spans="2:21">
      <c r="B317" t="s">
        <v>1148</v>
      </c>
      <c r="C317" t="s">
        <v>1149</v>
      </c>
      <c r="D317" t="s">
        <v>123</v>
      </c>
      <c r="E317" t="s">
        <v>1032</v>
      </c>
      <c r="F317" t="s">
        <v>1150</v>
      </c>
      <c r="G317" t="s">
        <v>1082</v>
      </c>
      <c r="H317" t="s">
        <v>1047</v>
      </c>
      <c r="I317" t="s">
        <v>219</v>
      </c>
      <c r="J317"/>
      <c r="K317" s="77">
        <v>7.29</v>
      </c>
      <c r="L317" t="s">
        <v>106</v>
      </c>
      <c r="M317" s="78">
        <v>7.1199999999999999E-2</v>
      </c>
      <c r="N317" s="78">
        <v>7.2400000000000006E-2</v>
      </c>
      <c r="O317" s="77">
        <v>2242903.3199999998</v>
      </c>
      <c r="P317" s="77">
        <v>98.925008078925202</v>
      </c>
      <c r="Q317" s="77">
        <v>0</v>
      </c>
      <c r="R317" s="77">
        <v>8191.7811480273203</v>
      </c>
      <c r="S317" s="78">
        <v>1.5E-3</v>
      </c>
      <c r="T317" s="78">
        <v>2.0999999999999999E-3</v>
      </c>
      <c r="U317" s="78">
        <v>2.9999999999999997E-4</v>
      </c>
    </row>
    <row r="318" spans="2:21">
      <c r="B318" t="s">
        <v>1151</v>
      </c>
      <c r="C318" t="s">
        <v>1152</v>
      </c>
      <c r="D318" t="s">
        <v>123</v>
      </c>
      <c r="E318" t="s">
        <v>1032</v>
      </c>
      <c r="F318" t="s">
        <v>1153</v>
      </c>
      <c r="G318" t="s">
        <v>1134</v>
      </c>
      <c r="H318" t="s">
        <v>1047</v>
      </c>
      <c r="I318" t="s">
        <v>219</v>
      </c>
      <c r="J318"/>
      <c r="K318" s="77">
        <v>3.3</v>
      </c>
      <c r="L318" t="s">
        <v>106</v>
      </c>
      <c r="M318" s="78">
        <v>2.63E-2</v>
      </c>
      <c r="N318" s="78">
        <v>7.5899999999999995E-2</v>
      </c>
      <c r="O318" s="77">
        <v>2843440.68</v>
      </c>
      <c r="P318" s="77">
        <v>85.05808332263156</v>
      </c>
      <c r="Q318" s="77">
        <v>0</v>
      </c>
      <c r="R318" s="77">
        <v>8929.3831199589895</v>
      </c>
      <c r="S318" s="78">
        <v>2.3E-3</v>
      </c>
      <c r="T318" s="78">
        <v>2.3E-3</v>
      </c>
      <c r="U318" s="78">
        <v>2.9999999999999997E-4</v>
      </c>
    </row>
    <row r="319" spans="2:21">
      <c r="B319" t="s">
        <v>1154</v>
      </c>
      <c r="C319" t="s">
        <v>1155</v>
      </c>
      <c r="D319" t="s">
        <v>123</v>
      </c>
      <c r="E319" t="s">
        <v>1032</v>
      </c>
      <c r="F319" t="s">
        <v>1153</v>
      </c>
      <c r="G319" t="s">
        <v>1134</v>
      </c>
      <c r="H319" t="s">
        <v>1047</v>
      </c>
      <c r="I319" t="s">
        <v>219</v>
      </c>
      <c r="J319"/>
      <c r="K319" s="77">
        <v>2.0699999999999998</v>
      </c>
      <c r="L319" t="s">
        <v>106</v>
      </c>
      <c r="M319" s="78">
        <v>7.0499999999999993E-2</v>
      </c>
      <c r="N319" s="78">
        <v>7.1300000000000002E-2</v>
      </c>
      <c r="O319" s="77">
        <v>1121451.6599999999</v>
      </c>
      <c r="P319" s="77">
        <v>101.35149994813213</v>
      </c>
      <c r="Q319" s="77">
        <v>0</v>
      </c>
      <c r="R319" s="77">
        <v>4196.3570279537498</v>
      </c>
      <c r="S319" s="78">
        <v>1.4E-3</v>
      </c>
      <c r="T319" s="78">
        <v>1.1000000000000001E-3</v>
      </c>
      <c r="U319" s="78">
        <v>2.0000000000000001E-4</v>
      </c>
    </row>
    <row r="320" spans="2:21">
      <c r="B320" t="s">
        <v>1156</v>
      </c>
      <c r="C320" t="s">
        <v>1157</v>
      </c>
      <c r="D320" t="s">
        <v>123</v>
      </c>
      <c r="E320" t="s">
        <v>1032</v>
      </c>
      <c r="F320" t="s">
        <v>1158</v>
      </c>
      <c r="G320" t="s">
        <v>1159</v>
      </c>
      <c r="H320" t="s">
        <v>1047</v>
      </c>
      <c r="I320" t="s">
        <v>219</v>
      </c>
      <c r="J320"/>
      <c r="K320" s="77">
        <v>5.35</v>
      </c>
      <c r="L320" t="s">
        <v>106</v>
      </c>
      <c r="M320" s="78">
        <v>0.04</v>
      </c>
      <c r="N320" s="78">
        <v>6.0600000000000001E-2</v>
      </c>
      <c r="O320" s="77">
        <v>3055955.77</v>
      </c>
      <c r="P320" s="77">
        <v>91.297777635656644</v>
      </c>
      <c r="Q320" s="77">
        <v>0</v>
      </c>
      <c r="R320" s="77">
        <v>10300.752760695499</v>
      </c>
      <c r="S320" s="78">
        <v>6.1000000000000004E-3</v>
      </c>
      <c r="T320" s="78">
        <v>2.5999999999999999E-3</v>
      </c>
      <c r="U320" s="78">
        <v>4.0000000000000002E-4</v>
      </c>
    </row>
    <row r="321" spans="2:21">
      <c r="B321" t="s">
        <v>1160</v>
      </c>
      <c r="C321" t="s">
        <v>1161</v>
      </c>
      <c r="D321" t="s">
        <v>123</v>
      </c>
      <c r="E321" t="s">
        <v>1032</v>
      </c>
      <c r="F321" t="s">
        <v>1162</v>
      </c>
      <c r="G321" t="s">
        <v>1054</v>
      </c>
      <c r="H321" t="s">
        <v>1047</v>
      </c>
      <c r="I321" t="s">
        <v>356</v>
      </c>
      <c r="J321"/>
      <c r="K321" s="77">
        <v>3.54</v>
      </c>
      <c r="L321" t="s">
        <v>106</v>
      </c>
      <c r="M321" s="78">
        <v>5.5E-2</v>
      </c>
      <c r="N321" s="78">
        <v>0.09</v>
      </c>
      <c r="O321" s="77">
        <v>785016.17</v>
      </c>
      <c r="P321" s="77">
        <v>90.293555837477584</v>
      </c>
      <c r="Q321" s="77">
        <v>0</v>
      </c>
      <c r="R321" s="77">
        <v>2616.9597908995702</v>
      </c>
      <c r="S321" s="78">
        <v>8.0000000000000004E-4</v>
      </c>
      <c r="T321" s="78">
        <v>6.9999999999999999E-4</v>
      </c>
      <c r="U321" s="78">
        <v>1E-4</v>
      </c>
    </row>
    <row r="322" spans="2:21">
      <c r="B322" t="s">
        <v>1163</v>
      </c>
      <c r="C322" t="s">
        <v>1164</v>
      </c>
      <c r="D322" t="s">
        <v>123</v>
      </c>
      <c r="E322" t="s">
        <v>1032</v>
      </c>
      <c r="F322" t="s">
        <v>1162</v>
      </c>
      <c r="G322" t="s">
        <v>1054</v>
      </c>
      <c r="H322" t="s">
        <v>1047</v>
      </c>
      <c r="I322" t="s">
        <v>219</v>
      </c>
      <c r="J322"/>
      <c r="K322" s="77">
        <v>3.13</v>
      </c>
      <c r="L322" t="s">
        <v>106</v>
      </c>
      <c r="M322" s="78">
        <v>0.06</v>
      </c>
      <c r="N322" s="78">
        <v>8.4400000000000003E-2</v>
      </c>
      <c r="O322" s="77">
        <v>2412242.52</v>
      </c>
      <c r="P322" s="77">
        <v>94.656333259936332</v>
      </c>
      <c r="Q322" s="77">
        <v>0</v>
      </c>
      <c r="R322" s="77">
        <v>8430.0924631368398</v>
      </c>
      <c r="S322" s="78">
        <v>3.2000000000000002E-3</v>
      </c>
      <c r="T322" s="78">
        <v>2.2000000000000001E-3</v>
      </c>
      <c r="U322" s="78">
        <v>2.9999999999999997E-4</v>
      </c>
    </row>
    <row r="323" spans="2:21">
      <c r="B323" t="s">
        <v>1165</v>
      </c>
      <c r="C323" t="s">
        <v>1166</v>
      </c>
      <c r="D323" t="s">
        <v>123</v>
      </c>
      <c r="E323" t="s">
        <v>1032</v>
      </c>
      <c r="F323" t="s">
        <v>1167</v>
      </c>
      <c r="G323" t="s">
        <v>1168</v>
      </c>
      <c r="H323" t="s">
        <v>1047</v>
      </c>
      <c r="I323" t="s">
        <v>219</v>
      </c>
      <c r="J323"/>
      <c r="K323" s="77">
        <v>6.14</v>
      </c>
      <c r="L323" t="s">
        <v>110</v>
      </c>
      <c r="M323" s="78">
        <v>6.6299999999999998E-2</v>
      </c>
      <c r="N323" s="78">
        <v>6.5000000000000002E-2</v>
      </c>
      <c r="O323" s="77">
        <v>4485806.6399999997</v>
      </c>
      <c r="P323" s="77">
        <v>103.39571236571389</v>
      </c>
      <c r="Q323" s="77">
        <v>0</v>
      </c>
      <c r="R323" s="77">
        <v>18707.440516239101</v>
      </c>
      <c r="S323" s="78">
        <v>6.0000000000000001E-3</v>
      </c>
      <c r="T323" s="78">
        <v>4.7999999999999996E-3</v>
      </c>
      <c r="U323" s="78">
        <v>6.9999999999999999E-4</v>
      </c>
    </row>
    <row r="324" spans="2:21">
      <c r="B324" t="s">
        <v>1169</v>
      </c>
      <c r="C324" t="s">
        <v>1170</v>
      </c>
      <c r="D324" t="s">
        <v>123</v>
      </c>
      <c r="E324" t="s">
        <v>1032</v>
      </c>
      <c r="F324" t="s">
        <v>1171</v>
      </c>
      <c r="G324" t="s">
        <v>1172</v>
      </c>
      <c r="H324" t="s">
        <v>1047</v>
      </c>
      <c r="I324" t="s">
        <v>356</v>
      </c>
      <c r="J324"/>
      <c r="K324" s="77">
        <v>5.87</v>
      </c>
      <c r="L324" t="s">
        <v>106</v>
      </c>
      <c r="M324" s="78">
        <v>3.2500000000000001E-2</v>
      </c>
      <c r="N324" s="78">
        <v>5.6599999999999998E-2</v>
      </c>
      <c r="O324" s="77">
        <v>2242903.3199999998</v>
      </c>
      <c r="P324" s="77">
        <v>87.8857221127234</v>
      </c>
      <c r="Q324" s="77">
        <v>0</v>
      </c>
      <c r="R324" s="77">
        <v>7277.64005745749</v>
      </c>
      <c r="S324" s="78">
        <v>1.8E-3</v>
      </c>
      <c r="T324" s="78">
        <v>1.9E-3</v>
      </c>
      <c r="U324" s="78">
        <v>2.9999999999999997E-4</v>
      </c>
    </row>
    <row r="325" spans="2:21">
      <c r="B325" t="s">
        <v>1173</v>
      </c>
      <c r="C325" t="s">
        <v>1174</v>
      </c>
      <c r="D325" t="s">
        <v>123</v>
      </c>
      <c r="E325" t="s">
        <v>1032</v>
      </c>
      <c r="F325" t="s">
        <v>1175</v>
      </c>
      <c r="G325" t="s">
        <v>1134</v>
      </c>
      <c r="H325" t="s">
        <v>1047</v>
      </c>
      <c r="I325" t="s">
        <v>356</v>
      </c>
      <c r="J325"/>
      <c r="K325" s="77">
        <v>1.55</v>
      </c>
      <c r="L325" t="s">
        <v>106</v>
      </c>
      <c r="M325" s="78">
        <v>4.2500000000000003E-2</v>
      </c>
      <c r="N325" s="78">
        <v>7.9200000000000007E-2</v>
      </c>
      <c r="O325" s="77">
        <v>2467193.65</v>
      </c>
      <c r="P325" s="77">
        <v>96.124750129669664</v>
      </c>
      <c r="Q325" s="77">
        <v>0</v>
      </c>
      <c r="R325" s="77">
        <v>8755.8871240769204</v>
      </c>
      <c r="S325" s="78">
        <v>5.1999999999999998E-3</v>
      </c>
      <c r="T325" s="78">
        <v>2.2000000000000001E-3</v>
      </c>
      <c r="U325" s="78">
        <v>2.9999999999999997E-4</v>
      </c>
    </row>
    <row r="326" spans="2:21">
      <c r="B326" t="s">
        <v>1176</v>
      </c>
      <c r="C326" t="s">
        <v>1177</v>
      </c>
      <c r="D326" t="s">
        <v>123</v>
      </c>
      <c r="E326" t="s">
        <v>1032</v>
      </c>
      <c r="F326" t="s">
        <v>1175</v>
      </c>
      <c r="G326" t="s">
        <v>1134</v>
      </c>
      <c r="H326" t="s">
        <v>1047</v>
      </c>
      <c r="I326" t="s">
        <v>356</v>
      </c>
      <c r="J326"/>
      <c r="K326" s="77">
        <v>4.8099999999999996</v>
      </c>
      <c r="L326" t="s">
        <v>106</v>
      </c>
      <c r="M326" s="78">
        <v>3.1300000000000001E-2</v>
      </c>
      <c r="N326" s="78">
        <v>7.4800000000000005E-2</v>
      </c>
      <c r="O326" s="77">
        <v>1121451.6599999999</v>
      </c>
      <c r="P326" s="77">
        <v>81.962402911397049</v>
      </c>
      <c r="Q326" s="77">
        <v>0</v>
      </c>
      <c r="R326" s="77">
        <v>3393.5709381656402</v>
      </c>
      <c r="S326" s="78">
        <v>1.5E-3</v>
      </c>
      <c r="T326" s="78">
        <v>8.9999999999999998E-4</v>
      </c>
      <c r="U326" s="78">
        <v>1E-4</v>
      </c>
    </row>
    <row r="327" spans="2:21">
      <c r="B327" t="s">
        <v>1178</v>
      </c>
      <c r="C327" t="s">
        <v>1179</v>
      </c>
      <c r="D327" t="s">
        <v>123</v>
      </c>
      <c r="E327" t="s">
        <v>1032</v>
      </c>
      <c r="F327" t="s">
        <v>1180</v>
      </c>
      <c r="G327" t="s">
        <v>1141</v>
      </c>
      <c r="H327" t="s">
        <v>1047</v>
      </c>
      <c r="I327" t="s">
        <v>356</v>
      </c>
      <c r="J327"/>
      <c r="K327" s="77">
        <v>6.93</v>
      </c>
      <c r="L327" t="s">
        <v>106</v>
      </c>
      <c r="M327" s="78">
        <v>6.4000000000000001E-2</v>
      </c>
      <c r="N327" s="78">
        <v>6.2300000000000001E-2</v>
      </c>
      <c r="O327" s="77">
        <v>1457887.17</v>
      </c>
      <c r="P327" s="77">
        <v>103.98499984679036</v>
      </c>
      <c r="Q327" s="77">
        <v>0</v>
      </c>
      <c r="R327" s="77">
        <v>5597.0128300014103</v>
      </c>
      <c r="S327" s="78">
        <v>1.5E-3</v>
      </c>
      <c r="T327" s="78">
        <v>1.4E-3</v>
      </c>
      <c r="U327" s="78">
        <v>2.0000000000000001E-4</v>
      </c>
    </row>
    <row r="328" spans="2:21">
      <c r="B328" t="s">
        <v>1181</v>
      </c>
      <c r="C328" t="s">
        <v>1182</v>
      </c>
      <c r="D328" t="s">
        <v>123</v>
      </c>
      <c r="E328" t="s">
        <v>1032</v>
      </c>
      <c r="F328" t="s">
        <v>1183</v>
      </c>
      <c r="G328" t="s">
        <v>1141</v>
      </c>
      <c r="H328" t="s">
        <v>1047</v>
      </c>
      <c r="I328" t="s">
        <v>219</v>
      </c>
      <c r="J328"/>
      <c r="K328" s="77">
        <v>4.5</v>
      </c>
      <c r="L328" t="s">
        <v>110</v>
      </c>
      <c r="M328" s="78">
        <v>4.8800000000000003E-2</v>
      </c>
      <c r="N328" s="78">
        <v>5.5500000000000001E-2</v>
      </c>
      <c r="O328" s="77">
        <v>3072777.57</v>
      </c>
      <c r="P328" s="77">
        <v>98.819620913654077</v>
      </c>
      <c r="Q328" s="77">
        <v>0</v>
      </c>
      <c r="R328" s="77">
        <v>12247.4479211131</v>
      </c>
      <c r="S328" s="78">
        <v>3.0999999999999999E-3</v>
      </c>
      <c r="T328" s="78">
        <v>3.0999999999999999E-3</v>
      </c>
      <c r="U328" s="78">
        <v>5.0000000000000001E-4</v>
      </c>
    </row>
    <row r="329" spans="2:21">
      <c r="B329" t="s">
        <v>1184</v>
      </c>
      <c r="C329" t="s">
        <v>1185</v>
      </c>
      <c r="D329" t="s">
        <v>123</v>
      </c>
      <c r="E329" t="s">
        <v>1032</v>
      </c>
      <c r="F329" t="s">
        <v>1186</v>
      </c>
      <c r="G329" t="s">
        <v>1159</v>
      </c>
      <c r="H329" t="s">
        <v>1047</v>
      </c>
      <c r="I329" t="s">
        <v>219</v>
      </c>
      <c r="J329"/>
      <c r="K329" s="77">
        <v>7.31</v>
      </c>
      <c r="L329" t="s">
        <v>106</v>
      </c>
      <c r="M329" s="78">
        <v>5.8999999999999997E-2</v>
      </c>
      <c r="N329" s="78">
        <v>6.1899999999999997E-2</v>
      </c>
      <c r="O329" s="77">
        <v>3140064.65</v>
      </c>
      <c r="P329" s="77">
        <v>99.720722296990161</v>
      </c>
      <c r="Q329" s="77">
        <v>0</v>
      </c>
      <c r="R329" s="77">
        <v>11560.7416836709</v>
      </c>
      <c r="S329" s="78">
        <v>6.3E-3</v>
      </c>
      <c r="T329" s="78">
        <v>3.0000000000000001E-3</v>
      </c>
      <c r="U329" s="78">
        <v>4.0000000000000002E-4</v>
      </c>
    </row>
    <row r="330" spans="2:21">
      <c r="B330" t="s">
        <v>1187</v>
      </c>
      <c r="C330" t="s">
        <v>1188</v>
      </c>
      <c r="D330" t="s">
        <v>123</v>
      </c>
      <c r="E330" t="s">
        <v>1032</v>
      </c>
      <c r="F330" t="s">
        <v>1189</v>
      </c>
      <c r="G330" t="s">
        <v>1190</v>
      </c>
      <c r="H330" t="s">
        <v>1047</v>
      </c>
      <c r="I330" t="s">
        <v>219</v>
      </c>
      <c r="J330"/>
      <c r="K330" s="77">
        <v>7.11</v>
      </c>
      <c r="L330" t="s">
        <v>106</v>
      </c>
      <c r="M330" s="78">
        <v>3.15E-2</v>
      </c>
      <c r="N330" s="78">
        <v>7.2099999999999997E-2</v>
      </c>
      <c r="O330" s="77">
        <v>2242903.3199999998</v>
      </c>
      <c r="P330" s="77">
        <v>75.210499890473315</v>
      </c>
      <c r="Q330" s="77">
        <v>0</v>
      </c>
      <c r="R330" s="77">
        <v>6228.0303751069896</v>
      </c>
      <c r="S330" s="78">
        <v>3.5000000000000001E-3</v>
      </c>
      <c r="T330" s="78">
        <v>1.6000000000000001E-3</v>
      </c>
      <c r="U330" s="78">
        <v>2.0000000000000001E-4</v>
      </c>
    </row>
    <row r="331" spans="2:21">
      <c r="B331" t="s">
        <v>1191</v>
      </c>
      <c r="C331" t="s">
        <v>1192</v>
      </c>
      <c r="D331" t="s">
        <v>123</v>
      </c>
      <c r="E331" t="s">
        <v>1032</v>
      </c>
      <c r="F331" t="s">
        <v>1193</v>
      </c>
      <c r="G331" t="s">
        <v>1194</v>
      </c>
      <c r="H331" t="s">
        <v>1047</v>
      </c>
      <c r="I331" t="s">
        <v>219</v>
      </c>
      <c r="J331"/>
      <c r="K331" s="77">
        <v>7.37</v>
      </c>
      <c r="L331" t="s">
        <v>106</v>
      </c>
      <c r="M331" s="78">
        <v>6.25E-2</v>
      </c>
      <c r="N331" s="78">
        <v>6.2700000000000006E-2</v>
      </c>
      <c r="O331" s="77">
        <v>2803629.19</v>
      </c>
      <c r="P331" s="77">
        <v>100.1486389242466</v>
      </c>
      <c r="Q331" s="77">
        <v>0</v>
      </c>
      <c r="R331" s="77">
        <v>10366.384579858901</v>
      </c>
      <c r="S331" s="78">
        <v>4.7000000000000002E-3</v>
      </c>
      <c r="T331" s="78">
        <v>2.7000000000000001E-3</v>
      </c>
      <c r="U331" s="78">
        <v>4.0000000000000002E-4</v>
      </c>
    </row>
    <row r="332" spans="2:21">
      <c r="B332" t="s">
        <v>1195</v>
      </c>
      <c r="C332" t="s">
        <v>1196</v>
      </c>
      <c r="D332" t="s">
        <v>123</v>
      </c>
      <c r="E332" t="s">
        <v>1032</v>
      </c>
      <c r="F332" t="s">
        <v>1197</v>
      </c>
      <c r="G332" t="s">
        <v>1127</v>
      </c>
      <c r="H332" t="s">
        <v>1047</v>
      </c>
      <c r="I332" t="s">
        <v>219</v>
      </c>
      <c r="J332"/>
      <c r="K332" s="77">
        <v>7.09</v>
      </c>
      <c r="L332" t="s">
        <v>106</v>
      </c>
      <c r="M332" s="78">
        <v>5.6000000000000001E-2</v>
      </c>
      <c r="N332" s="78">
        <v>5.7599999999999998E-2</v>
      </c>
      <c r="O332" s="77">
        <v>841088.79</v>
      </c>
      <c r="P332" s="77">
        <v>99.018556062093154</v>
      </c>
      <c r="Q332" s="77">
        <v>0</v>
      </c>
      <c r="R332" s="77">
        <v>3074.8230207315301</v>
      </c>
      <c r="S332" s="78">
        <v>1.4E-3</v>
      </c>
      <c r="T332" s="78">
        <v>8.0000000000000004E-4</v>
      </c>
      <c r="U332" s="78">
        <v>1E-4</v>
      </c>
    </row>
    <row r="333" spans="2:21">
      <c r="B333" t="s">
        <v>1198</v>
      </c>
      <c r="C333" t="s">
        <v>1199</v>
      </c>
      <c r="D333" t="s">
        <v>123</v>
      </c>
      <c r="E333" t="s">
        <v>1032</v>
      </c>
      <c r="F333" t="s">
        <v>1200</v>
      </c>
      <c r="G333" t="s">
        <v>1116</v>
      </c>
      <c r="H333" t="s">
        <v>1047</v>
      </c>
      <c r="I333" t="s">
        <v>356</v>
      </c>
      <c r="J333"/>
      <c r="K333" s="77">
        <v>4.5199999999999996</v>
      </c>
      <c r="L333" t="s">
        <v>106</v>
      </c>
      <c r="M333" s="78">
        <v>4.4999999999999998E-2</v>
      </c>
      <c r="N333" s="78">
        <v>6.3100000000000003E-2</v>
      </c>
      <c r="O333" s="77">
        <v>4503413.43</v>
      </c>
      <c r="P333" s="77">
        <v>93.592000070029343</v>
      </c>
      <c r="Q333" s="77">
        <v>0</v>
      </c>
      <c r="R333" s="77">
        <v>15561.1697026278</v>
      </c>
      <c r="S333" s="78">
        <v>7.4999999999999997E-3</v>
      </c>
      <c r="T333" s="78">
        <v>4.0000000000000001E-3</v>
      </c>
      <c r="U333" s="78">
        <v>5.9999999999999995E-4</v>
      </c>
    </row>
    <row r="334" spans="2:21">
      <c r="B334" t="s">
        <v>1201</v>
      </c>
      <c r="C334" t="s">
        <v>1202</v>
      </c>
      <c r="D334" t="s">
        <v>123</v>
      </c>
      <c r="E334" t="s">
        <v>1032</v>
      </c>
      <c r="F334" t="s">
        <v>1203</v>
      </c>
      <c r="G334" t="s">
        <v>1054</v>
      </c>
      <c r="H334" t="s">
        <v>1047</v>
      </c>
      <c r="I334" t="s">
        <v>219</v>
      </c>
      <c r="J334"/>
      <c r="K334" s="77">
        <v>7.05</v>
      </c>
      <c r="L334" t="s">
        <v>106</v>
      </c>
      <c r="M334" s="78">
        <v>0.04</v>
      </c>
      <c r="N334" s="78">
        <v>6.08E-2</v>
      </c>
      <c r="O334" s="77">
        <v>1682177.53</v>
      </c>
      <c r="P334" s="77">
        <v>87.919222195909498</v>
      </c>
      <c r="Q334" s="77">
        <v>0</v>
      </c>
      <c r="R334" s="77">
        <v>5460.3107241379303</v>
      </c>
      <c r="S334" s="78">
        <v>1.6999999999999999E-3</v>
      </c>
      <c r="T334" s="78">
        <v>1.4E-3</v>
      </c>
      <c r="U334" s="78">
        <v>2.0000000000000001E-4</v>
      </c>
    </row>
    <row r="335" spans="2:21">
      <c r="B335" t="s">
        <v>1204</v>
      </c>
      <c r="C335" t="s">
        <v>1205</v>
      </c>
      <c r="D335" t="s">
        <v>123</v>
      </c>
      <c r="E335" t="s">
        <v>1032</v>
      </c>
      <c r="F335" t="s">
        <v>1203</v>
      </c>
      <c r="G335" t="s">
        <v>1054</v>
      </c>
      <c r="H335" t="s">
        <v>1047</v>
      </c>
      <c r="I335" t="s">
        <v>219</v>
      </c>
      <c r="J335"/>
      <c r="K335" s="77">
        <v>3.1</v>
      </c>
      <c r="L335" t="s">
        <v>106</v>
      </c>
      <c r="M335" s="78">
        <v>6.88E-2</v>
      </c>
      <c r="N335" s="78">
        <v>6.2899999999999998E-2</v>
      </c>
      <c r="O335" s="77">
        <v>2803629.19</v>
      </c>
      <c r="P335" s="77">
        <v>104.7289306930693</v>
      </c>
      <c r="Q335" s="77">
        <v>0</v>
      </c>
      <c r="R335" s="77">
        <v>10840.491960343101</v>
      </c>
      <c r="S335" s="78">
        <v>4.1000000000000003E-3</v>
      </c>
      <c r="T335" s="78">
        <v>2.8E-3</v>
      </c>
      <c r="U335" s="78">
        <v>4.0000000000000002E-4</v>
      </c>
    </row>
    <row r="336" spans="2:21">
      <c r="B336" t="s">
        <v>1206</v>
      </c>
      <c r="C336" t="s">
        <v>1207</v>
      </c>
      <c r="D336" t="s">
        <v>123</v>
      </c>
      <c r="E336" t="s">
        <v>1032</v>
      </c>
      <c r="F336" t="s">
        <v>1208</v>
      </c>
      <c r="G336" t="s">
        <v>1082</v>
      </c>
      <c r="H336" t="s">
        <v>1047</v>
      </c>
      <c r="I336" t="s">
        <v>219</v>
      </c>
      <c r="J336"/>
      <c r="K336" s="77">
        <v>4</v>
      </c>
      <c r="L336" t="s">
        <v>113</v>
      </c>
      <c r="M336" s="78">
        <v>7.4200000000000002E-2</v>
      </c>
      <c r="N336" s="78">
        <v>8.1799999999999998E-2</v>
      </c>
      <c r="O336" s="77">
        <v>3812935.63</v>
      </c>
      <c r="P336" s="77">
        <v>97.367309453848989</v>
      </c>
      <c r="Q336" s="77">
        <v>0</v>
      </c>
      <c r="R336" s="77">
        <v>17343.933099684898</v>
      </c>
      <c r="S336" s="78">
        <v>5.8999999999999999E-3</v>
      </c>
      <c r="T336" s="78">
        <v>4.4000000000000003E-3</v>
      </c>
      <c r="U336" s="78">
        <v>6.9999999999999999E-4</v>
      </c>
    </row>
    <row r="337" spans="2:21">
      <c r="B337" t="s">
        <v>1209</v>
      </c>
      <c r="C337" t="s">
        <v>1210</v>
      </c>
      <c r="D337" t="s">
        <v>123</v>
      </c>
      <c r="E337" t="s">
        <v>1032</v>
      </c>
      <c r="F337" t="s">
        <v>1211</v>
      </c>
      <c r="G337" t="s">
        <v>1090</v>
      </c>
      <c r="H337" t="s">
        <v>1212</v>
      </c>
      <c r="I337" t="s">
        <v>361</v>
      </c>
      <c r="J337"/>
      <c r="K337" s="77">
        <v>3.27</v>
      </c>
      <c r="L337" t="s">
        <v>106</v>
      </c>
      <c r="M337" s="78">
        <v>4.7E-2</v>
      </c>
      <c r="N337" s="78">
        <v>7.6999999999999999E-2</v>
      </c>
      <c r="O337" s="77">
        <v>2130758.14</v>
      </c>
      <c r="P337" s="77">
        <v>92.415833170268073</v>
      </c>
      <c r="Q337" s="77">
        <v>0</v>
      </c>
      <c r="R337" s="77">
        <v>7270.1309346980597</v>
      </c>
      <c r="S337" s="78">
        <v>4.3E-3</v>
      </c>
      <c r="T337" s="78">
        <v>1.9E-3</v>
      </c>
      <c r="U337" s="78">
        <v>2.9999999999999997E-4</v>
      </c>
    </row>
    <row r="338" spans="2:21">
      <c r="B338" t="s">
        <v>1213</v>
      </c>
      <c r="C338" t="s">
        <v>1214</v>
      </c>
      <c r="D338" t="s">
        <v>123</v>
      </c>
      <c r="E338" t="s">
        <v>1032</v>
      </c>
      <c r="F338" t="s">
        <v>1215</v>
      </c>
      <c r="G338" t="s">
        <v>1134</v>
      </c>
      <c r="H338" t="s">
        <v>1047</v>
      </c>
      <c r="I338" t="s">
        <v>219</v>
      </c>
      <c r="J338"/>
      <c r="K338" s="77">
        <v>1.96</v>
      </c>
      <c r="L338" t="s">
        <v>106</v>
      </c>
      <c r="M338" s="78">
        <v>3.7499999999999999E-2</v>
      </c>
      <c r="N338" s="78">
        <v>7.6399999999999996E-2</v>
      </c>
      <c r="O338" s="77">
        <v>672871.01</v>
      </c>
      <c r="P338" s="77">
        <v>94.228416378871415</v>
      </c>
      <c r="Q338" s="77">
        <v>0</v>
      </c>
      <c r="R338" s="77">
        <v>2340.8598002992799</v>
      </c>
      <c r="S338" s="78">
        <v>1.2999999999999999E-3</v>
      </c>
      <c r="T338" s="78">
        <v>5.9999999999999995E-4</v>
      </c>
      <c r="U338" s="78">
        <v>1E-4</v>
      </c>
    </row>
    <row r="339" spans="2:21">
      <c r="B339" t="s">
        <v>1216</v>
      </c>
      <c r="C339" t="s">
        <v>1217</v>
      </c>
      <c r="D339" t="s">
        <v>123</v>
      </c>
      <c r="E339" t="s">
        <v>1032</v>
      </c>
      <c r="F339" t="s">
        <v>1215</v>
      </c>
      <c r="G339" t="s">
        <v>1134</v>
      </c>
      <c r="H339" t="s">
        <v>1047</v>
      </c>
      <c r="I339" t="s">
        <v>219</v>
      </c>
      <c r="J339"/>
      <c r="K339" s="77">
        <v>4.17</v>
      </c>
      <c r="L339" t="s">
        <v>106</v>
      </c>
      <c r="M339" s="78">
        <v>7.9500000000000001E-2</v>
      </c>
      <c r="N339" s="78">
        <v>7.9799999999999996E-2</v>
      </c>
      <c r="O339" s="77">
        <v>1009306.48</v>
      </c>
      <c r="P339" s="77">
        <v>100.05349297154213</v>
      </c>
      <c r="Q339" s="77">
        <v>0</v>
      </c>
      <c r="R339" s="77">
        <v>3728.35287182093</v>
      </c>
      <c r="S339" s="78">
        <v>2E-3</v>
      </c>
      <c r="T339" s="78">
        <v>1E-3</v>
      </c>
      <c r="U339" s="78">
        <v>1E-4</v>
      </c>
    </row>
    <row r="340" spans="2:21">
      <c r="B340" t="s">
        <v>1218</v>
      </c>
      <c r="C340" t="s">
        <v>1219</v>
      </c>
      <c r="D340" t="s">
        <v>123</v>
      </c>
      <c r="E340" t="s">
        <v>1032</v>
      </c>
      <c r="F340" t="s">
        <v>1220</v>
      </c>
      <c r="G340" t="s">
        <v>1082</v>
      </c>
      <c r="H340" t="s">
        <v>1212</v>
      </c>
      <c r="I340" t="s">
        <v>361</v>
      </c>
      <c r="J340"/>
      <c r="K340" s="77">
        <v>3.54</v>
      </c>
      <c r="L340" t="s">
        <v>106</v>
      </c>
      <c r="M340" s="78">
        <v>6.88E-2</v>
      </c>
      <c r="N340" s="78">
        <v>8.5800000000000001E-2</v>
      </c>
      <c r="O340" s="77">
        <v>2332619.46</v>
      </c>
      <c r="P340" s="77">
        <v>97.28724669377668</v>
      </c>
      <c r="Q340" s="77">
        <v>0</v>
      </c>
      <c r="R340" s="77">
        <v>8378.4078793414901</v>
      </c>
      <c r="S340" s="78">
        <v>4.7000000000000002E-3</v>
      </c>
      <c r="T340" s="78">
        <v>2.0999999999999999E-3</v>
      </c>
      <c r="U340" s="78">
        <v>2.9999999999999997E-4</v>
      </c>
    </row>
    <row r="341" spans="2:21">
      <c r="B341" t="s">
        <v>1221</v>
      </c>
      <c r="C341" t="s">
        <v>1222</v>
      </c>
      <c r="D341" t="s">
        <v>123</v>
      </c>
      <c r="E341" t="s">
        <v>1032</v>
      </c>
      <c r="F341" t="s">
        <v>1223</v>
      </c>
      <c r="G341" t="s">
        <v>1067</v>
      </c>
      <c r="H341" t="s">
        <v>1047</v>
      </c>
      <c r="I341" t="s">
        <v>356</v>
      </c>
      <c r="J341"/>
      <c r="K341" s="77">
        <v>1.95</v>
      </c>
      <c r="L341" t="s">
        <v>106</v>
      </c>
      <c r="M341" s="78">
        <v>5.7500000000000002E-2</v>
      </c>
      <c r="N341" s="78">
        <v>7.5700000000000003E-2</v>
      </c>
      <c r="O341" s="77">
        <v>950430.3</v>
      </c>
      <c r="P341" s="77">
        <v>101.1192759494275</v>
      </c>
      <c r="Q341" s="77">
        <v>0</v>
      </c>
      <c r="R341" s="77">
        <v>3548.2639975043098</v>
      </c>
      <c r="S341" s="78">
        <v>1.4E-3</v>
      </c>
      <c r="T341" s="78">
        <v>8.9999999999999998E-4</v>
      </c>
      <c r="U341" s="78">
        <v>1E-4</v>
      </c>
    </row>
    <row r="342" spans="2:21">
      <c r="B342" t="s">
        <v>1224</v>
      </c>
      <c r="C342" t="s">
        <v>1225</v>
      </c>
      <c r="D342" t="s">
        <v>123</v>
      </c>
      <c r="E342" t="s">
        <v>1032</v>
      </c>
      <c r="F342" t="s">
        <v>1226</v>
      </c>
      <c r="G342" t="s">
        <v>1168</v>
      </c>
      <c r="H342" t="s">
        <v>1047</v>
      </c>
      <c r="I342" t="s">
        <v>219</v>
      </c>
      <c r="J342"/>
      <c r="K342" s="77">
        <v>4.2</v>
      </c>
      <c r="L342" t="s">
        <v>110</v>
      </c>
      <c r="M342" s="78">
        <v>0.04</v>
      </c>
      <c r="N342" s="78">
        <v>6.0199999999999997E-2</v>
      </c>
      <c r="O342" s="77">
        <v>2691483.97</v>
      </c>
      <c r="P342" s="77">
        <v>92.536555394189236</v>
      </c>
      <c r="Q342" s="77">
        <v>0</v>
      </c>
      <c r="R342" s="77">
        <v>10045.612495900201</v>
      </c>
      <c r="S342" s="78">
        <v>2.7000000000000001E-3</v>
      </c>
      <c r="T342" s="78">
        <v>2.5999999999999999E-3</v>
      </c>
      <c r="U342" s="78">
        <v>4.0000000000000002E-4</v>
      </c>
    </row>
    <row r="343" spans="2:21">
      <c r="B343" t="s">
        <v>1227</v>
      </c>
      <c r="C343" t="s">
        <v>1228</v>
      </c>
      <c r="D343" t="s">
        <v>123</v>
      </c>
      <c r="E343" t="s">
        <v>1032</v>
      </c>
      <c r="F343" t="s">
        <v>1229</v>
      </c>
      <c r="G343" t="s">
        <v>1230</v>
      </c>
      <c r="H343" t="s">
        <v>1047</v>
      </c>
      <c r="I343" t="s">
        <v>219</v>
      </c>
      <c r="J343"/>
      <c r="K343" s="77">
        <v>4</v>
      </c>
      <c r="L343" t="s">
        <v>110</v>
      </c>
      <c r="M343" s="78">
        <v>4.6300000000000001E-2</v>
      </c>
      <c r="N343" s="78">
        <v>5.3800000000000001E-2</v>
      </c>
      <c r="O343" s="77">
        <v>2298975.9</v>
      </c>
      <c r="P343" s="77">
        <v>100.13852779422302</v>
      </c>
      <c r="Q343" s="77">
        <v>0</v>
      </c>
      <c r="R343" s="77">
        <v>9285.5346457284304</v>
      </c>
      <c r="S343" s="78">
        <v>3.8E-3</v>
      </c>
      <c r="T343" s="78">
        <v>2.3999999999999998E-3</v>
      </c>
      <c r="U343" s="78">
        <v>4.0000000000000002E-4</v>
      </c>
    </row>
    <row r="344" spans="2:21">
      <c r="B344" t="s">
        <v>1231</v>
      </c>
      <c r="C344" t="s">
        <v>1232</v>
      </c>
      <c r="D344" t="s">
        <v>123</v>
      </c>
      <c r="E344" t="s">
        <v>1032</v>
      </c>
      <c r="F344" t="s">
        <v>1233</v>
      </c>
      <c r="G344" t="s">
        <v>1054</v>
      </c>
      <c r="H344" t="s">
        <v>1047</v>
      </c>
      <c r="I344" t="s">
        <v>219</v>
      </c>
      <c r="J344"/>
      <c r="K344" s="77">
        <v>3.33</v>
      </c>
      <c r="L344" t="s">
        <v>106</v>
      </c>
      <c r="M344" s="78">
        <v>5.2999999999999999E-2</v>
      </c>
      <c r="N344" s="78">
        <v>9.1800000000000007E-2</v>
      </c>
      <c r="O344" s="77">
        <v>3246602.54</v>
      </c>
      <c r="P344" s="77">
        <v>88.761111112385166</v>
      </c>
      <c r="Q344" s="77">
        <v>0</v>
      </c>
      <c r="R344" s="77">
        <v>10639.3120414819</v>
      </c>
      <c r="S344" s="78">
        <v>2.2000000000000001E-3</v>
      </c>
      <c r="T344" s="78">
        <v>2.7000000000000001E-3</v>
      </c>
      <c r="U344" s="78">
        <v>4.0000000000000002E-4</v>
      </c>
    </row>
    <row r="345" spans="2:21">
      <c r="B345" t="s">
        <v>1234</v>
      </c>
      <c r="C345" t="s">
        <v>1235</v>
      </c>
      <c r="D345" t="s">
        <v>123</v>
      </c>
      <c r="E345" t="s">
        <v>1032</v>
      </c>
      <c r="F345" t="s">
        <v>1236</v>
      </c>
      <c r="G345" t="s">
        <v>1141</v>
      </c>
      <c r="H345" t="s">
        <v>1047</v>
      </c>
      <c r="I345" t="s">
        <v>219</v>
      </c>
      <c r="J345"/>
      <c r="K345" s="77">
        <v>4.54</v>
      </c>
      <c r="L345" t="s">
        <v>110</v>
      </c>
      <c r="M345" s="78">
        <v>4.6300000000000001E-2</v>
      </c>
      <c r="N345" s="78">
        <v>7.0099999999999996E-2</v>
      </c>
      <c r="O345" s="77">
        <v>2141972.66</v>
      </c>
      <c r="P345" s="77">
        <v>89.884548752834462</v>
      </c>
      <c r="Q345" s="77">
        <v>0</v>
      </c>
      <c r="R345" s="77">
        <v>7765.5143282950603</v>
      </c>
      <c r="S345" s="78">
        <v>1.4E-3</v>
      </c>
      <c r="T345" s="78">
        <v>2E-3</v>
      </c>
      <c r="U345" s="78">
        <v>2.9999999999999997E-4</v>
      </c>
    </row>
    <row r="346" spans="2:21">
      <c r="B346" t="s">
        <v>1237</v>
      </c>
      <c r="C346" t="s">
        <v>1238</v>
      </c>
      <c r="D346" t="s">
        <v>123</v>
      </c>
      <c r="E346" t="s">
        <v>1032</v>
      </c>
      <c r="F346" t="s">
        <v>1239</v>
      </c>
      <c r="G346" t="s">
        <v>1240</v>
      </c>
      <c r="H346" t="s">
        <v>1047</v>
      </c>
      <c r="I346" t="s">
        <v>219</v>
      </c>
      <c r="J346"/>
      <c r="K346" s="77">
        <v>7.15</v>
      </c>
      <c r="L346" t="s">
        <v>106</v>
      </c>
      <c r="M346" s="78">
        <v>4.2799999999999998E-2</v>
      </c>
      <c r="N346" s="78">
        <v>6.0600000000000001E-2</v>
      </c>
      <c r="O346" s="77">
        <v>4485806.6399999997</v>
      </c>
      <c r="P346" s="77">
        <v>89.11366858093669</v>
      </c>
      <c r="Q346" s="77">
        <v>0</v>
      </c>
      <c r="R346" s="77">
        <v>14758.6476424474</v>
      </c>
      <c r="S346" s="78">
        <v>8.9999999999999998E-4</v>
      </c>
      <c r="T346" s="78">
        <v>3.8E-3</v>
      </c>
      <c r="U346" s="78">
        <v>5.9999999999999995E-4</v>
      </c>
    </row>
    <row r="347" spans="2:21">
      <c r="B347" t="s">
        <v>1241</v>
      </c>
      <c r="C347" t="s">
        <v>1242</v>
      </c>
      <c r="D347" t="s">
        <v>123</v>
      </c>
      <c r="E347" t="s">
        <v>1032</v>
      </c>
      <c r="F347" t="s">
        <v>1243</v>
      </c>
      <c r="G347" t="s">
        <v>1116</v>
      </c>
      <c r="H347" t="s">
        <v>1244</v>
      </c>
      <c r="I347" t="s">
        <v>219</v>
      </c>
      <c r="J347"/>
      <c r="K347" s="77">
        <v>1.86</v>
      </c>
      <c r="L347" t="s">
        <v>106</v>
      </c>
      <c r="M347" s="78">
        <v>6.5000000000000002E-2</v>
      </c>
      <c r="N347" s="78">
        <v>8.2900000000000001E-2</v>
      </c>
      <c r="O347" s="77">
        <v>1121451.6599999999</v>
      </c>
      <c r="P347" s="77">
        <v>96.51177753767422</v>
      </c>
      <c r="Q347" s="77">
        <v>0</v>
      </c>
      <c r="R347" s="77">
        <v>3995.9731915873799</v>
      </c>
      <c r="S347" s="78">
        <v>2.2000000000000001E-3</v>
      </c>
      <c r="T347" s="78">
        <v>1E-3</v>
      </c>
      <c r="U347" s="78">
        <v>2.0000000000000001E-4</v>
      </c>
    </row>
    <row r="348" spans="2:21">
      <c r="B348" t="s">
        <v>1245</v>
      </c>
      <c r="C348" t="s">
        <v>1246</v>
      </c>
      <c r="D348" t="s">
        <v>123</v>
      </c>
      <c r="E348" t="s">
        <v>1032</v>
      </c>
      <c r="F348" t="s">
        <v>1247</v>
      </c>
      <c r="G348" t="s">
        <v>1168</v>
      </c>
      <c r="H348" t="s">
        <v>1244</v>
      </c>
      <c r="I348" t="s">
        <v>219</v>
      </c>
      <c r="J348"/>
      <c r="K348" s="77">
        <v>4.49</v>
      </c>
      <c r="L348" t="s">
        <v>106</v>
      </c>
      <c r="M348" s="78">
        <v>4.1300000000000003E-2</v>
      </c>
      <c r="N348" s="78">
        <v>6.7500000000000004E-2</v>
      </c>
      <c r="O348" s="77">
        <v>4014796.94</v>
      </c>
      <c r="P348" s="77">
        <v>88.65841666115432</v>
      </c>
      <c r="Q348" s="77">
        <v>0</v>
      </c>
      <c r="R348" s="77">
        <v>13141.509333703299</v>
      </c>
      <c r="S348" s="78">
        <v>0.01</v>
      </c>
      <c r="T348" s="78">
        <v>3.3999999999999998E-3</v>
      </c>
      <c r="U348" s="78">
        <v>5.0000000000000001E-4</v>
      </c>
    </row>
    <row r="349" spans="2:21">
      <c r="B349" t="s">
        <v>1248</v>
      </c>
      <c r="C349" t="s">
        <v>1249</v>
      </c>
      <c r="D349" t="s">
        <v>123</v>
      </c>
      <c r="E349" t="s">
        <v>1032</v>
      </c>
      <c r="F349" t="s">
        <v>1250</v>
      </c>
      <c r="G349" t="s">
        <v>1251</v>
      </c>
      <c r="H349" t="s">
        <v>1244</v>
      </c>
      <c r="I349" t="s">
        <v>219</v>
      </c>
      <c r="J349"/>
      <c r="K349" s="77">
        <v>4.04</v>
      </c>
      <c r="L349" t="s">
        <v>110</v>
      </c>
      <c r="M349" s="78">
        <v>3.1300000000000001E-2</v>
      </c>
      <c r="N349" s="78">
        <v>6.6799999999999998E-2</v>
      </c>
      <c r="O349" s="77">
        <v>3364354.98</v>
      </c>
      <c r="P349" s="77">
        <v>88.323616437535961</v>
      </c>
      <c r="Q349" s="77">
        <v>0</v>
      </c>
      <c r="R349" s="77">
        <v>11985.3287207181</v>
      </c>
      <c r="S349" s="78">
        <v>4.4999999999999997E-3</v>
      </c>
      <c r="T349" s="78">
        <v>3.0999999999999999E-3</v>
      </c>
      <c r="U349" s="78">
        <v>5.0000000000000001E-4</v>
      </c>
    </row>
    <row r="350" spans="2:21">
      <c r="B350" t="s">
        <v>1252</v>
      </c>
      <c r="C350" t="s">
        <v>1253</v>
      </c>
      <c r="D350" t="s">
        <v>123</v>
      </c>
      <c r="E350" t="s">
        <v>1032</v>
      </c>
      <c r="F350" t="s">
        <v>1254</v>
      </c>
      <c r="G350" t="s">
        <v>1082</v>
      </c>
      <c r="H350" t="s">
        <v>1255</v>
      </c>
      <c r="I350" t="s">
        <v>361</v>
      </c>
      <c r="J350"/>
      <c r="K350" s="77">
        <v>5.25</v>
      </c>
      <c r="L350" t="s">
        <v>110</v>
      </c>
      <c r="M350" s="78">
        <v>6.88E-2</v>
      </c>
      <c r="N350" s="78">
        <v>7.7299999999999994E-2</v>
      </c>
      <c r="O350" s="77">
        <v>1973754.9</v>
      </c>
      <c r="P350" s="77">
        <v>97.420424431264522</v>
      </c>
      <c r="Q350" s="77">
        <v>0</v>
      </c>
      <c r="R350" s="77">
        <v>7755.5844903659599</v>
      </c>
      <c r="S350" s="78">
        <v>2E-3</v>
      </c>
      <c r="T350" s="78">
        <v>2E-3</v>
      </c>
      <c r="U350" s="78">
        <v>2.9999999999999997E-4</v>
      </c>
    </row>
    <row r="351" spans="2:21">
      <c r="B351" t="s">
        <v>1256</v>
      </c>
      <c r="C351" t="s">
        <v>1257</v>
      </c>
      <c r="D351" t="s">
        <v>123</v>
      </c>
      <c r="E351" t="s">
        <v>1032</v>
      </c>
      <c r="F351" t="s">
        <v>1258</v>
      </c>
      <c r="G351" t="s">
        <v>1082</v>
      </c>
      <c r="H351" t="s">
        <v>1255</v>
      </c>
      <c r="I351" t="s">
        <v>361</v>
      </c>
      <c r="J351"/>
      <c r="K351" s="77">
        <v>4.82</v>
      </c>
      <c r="L351" t="s">
        <v>106</v>
      </c>
      <c r="M351" s="78">
        <v>7.7499999999999999E-2</v>
      </c>
      <c r="N351" s="78">
        <v>8.5400000000000004E-2</v>
      </c>
      <c r="O351" s="77">
        <v>2315461.2599999998</v>
      </c>
      <c r="P351" s="77">
        <v>98.61519446705357</v>
      </c>
      <c r="Q351" s="77">
        <v>0</v>
      </c>
      <c r="R351" s="77">
        <v>8430.3003349780192</v>
      </c>
      <c r="S351" s="78">
        <v>1.1999999999999999E-3</v>
      </c>
      <c r="T351" s="78">
        <v>2.2000000000000001E-3</v>
      </c>
      <c r="U351" s="78">
        <v>2.9999999999999997E-4</v>
      </c>
    </row>
    <row r="352" spans="2:21">
      <c r="B352" t="s">
        <v>1259</v>
      </c>
      <c r="C352" t="s">
        <v>1260</v>
      </c>
      <c r="D352" t="s">
        <v>123</v>
      </c>
      <c r="E352" t="s">
        <v>1032</v>
      </c>
      <c r="F352" t="s">
        <v>1261</v>
      </c>
      <c r="G352" t="s">
        <v>1090</v>
      </c>
      <c r="H352" t="s">
        <v>1244</v>
      </c>
      <c r="I352" t="s">
        <v>356</v>
      </c>
      <c r="J352"/>
      <c r="K352" s="77">
        <v>4.57</v>
      </c>
      <c r="L352" t="s">
        <v>113</v>
      </c>
      <c r="M352" s="78">
        <v>8.3799999999999999E-2</v>
      </c>
      <c r="N352" s="78">
        <v>8.77E-2</v>
      </c>
      <c r="O352" s="77">
        <v>3364354.98</v>
      </c>
      <c r="P352" s="77">
        <v>98.240506753751134</v>
      </c>
      <c r="Q352" s="77">
        <v>0</v>
      </c>
      <c r="R352" s="77">
        <v>15440.713096069599</v>
      </c>
      <c r="S352" s="78">
        <v>4.7999999999999996E-3</v>
      </c>
      <c r="T352" s="78">
        <v>4.0000000000000001E-3</v>
      </c>
      <c r="U352" s="78">
        <v>5.9999999999999995E-4</v>
      </c>
    </row>
    <row r="353" spans="2:21">
      <c r="B353" t="s">
        <v>1262</v>
      </c>
      <c r="C353" t="s">
        <v>1263</v>
      </c>
      <c r="D353" t="s">
        <v>123</v>
      </c>
      <c r="E353" t="s">
        <v>1032</v>
      </c>
      <c r="F353" t="s">
        <v>1264</v>
      </c>
      <c r="G353" t="s">
        <v>1127</v>
      </c>
      <c r="H353" t="s">
        <v>1255</v>
      </c>
      <c r="I353" t="s">
        <v>361</v>
      </c>
      <c r="J353"/>
      <c r="K353" s="77">
        <v>5.07</v>
      </c>
      <c r="L353" t="s">
        <v>106</v>
      </c>
      <c r="M353" s="78">
        <v>3.2500000000000001E-2</v>
      </c>
      <c r="N353" s="78">
        <v>6.1600000000000002E-2</v>
      </c>
      <c r="O353" s="77">
        <v>1648309.66</v>
      </c>
      <c r="P353" s="77">
        <v>86.946722052050518</v>
      </c>
      <c r="Q353" s="77">
        <v>0</v>
      </c>
      <c r="R353" s="77">
        <v>5291.19430864899</v>
      </c>
      <c r="S353" s="78">
        <v>2.3999999999999998E-3</v>
      </c>
      <c r="T353" s="78">
        <v>1.4E-3</v>
      </c>
      <c r="U353" s="78">
        <v>2.0000000000000001E-4</v>
      </c>
    </row>
    <row r="354" spans="2:21">
      <c r="B354" t="s">
        <v>1265</v>
      </c>
      <c r="C354" t="s">
        <v>1266</v>
      </c>
      <c r="D354" t="s">
        <v>123</v>
      </c>
      <c r="E354" t="s">
        <v>1032</v>
      </c>
      <c r="F354" t="s">
        <v>1267</v>
      </c>
      <c r="G354" t="s">
        <v>1054</v>
      </c>
      <c r="H354" t="s">
        <v>1255</v>
      </c>
      <c r="I354" t="s">
        <v>361</v>
      </c>
      <c r="J354"/>
      <c r="K354" s="77">
        <v>7.3</v>
      </c>
      <c r="L354" t="s">
        <v>106</v>
      </c>
      <c r="M354" s="78">
        <v>3.2500000000000001E-2</v>
      </c>
      <c r="N354" s="78">
        <v>5.9400000000000001E-2</v>
      </c>
      <c r="O354" s="77">
        <v>560725.87</v>
      </c>
      <c r="P354" s="77">
        <v>83.22313927962648</v>
      </c>
      <c r="Q354" s="77">
        <v>0</v>
      </c>
      <c r="R354" s="77">
        <v>1722.88534756732</v>
      </c>
      <c r="S354" s="78">
        <v>5.0000000000000001E-4</v>
      </c>
      <c r="T354" s="78">
        <v>4.0000000000000002E-4</v>
      </c>
      <c r="U354" s="78">
        <v>1E-4</v>
      </c>
    </row>
    <row r="355" spans="2:21">
      <c r="B355" t="s">
        <v>1268</v>
      </c>
      <c r="C355" t="s">
        <v>1269</v>
      </c>
      <c r="D355" t="s">
        <v>123</v>
      </c>
      <c r="E355" t="s">
        <v>1032</v>
      </c>
      <c r="F355" t="s">
        <v>1267</v>
      </c>
      <c r="G355" t="s">
        <v>1054</v>
      </c>
      <c r="H355" t="s">
        <v>1255</v>
      </c>
      <c r="I355" t="s">
        <v>361</v>
      </c>
      <c r="J355"/>
      <c r="K355" s="77">
        <v>5.41</v>
      </c>
      <c r="L355" t="s">
        <v>106</v>
      </c>
      <c r="M355" s="78">
        <v>4.4999999999999998E-2</v>
      </c>
      <c r="N355" s="78">
        <v>6.1600000000000002E-2</v>
      </c>
      <c r="O355" s="77">
        <v>3039133.98</v>
      </c>
      <c r="P355" s="77">
        <v>92.240260268970133</v>
      </c>
      <c r="Q355" s="77">
        <v>0</v>
      </c>
      <c r="R355" s="77">
        <v>10349.802402955</v>
      </c>
      <c r="S355" s="78">
        <v>2E-3</v>
      </c>
      <c r="T355" s="78">
        <v>2.5999999999999999E-3</v>
      </c>
      <c r="U355" s="78">
        <v>4.0000000000000002E-4</v>
      </c>
    </row>
    <row r="356" spans="2:21">
      <c r="B356" t="s">
        <v>1270</v>
      </c>
      <c r="C356" t="s">
        <v>1271</v>
      </c>
      <c r="D356" t="s">
        <v>123</v>
      </c>
      <c r="E356" t="s">
        <v>1032</v>
      </c>
      <c r="F356" t="s">
        <v>1272</v>
      </c>
      <c r="G356" t="s">
        <v>1134</v>
      </c>
      <c r="H356" t="s">
        <v>1244</v>
      </c>
      <c r="I356" t="s">
        <v>219</v>
      </c>
      <c r="J356"/>
      <c r="K356" s="77">
        <v>0.1</v>
      </c>
      <c r="L356" t="s">
        <v>106</v>
      </c>
      <c r="M356" s="78">
        <v>6.5000000000000002E-2</v>
      </c>
      <c r="N356" s="78">
        <v>0.1091</v>
      </c>
      <c r="O356" s="77">
        <v>5270.81</v>
      </c>
      <c r="P356" s="77">
        <v>102.048</v>
      </c>
      <c r="Q356" s="77">
        <v>0</v>
      </c>
      <c r="R356" s="77">
        <v>19.867286428849599</v>
      </c>
      <c r="S356" s="78">
        <v>0</v>
      </c>
      <c r="T356" s="78">
        <v>0</v>
      </c>
      <c r="U356" s="78">
        <v>0</v>
      </c>
    </row>
    <row r="357" spans="2:21">
      <c r="B357" t="s">
        <v>1273</v>
      </c>
      <c r="C357" t="s">
        <v>1274</v>
      </c>
      <c r="D357" t="s">
        <v>123</v>
      </c>
      <c r="E357" t="s">
        <v>1032</v>
      </c>
      <c r="F357" t="s">
        <v>1275</v>
      </c>
      <c r="G357" t="s">
        <v>1276</v>
      </c>
      <c r="H357" t="s">
        <v>1244</v>
      </c>
      <c r="I357" t="s">
        <v>219</v>
      </c>
      <c r="J357"/>
      <c r="K357" s="77">
        <v>4.33</v>
      </c>
      <c r="L357" t="s">
        <v>110</v>
      </c>
      <c r="M357" s="78">
        <v>6.13E-2</v>
      </c>
      <c r="N357" s="78">
        <v>5.4600000000000003E-2</v>
      </c>
      <c r="O357" s="77">
        <v>2242903.3199999998</v>
      </c>
      <c r="P357" s="77">
        <v>103.17261108315419</v>
      </c>
      <c r="Q357" s="77">
        <v>0</v>
      </c>
      <c r="R357" s="77">
        <v>9333.5373480344406</v>
      </c>
      <c r="S357" s="78">
        <v>3.7000000000000002E-3</v>
      </c>
      <c r="T357" s="78">
        <v>2.3999999999999998E-3</v>
      </c>
      <c r="U357" s="78">
        <v>4.0000000000000002E-4</v>
      </c>
    </row>
    <row r="358" spans="2:21">
      <c r="B358" t="s">
        <v>1277</v>
      </c>
      <c r="C358" t="s">
        <v>1278</v>
      </c>
      <c r="D358" t="s">
        <v>123</v>
      </c>
      <c r="E358" t="s">
        <v>1032</v>
      </c>
      <c r="F358" t="s">
        <v>1279</v>
      </c>
      <c r="G358" t="s">
        <v>1082</v>
      </c>
      <c r="H358" t="s">
        <v>1255</v>
      </c>
      <c r="I358" t="s">
        <v>361</v>
      </c>
      <c r="J358"/>
      <c r="K358" s="77">
        <v>4.43</v>
      </c>
      <c r="L358" t="s">
        <v>106</v>
      </c>
      <c r="M358" s="78">
        <v>7.4999999999999997E-2</v>
      </c>
      <c r="N358" s="78">
        <v>9.4700000000000006E-2</v>
      </c>
      <c r="O358" s="77">
        <v>2691483.97</v>
      </c>
      <c r="P358" s="77">
        <v>92.186833446395667</v>
      </c>
      <c r="Q358" s="77">
        <v>0</v>
      </c>
      <c r="R358" s="77">
        <v>9160.5676644893701</v>
      </c>
      <c r="S358" s="78">
        <v>2.7000000000000001E-3</v>
      </c>
      <c r="T358" s="78">
        <v>2.3E-3</v>
      </c>
      <c r="U358" s="78">
        <v>4.0000000000000002E-4</v>
      </c>
    </row>
    <row r="359" spans="2:21">
      <c r="B359" t="s">
        <v>1280</v>
      </c>
      <c r="C359" t="s">
        <v>1281</v>
      </c>
      <c r="D359" t="s">
        <v>123</v>
      </c>
      <c r="E359" t="s">
        <v>1032</v>
      </c>
      <c r="F359" t="s">
        <v>1282</v>
      </c>
      <c r="G359" t="s">
        <v>1194</v>
      </c>
      <c r="H359" t="s">
        <v>1255</v>
      </c>
      <c r="I359" t="s">
        <v>361</v>
      </c>
      <c r="J359"/>
      <c r="K359" s="77">
        <v>5.12</v>
      </c>
      <c r="L359" t="s">
        <v>106</v>
      </c>
      <c r="M359" s="78">
        <v>3.7499999999999999E-2</v>
      </c>
      <c r="N359" s="78">
        <v>6.3E-2</v>
      </c>
      <c r="O359" s="77">
        <v>3364354.98</v>
      </c>
      <c r="P359" s="77">
        <v>88.478666735823822</v>
      </c>
      <c r="Q359" s="77">
        <v>0</v>
      </c>
      <c r="R359" s="77">
        <v>10990.1108947146</v>
      </c>
      <c r="S359" s="78">
        <v>5.5999999999999999E-3</v>
      </c>
      <c r="T359" s="78">
        <v>2.8E-3</v>
      </c>
      <c r="U359" s="78">
        <v>4.0000000000000002E-4</v>
      </c>
    </row>
    <row r="360" spans="2:21">
      <c r="B360" t="s">
        <v>1283</v>
      </c>
      <c r="C360" t="s">
        <v>1284</v>
      </c>
      <c r="D360" t="s">
        <v>123</v>
      </c>
      <c r="E360" t="s">
        <v>1032</v>
      </c>
      <c r="F360" t="s">
        <v>1285</v>
      </c>
      <c r="G360" t="s">
        <v>1134</v>
      </c>
      <c r="H360" t="s">
        <v>1255</v>
      </c>
      <c r="I360" t="s">
        <v>361</v>
      </c>
      <c r="J360"/>
      <c r="K360" s="77">
        <v>6.21</v>
      </c>
      <c r="L360" t="s">
        <v>106</v>
      </c>
      <c r="M360" s="78">
        <v>3.6299999999999999E-2</v>
      </c>
      <c r="N360" s="78">
        <v>6.0499999999999998E-2</v>
      </c>
      <c r="O360" s="77">
        <v>4485806.6399999997</v>
      </c>
      <c r="P360" s="77">
        <v>86.433780791505157</v>
      </c>
      <c r="Q360" s="77">
        <v>0</v>
      </c>
      <c r="R360" s="77">
        <v>14314.815415429601</v>
      </c>
      <c r="S360" s="78">
        <v>5.0000000000000001E-3</v>
      </c>
      <c r="T360" s="78">
        <v>3.7000000000000002E-3</v>
      </c>
      <c r="U360" s="78">
        <v>5.0000000000000001E-4</v>
      </c>
    </row>
    <row r="361" spans="2:21">
      <c r="B361" t="s">
        <v>1286</v>
      </c>
      <c r="C361" t="s">
        <v>1287</v>
      </c>
      <c r="D361" t="s">
        <v>123</v>
      </c>
      <c r="E361" t="s">
        <v>1032</v>
      </c>
      <c r="F361" t="s">
        <v>1288</v>
      </c>
      <c r="G361" t="s">
        <v>1240</v>
      </c>
      <c r="H361" t="s">
        <v>1244</v>
      </c>
      <c r="I361" t="s">
        <v>219</v>
      </c>
      <c r="J361"/>
      <c r="K361" s="77">
        <v>6.84</v>
      </c>
      <c r="L361" t="s">
        <v>106</v>
      </c>
      <c r="M361" s="78">
        <v>5.1299999999999998E-2</v>
      </c>
      <c r="N361" s="78">
        <v>6.4399999999999999E-2</v>
      </c>
      <c r="O361" s="77">
        <v>2411121.08</v>
      </c>
      <c r="P361" s="77">
        <v>92.616638780846117</v>
      </c>
      <c r="Q361" s="77">
        <v>0</v>
      </c>
      <c r="R361" s="77">
        <v>8244.6026294715903</v>
      </c>
      <c r="S361" s="78">
        <v>4.7999999999999996E-3</v>
      </c>
      <c r="T361" s="78">
        <v>2.0999999999999999E-3</v>
      </c>
      <c r="U361" s="78">
        <v>2.9999999999999997E-4</v>
      </c>
    </row>
    <row r="362" spans="2:21">
      <c r="B362" t="s">
        <v>1289</v>
      </c>
      <c r="C362" t="s">
        <v>1290</v>
      </c>
      <c r="D362" t="s">
        <v>123</v>
      </c>
      <c r="E362" t="s">
        <v>1032</v>
      </c>
      <c r="F362" t="s">
        <v>1291</v>
      </c>
      <c r="G362" t="s">
        <v>1116</v>
      </c>
      <c r="H362" t="s">
        <v>1244</v>
      </c>
      <c r="I362" t="s">
        <v>219</v>
      </c>
      <c r="J362"/>
      <c r="K362" s="77">
        <v>7.31</v>
      </c>
      <c r="L362" t="s">
        <v>106</v>
      </c>
      <c r="M362" s="78">
        <v>6.4000000000000001E-2</v>
      </c>
      <c r="N362" s="78">
        <v>6.4799999999999996E-2</v>
      </c>
      <c r="O362" s="77">
        <v>2803629.19</v>
      </c>
      <c r="P362" s="77">
        <v>100.41655541097138</v>
      </c>
      <c r="Q362" s="77">
        <v>0</v>
      </c>
      <c r="R362" s="77">
        <v>10394.116629759999</v>
      </c>
      <c r="S362" s="78">
        <v>2.2000000000000001E-3</v>
      </c>
      <c r="T362" s="78">
        <v>2.7000000000000001E-3</v>
      </c>
      <c r="U362" s="78">
        <v>4.0000000000000002E-4</v>
      </c>
    </row>
    <row r="363" spans="2:21">
      <c r="B363" t="s">
        <v>1292</v>
      </c>
      <c r="C363" t="s">
        <v>1293</v>
      </c>
      <c r="D363" t="s">
        <v>123</v>
      </c>
      <c r="E363" t="s">
        <v>1032</v>
      </c>
      <c r="F363" t="s">
        <v>1294</v>
      </c>
      <c r="G363" t="s">
        <v>1082</v>
      </c>
      <c r="H363" t="s">
        <v>1255</v>
      </c>
      <c r="I363" t="s">
        <v>361</v>
      </c>
      <c r="J363"/>
      <c r="K363" s="77">
        <v>4.2300000000000004</v>
      </c>
      <c r="L363" t="s">
        <v>106</v>
      </c>
      <c r="M363" s="78">
        <v>7.6300000000000007E-2</v>
      </c>
      <c r="N363" s="78">
        <v>9.6000000000000002E-2</v>
      </c>
      <c r="O363" s="77">
        <v>3364354.98</v>
      </c>
      <c r="P363" s="77">
        <v>94.191749956776775</v>
      </c>
      <c r="Q363" s="77">
        <v>0</v>
      </c>
      <c r="R363" s="77">
        <v>11699.744318434799</v>
      </c>
      <c r="S363" s="78">
        <v>6.7000000000000002E-3</v>
      </c>
      <c r="T363" s="78">
        <v>3.0000000000000001E-3</v>
      </c>
      <c r="U363" s="78">
        <v>4.0000000000000002E-4</v>
      </c>
    </row>
    <row r="364" spans="2:21">
      <c r="B364" t="s">
        <v>1295</v>
      </c>
      <c r="C364" t="s">
        <v>1296</v>
      </c>
      <c r="D364" t="s">
        <v>123</v>
      </c>
      <c r="E364" t="s">
        <v>1032</v>
      </c>
      <c r="F364" t="s">
        <v>1297</v>
      </c>
      <c r="G364" t="s">
        <v>1230</v>
      </c>
      <c r="H364" t="s">
        <v>1244</v>
      </c>
      <c r="I364" t="s">
        <v>219</v>
      </c>
      <c r="J364"/>
      <c r="K364" s="77">
        <v>6.47</v>
      </c>
      <c r="L364" t="s">
        <v>106</v>
      </c>
      <c r="M364" s="78">
        <v>4.1300000000000003E-2</v>
      </c>
      <c r="N364" s="78">
        <v>7.7700000000000005E-2</v>
      </c>
      <c r="O364" s="77">
        <v>1177524.24</v>
      </c>
      <c r="P364" s="77">
        <v>78.776458157132069</v>
      </c>
      <c r="Q364" s="77">
        <v>0</v>
      </c>
      <c r="R364" s="77">
        <v>3424.7431062830001</v>
      </c>
      <c r="S364" s="78">
        <v>1.1999999999999999E-3</v>
      </c>
      <c r="T364" s="78">
        <v>8.9999999999999998E-4</v>
      </c>
      <c r="U364" s="78">
        <v>1E-4</v>
      </c>
    </row>
    <row r="365" spans="2:21">
      <c r="B365" t="s">
        <v>1298</v>
      </c>
      <c r="C365" t="s">
        <v>1299</v>
      </c>
      <c r="D365" t="s">
        <v>123</v>
      </c>
      <c r="E365" t="s">
        <v>1032</v>
      </c>
      <c r="F365" t="s">
        <v>1297</v>
      </c>
      <c r="G365" t="s">
        <v>1230</v>
      </c>
      <c r="H365" t="s">
        <v>1244</v>
      </c>
      <c r="I365" t="s">
        <v>219</v>
      </c>
      <c r="J365"/>
      <c r="K365" s="77">
        <v>0.96</v>
      </c>
      <c r="L365" t="s">
        <v>106</v>
      </c>
      <c r="M365" s="78">
        <v>6.25E-2</v>
      </c>
      <c r="N365" s="78">
        <v>7.2099999999999997E-2</v>
      </c>
      <c r="O365" s="77">
        <v>2993603.07</v>
      </c>
      <c r="P365" s="77">
        <v>103.14005548470693</v>
      </c>
      <c r="Q365" s="77">
        <v>0</v>
      </c>
      <c r="R365" s="77">
        <v>11399.4334855494</v>
      </c>
      <c r="S365" s="78">
        <v>3.0999999999999999E-3</v>
      </c>
      <c r="T365" s="78">
        <v>2.8999999999999998E-3</v>
      </c>
      <c r="U365" s="78">
        <v>4.0000000000000002E-4</v>
      </c>
    </row>
    <row r="366" spans="2:21">
      <c r="B366" t="s">
        <v>1300</v>
      </c>
      <c r="C366" t="s">
        <v>1301</v>
      </c>
      <c r="D366" t="s">
        <v>123</v>
      </c>
      <c r="E366" t="s">
        <v>1032</v>
      </c>
      <c r="F366" t="s">
        <v>1297</v>
      </c>
      <c r="G366" t="s">
        <v>1230</v>
      </c>
      <c r="H366" t="s">
        <v>1244</v>
      </c>
      <c r="I366" t="s">
        <v>219</v>
      </c>
      <c r="J366"/>
      <c r="K366" s="77">
        <v>5.05</v>
      </c>
      <c r="L366" t="s">
        <v>110</v>
      </c>
      <c r="M366" s="78">
        <v>6.5000000000000002E-2</v>
      </c>
      <c r="N366" s="78">
        <v>6.4000000000000001E-2</v>
      </c>
      <c r="O366" s="77">
        <v>1345741.99</v>
      </c>
      <c r="P366" s="77">
        <v>100.74324662271034</v>
      </c>
      <c r="Q366" s="77">
        <v>0</v>
      </c>
      <c r="R366" s="77">
        <v>5468.2585411631599</v>
      </c>
      <c r="S366" s="78">
        <v>1.8E-3</v>
      </c>
      <c r="T366" s="78">
        <v>1.4E-3</v>
      </c>
      <c r="U366" s="78">
        <v>2.0000000000000001E-4</v>
      </c>
    </row>
    <row r="367" spans="2:21">
      <c r="B367" t="s">
        <v>1302</v>
      </c>
      <c r="C367" t="s">
        <v>1303</v>
      </c>
      <c r="D367" t="s">
        <v>123</v>
      </c>
      <c r="E367" t="s">
        <v>1032</v>
      </c>
      <c r="F367" t="s">
        <v>1304</v>
      </c>
      <c r="G367" t="s">
        <v>1116</v>
      </c>
      <c r="H367" t="s">
        <v>1244</v>
      </c>
      <c r="I367" t="s">
        <v>219</v>
      </c>
      <c r="J367"/>
      <c r="K367" s="77">
        <v>2.85</v>
      </c>
      <c r="L367" t="s">
        <v>110</v>
      </c>
      <c r="M367" s="78">
        <v>5.7500000000000002E-2</v>
      </c>
      <c r="N367" s="78">
        <v>5.6099999999999997E-2</v>
      </c>
      <c r="O367" s="77">
        <v>3375569.49</v>
      </c>
      <c r="P367" s="77">
        <v>102.36275333453051</v>
      </c>
      <c r="Q367" s="77">
        <v>0</v>
      </c>
      <c r="R367" s="77">
        <v>13936.7113792247</v>
      </c>
      <c r="S367" s="78">
        <v>5.1999999999999998E-3</v>
      </c>
      <c r="T367" s="78">
        <v>3.5999999999999999E-3</v>
      </c>
      <c r="U367" s="78">
        <v>5.0000000000000001E-4</v>
      </c>
    </row>
    <row r="368" spans="2:21">
      <c r="B368" t="s">
        <v>1305</v>
      </c>
      <c r="C368" t="s">
        <v>1306</v>
      </c>
      <c r="D368" t="s">
        <v>123</v>
      </c>
      <c r="E368" t="s">
        <v>1032</v>
      </c>
      <c r="F368" t="s">
        <v>1307</v>
      </c>
      <c r="G368" t="s">
        <v>1116</v>
      </c>
      <c r="H368" t="s">
        <v>1308</v>
      </c>
      <c r="I368" t="s">
        <v>361</v>
      </c>
      <c r="J368"/>
      <c r="K368" s="77">
        <v>6.44</v>
      </c>
      <c r="L368" t="s">
        <v>106</v>
      </c>
      <c r="M368" s="78">
        <v>3.7499999999999999E-2</v>
      </c>
      <c r="N368" s="78">
        <v>6.3500000000000001E-2</v>
      </c>
      <c r="O368" s="77">
        <v>3588645.31</v>
      </c>
      <c r="P368" s="77">
        <v>85.580083366095749</v>
      </c>
      <c r="Q368" s="77">
        <v>0</v>
      </c>
      <c r="R368" s="77">
        <v>11338.7435686752</v>
      </c>
      <c r="S368" s="78">
        <v>3.5999999999999999E-3</v>
      </c>
      <c r="T368" s="78">
        <v>2.8999999999999998E-3</v>
      </c>
      <c r="U368" s="78">
        <v>4.0000000000000002E-4</v>
      </c>
    </row>
    <row r="369" spans="2:21">
      <c r="B369" t="s">
        <v>1309</v>
      </c>
      <c r="C369" t="s">
        <v>1310</v>
      </c>
      <c r="D369" t="s">
        <v>123</v>
      </c>
      <c r="E369" t="s">
        <v>1032</v>
      </c>
      <c r="F369" t="s">
        <v>1311</v>
      </c>
      <c r="G369" t="s">
        <v>1116</v>
      </c>
      <c r="H369" t="s">
        <v>1308</v>
      </c>
      <c r="I369" t="s">
        <v>361</v>
      </c>
      <c r="J369"/>
      <c r="K369" s="77">
        <v>5.04</v>
      </c>
      <c r="L369" t="s">
        <v>106</v>
      </c>
      <c r="M369" s="78">
        <v>5.8799999999999998E-2</v>
      </c>
      <c r="N369" s="78">
        <v>6.4399999999999999E-2</v>
      </c>
      <c r="O369" s="77">
        <v>336435.51</v>
      </c>
      <c r="P369" s="77">
        <v>97.078945173525739</v>
      </c>
      <c r="Q369" s="77">
        <v>0</v>
      </c>
      <c r="R369" s="77">
        <v>1205.83689096136</v>
      </c>
      <c r="S369" s="78">
        <v>6.9999999999999999E-4</v>
      </c>
      <c r="T369" s="78">
        <v>2.9999999999999997E-4</v>
      </c>
      <c r="U369" s="78">
        <v>0</v>
      </c>
    </row>
    <row r="370" spans="2:21">
      <c r="B370" t="s">
        <v>1312</v>
      </c>
      <c r="C370" t="s">
        <v>1313</v>
      </c>
      <c r="D370" t="s">
        <v>123</v>
      </c>
      <c r="E370" t="s">
        <v>1032</v>
      </c>
      <c r="F370" t="s">
        <v>1314</v>
      </c>
      <c r="G370" t="s">
        <v>1251</v>
      </c>
      <c r="H370" t="s">
        <v>1315</v>
      </c>
      <c r="I370" t="s">
        <v>219</v>
      </c>
      <c r="J370"/>
      <c r="K370" s="77">
        <v>6.53</v>
      </c>
      <c r="L370" t="s">
        <v>106</v>
      </c>
      <c r="M370" s="78">
        <v>0.04</v>
      </c>
      <c r="N370" s="78">
        <v>6.1699999999999998E-2</v>
      </c>
      <c r="O370" s="77">
        <v>4289552.6100000003</v>
      </c>
      <c r="P370" s="77">
        <v>87.428555528038814</v>
      </c>
      <c r="Q370" s="77">
        <v>0</v>
      </c>
      <c r="R370" s="77">
        <v>13846.0850301589</v>
      </c>
      <c r="S370" s="78">
        <v>8.6E-3</v>
      </c>
      <c r="T370" s="78">
        <v>3.5000000000000001E-3</v>
      </c>
      <c r="U370" s="78">
        <v>5.0000000000000001E-4</v>
      </c>
    </row>
    <row r="371" spans="2:21">
      <c r="B371" t="s">
        <v>1316</v>
      </c>
      <c r="C371" t="s">
        <v>1317</v>
      </c>
      <c r="D371" t="s">
        <v>123</v>
      </c>
      <c r="E371" t="s">
        <v>1032</v>
      </c>
      <c r="F371" t="s">
        <v>1275</v>
      </c>
      <c r="G371" t="s">
        <v>1276</v>
      </c>
      <c r="H371" t="s">
        <v>1308</v>
      </c>
      <c r="I371" t="s">
        <v>361</v>
      </c>
      <c r="J371"/>
      <c r="K371" s="77">
        <v>6.93</v>
      </c>
      <c r="L371" t="s">
        <v>106</v>
      </c>
      <c r="M371" s="78">
        <v>6.0999999999999999E-2</v>
      </c>
      <c r="N371" s="78">
        <v>6.6100000000000006E-2</v>
      </c>
      <c r="O371" s="77">
        <v>560725.87</v>
      </c>
      <c r="P371" s="77">
        <v>98.365777459655135</v>
      </c>
      <c r="Q371" s="77">
        <v>0</v>
      </c>
      <c r="R371" s="77">
        <v>2036.3682451858399</v>
      </c>
      <c r="S371" s="78">
        <v>2.9999999999999997E-4</v>
      </c>
      <c r="T371" s="78">
        <v>5.0000000000000001E-4</v>
      </c>
      <c r="U371" s="78">
        <v>1E-4</v>
      </c>
    </row>
    <row r="372" spans="2:21">
      <c r="B372" t="s">
        <v>1318</v>
      </c>
      <c r="C372" t="s">
        <v>1319</v>
      </c>
      <c r="D372" t="s">
        <v>123</v>
      </c>
      <c r="E372" t="s">
        <v>1032</v>
      </c>
      <c r="F372" t="s">
        <v>1320</v>
      </c>
      <c r="G372" t="s">
        <v>1276</v>
      </c>
      <c r="H372" t="s">
        <v>1308</v>
      </c>
      <c r="I372" t="s">
        <v>361</v>
      </c>
      <c r="J372"/>
      <c r="K372" s="77">
        <v>3.69</v>
      </c>
      <c r="L372" t="s">
        <v>106</v>
      </c>
      <c r="M372" s="78">
        <v>7.3499999999999996E-2</v>
      </c>
      <c r="N372" s="78">
        <v>6.7799999999999999E-2</v>
      </c>
      <c r="O372" s="77">
        <v>1794322.67</v>
      </c>
      <c r="P372" s="77">
        <v>102.82791646783984</v>
      </c>
      <c r="Q372" s="77">
        <v>0</v>
      </c>
      <c r="R372" s="77">
        <v>6811.9785771267598</v>
      </c>
      <c r="S372" s="78">
        <v>1.1999999999999999E-3</v>
      </c>
      <c r="T372" s="78">
        <v>1.6999999999999999E-3</v>
      </c>
      <c r="U372" s="78">
        <v>2.9999999999999997E-4</v>
      </c>
    </row>
    <row r="373" spans="2:21">
      <c r="B373" t="s">
        <v>1321</v>
      </c>
      <c r="C373" t="s">
        <v>1322</v>
      </c>
      <c r="D373" t="s">
        <v>123</v>
      </c>
      <c r="E373" t="s">
        <v>1032</v>
      </c>
      <c r="F373" t="s">
        <v>1323</v>
      </c>
      <c r="G373" t="s">
        <v>1276</v>
      </c>
      <c r="H373" t="s">
        <v>1315</v>
      </c>
      <c r="I373" t="s">
        <v>219</v>
      </c>
      <c r="J373"/>
      <c r="K373" s="77">
        <v>5.72</v>
      </c>
      <c r="L373" t="s">
        <v>106</v>
      </c>
      <c r="M373" s="78">
        <v>3.7499999999999999E-2</v>
      </c>
      <c r="N373" s="78">
        <v>6.25E-2</v>
      </c>
      <c r="O373" s="77">
        <v>2691483.97</v>
      </c>
      <c r="P373" s="77">
        <v>87.515666839559557</v>
      </c>
      <c r="Q373" s="77">
        <v>0</v>
      </c>
      <c r="R373" s="77">
        <v>8696.39575602271</v>
      </c>
      <c r="S373" s="78">
        <v>6.7000000000000002E-3</v>
      </c>
      <c r="T373" s="78">
        <v>2.2000000000000001E-3</v>
      </c>
      <c r="U373" s="78">
        <v>2.9999999999999997E-4</v>
      </c>
    </row>
    <row r="374" spans="2:21">
      <c r="B374" t="s">
        <v>1324</v>
      </c>
      <c r="C374" t="s">
        <v>1325</v>
      </c>
      <c r="D374" t="s">
        <v>123</v>
      </c>
      <c r="E374" t="s">
        <v>1032</v>
      </c>
      <c r="F374" t="s">
        <v>1326</v>
      </c>
      <c r="G374" t="s">
        <v>1054</v>
      </c>
      <c r="H374" t="s">
        <v>1308</v>
      </c>
      <c r="I374" t="s">
        <v>361</v>
      </c>
      <c r="J374"/>
      <c r="K374" s="77">
        <v>4.4000000000000004</v>
      </c>
      <c r="L374" t="s">
        <v>106</v>
      </c>
      <c r="M374" s="78">
        <v>5.1299999999999998E-2</v>
      </c>
      <c r="N374" s="78">
        <v>6.59E-2</v>
      </c>
      <c r="O374" s="77">
        <v>3999881.64</v>
      </c>
      <c r="P374" s="77">
        <v>93.768305564661759</v>
      </c>
      <c r="Q374" s="77">
        <v>0</v>
      </c>
      <c r="R374" s="77">
        <v>13847.2936111819</v>
      </c>
      <c r="S374" s="78">
        <v>7.3000000000000001E-3</v>
      </c>
      <c r="T374" s="78">
        <v>3.5000000000000001E-3</v>
      </c>
      <c r="U374" s="78">
        <v>5.0000000000000001E-4</v>
      </c>
    </row>
    <row r="375" spans="2:21">
      <c r="B375" t="s">
        <v>1327</v>
      </c>
      <c r="C375" t="s">
        <v>1328</v>
      </c>
      <c r="D375" t="s">
        <v>123</v>
      </c>
      <c r="E375" t="s">
        <v>1032</v>
      </c>
      <c r="F375" t="s">
        <v>1329</v>
      </c>
      <c r="G375" t="s">
        <v>1172</v>
      </c>
      <c r="H375" t="s">
        <v>1308</v>
      </c>
      <c r="I375" t="s">
        <v>361</v>
      </c>
      <c r="J375"/>
      <c r="K375" s="77">
        <v>6.65</v>
      </c>
      <c r="L375" t="s">
        <v>106</v>
      </c>
      <c r="M375" s="78">
        <v>0.04</v>
      </c>
      <c r="N375" s="78">
        <v>6.1400000000000003E-2</v>
      </c>
      <c r="O375" s="77">
        <v>3532572.74</v>
      </c>
      <c r="P375" s="77">
        <v>87.037444520554047</v>
      </c>
      <c r="Q375" s="77">
        <v>0</v>
      </c>
      <c r="R375" s="77">
        <v>11351.648545902201</v>
      </c>
      <c r="S375" s="78">
        <v>3.2000000000000002E-3</v>
      </c>
      <c r="T375" s="78">
        <v>2.8999999999999998E-3</v>
      </c>
      <c r="U375" s="78">
        <v>4.0000000000000002E-4</v>
      </c>
    </row>
    <row r="376" spans="2:21">
      <c r="B376" t="s">
        <v>1330</v>
      </c>
      <c r="C376" t="s">
        <v>1331</v>
      </c>
      <c r="D376" t="s">
        <v>123</v>
      </c>
      <c r="E376" t="s">
        <v>1032</v>
      </c>
      <c r="F376" t="s">
        <v>1332</v>
      </c>
      <c r="G376" t="s">
        <v>1082</v>
      </c>
      <c r="H376" t="s">
        <v>1315</v>
      </c>
      <c r="I376" t="s">
        <v>219</v>
      </c>
      <c r="J376"/>
      <c r="K376" s="77">
        <v>4.72</v>
      </c>
      <c r="L376" t="s">
        <v>110</v>
      </c>
      <c r="M376" s="78">
        <v>7.8799999999999995E-2</v>
      </c>
      <c r="N376" s="78">
        <v>8.8099999999999998E-2</v>
      </c>
      <c r="O376" s="77">
        <v>3341925.95</v>
      </c>
      <c r="P376" s="77">
        <v>98.819874873811671</v>
      </c>
      <c r="Q376" s="77">
        <v>0</v>
      </c>
      <c r="R376" s="77">
        <v>13320.251252268199</v>
      </c>
      <c r="S376" s="78">
        <v>3.3E-3</v>
      </c>
      <c r="T376" s="78">
        <v>3.3999999999999998E-3</v>
      </c>
      <c r="U376" s="78">
        <v>5.0000000000000001E-4</v>
      </c>
    </row>
    <row r="377" spans="2:21">
      <c r="B377" t="s">
        <v>1333</v>
      </c>
      <c r="C377" t="s">
        <v>1334</v>
      </c>
      <c r="D377" t="s">
        <v>123</v>
      </c>
      <c r="E377" t="s">
        <v>1032</v>
      </c>
      <c r="F377" t="s">
        <v>1335</v>
      </c>
      <c r="G377" t="s">
        <v>1230</v>
      </c>
      <c r="H377" t="s">
        <v>1315</v>
      </c>
      <c r="I377" t="s">
        <v>219</v>
      </c>
      <c r="J377"/>
      <c r="K377" s="77">
        <v>5.72</v>
      </c>
      <c r="L377" t="s">
        <v>110</v>
      </c>
      <c r="M377" s="78">
        <v>6.1400000000000003E-2</v>
      </c>
      <c r="N377" s="78">
        <v>6.6299999999999998E-2</v>
      </c>
      <c r="O377" s="77">
        <v>1121451.6599999999</v>
      </c>
      <c r="P377" s="77">
        <v>98.780808350311418</v>
      </c>
      <c r="Q377" s="77">
        <v>0</v>
      </c>
      <c r="R377" s="77">
        <v>4468.1158728330902</v>
      </c>
      <c r="S377" s="78">
        <v>1.1000000000000001E-3</v>
      </c>
      <c r="T377" s="78">
        <v>1.1000000000000001E-3</v>
      </c>
      <c r="U377" s="78">
        <v>2.0000000000000001E-4</v>
      </c>
    </row>
    <row r="378" spans="2:21">
      <c r="B378" t="s">
        <v>1336</v>
      </c>
      <c r="C378" t="s">
        <v>1337</v>
      </c>
      <c r="D378" t="s">
        <v>123</v>
      </c>
      <c r="E378" t="s">
        <v>1032</v>
      </c>
      <c r="F378" t="s">
        <v>1338</v>
      </c>
      <c r="G378" t="s">
        <v>1230</v>
      </c>
      <c r="H378" t="s">
        <v>1315</v>
      </c>
      <c r="I378" t="s">
        <v>219</v>
      </c>
      <c r="J378"/>
      <c r="K378" s="77">
        <v>4.3099999999999996</v>
      </c>
      <c r="L378" t="s">
        <v>110</v>
      </c>
      <c r="M378" s="78">
        <v>7.1300000000000002E-2</v>
      </c>
      <c r="N378" s="78">
        <v>6.59E-2</v>
      </c>
      <c r="O378" s="77">
        <v>3364354.98</v>
      </c>
      <c r="P378" s="77">
        <v>106.00547939339185</v>
      </c>
      <c r="Q378" s="77">
        <v>0</v>
      </c>
      <c r="R378" s="77">
        <v>14384.7202895468</v>
      </c>
      <c r="S378" s="78">
        <v>4.4999999999999997E-3</v>
      </c>
      <c r="T378" s="78">
        <v>3.7000000000000002E-3</v>
      </c>
      <c r="U378" s="78">
        <v>5.9999999999999995E-4</v>
      </c>
    </row>
    <row r="379" spans="2:21">
      <c r="B379" t="s">
        <v>1339</v>
      </c>
      <c r="C379" t="s">
        <v>1340</v>
      </c>
      <c r="D379" t="s">
        <v>123</v>
      </c>
      <c r="E379" t="s">
        <v>1032</v>
      </c>
      <c r="F379" t="s">
        <v>1341</v>
      </c>
      <c r="G379" t="s">
        <v>1094</v>
      </c>
      <c r="H379" t="s">
        <v>1315</v>
      </c>
      <c r="I379" t="s">
        <v>219</v>
      </c>
      <c r="J379"/>
      <c r="K379" s="77">
        <v>2.62</v>
      </c>
      <c r="L379" t="s">
        <v>106</v>
      </c>
      <c r="M379" s="78">
        <v>4.3799999999999999E-2</v>
      </c>
      <c r="N379" s="78">
        <v>6.4100000000000004E-2</v>
      </c>
      <c r="O379" s="77">
        <v>1682177.53</v>
      </c>
      <c r="P379" s="77">
        <v>95.499305551713491</v>
      </c>
      <c r="Q379" s="77">
        <v>0</v>
      </c>
      <c r="R379" s="77">
        <v>5931.0793372001599</v>
      </c>
      <c r="S379" s="78">
        <v>8.0000000000000004E-4</v>
      </c>
      <c r="T379" s="78">
        <v>1.5E-3</v>
      </c>
      <c r="U379" s="78">
        <v>2.0000000000000001E-4</v>
      </c>
    </row>
    <row r="380" spans="2:21">
      <c r="B380" t="s">
        <v>1342</v>
      </c>
      <c r="C380" t="s">
        <v>1343</v>
      </c>
      <c r="D380" t="s">
        <v>123</v>
      </c>
      <c r="E380" t="s">
        <v>1032</v>
      </c>
      <c r="F380" t="s">
        <v>1344</v>
      </c>
      <c r="G380" t="s">
        <v>1159</v>
      </c>
      <c r="H380" t="s">
        <v>1055</v>
      </c>
      <c r="I380" t="s">
        <v>219</v>
      </c>
      <c r="J380"/>
      <c r="K380" s="77">
        <v>4.3600000000000003</v>
      </c>
      <c r="L380" t="s">
        <v>106</v>
      </c>
      <c r="M380" s="78">
        <v>4.6300000000000001E-2</v>
      </c>
      <c r="N380" s="78">
        <v>6.8400000000000002E-2</v>
      </c>
      <c r="O380" s="77">
        <v>2803965.58</v>
      </c>
      <c r="P380" s="77">
        <v>90.74727762657264</v>
      </c>
      <c r="Q380" s="77">
        <v>0</v>
      </c>
      <c r="R380" s="77">
        <v>9394.3768257948796</v>
      </c>
      <c r="S380" s="78">
        <v>5.1000000000000004E-3</v>
      </c>
      <c r="T380" s="78">
        <v>2.3999999999999998E-3</v>
      </c>
      <c r="U380" s="78">
        <v>4.0000000000000002E-4</v>
      </c>
    </row>
    <row r="381" spans="2:21">
      <c r="B381" t="s">
        <v>1345</v>
      </c>
      <c r="C381" t="s">
        <v>1346</v>
      </c>
      <c r="D381" t="s">
        <v>123</v>
      </c>
      <c r="E381" t="s">
        <v>1032</v>
      </c>
      <c r="F381" t="s">
        <v>1347</v>
      </c>
      <c r="G381" t="s">
        <v>1082</v>
      </c>
      <c r="H381" t="s">
        <v>1055</v>
      </c>
      <c r="I381" t="s">
        <v>219</v>
      </c>
      <c r="J381"/>
      <c r="K381" s="77">
        <v>3.84</v>
      </c>
      <c r="L381" t="s">
        <v>113</v>
      </c>
      <c r="M381" s="78">
        <v>8.8800000000000004E-2</v>
      </c>
      <c r="N381" s="78">
        <v>0.11070000000000001</v>
      </c>
      <c r="O381" s="77">
        <v>2276546.87</v>
      </c>
      <c r="P381" s="77">
        <v>91.828410870212778</v>
      </c>
      <c r="Q381" s="77">
        <v>0</v>
      </c>
      <c r="R381" s="77">
        <v>9766.2674052222592</v>
      </c>
      <c r="S381" s="78">
        <v>1.8E-3</v>
      </c>
      <c r="T381" s="78">
        <v>2.5000000000000001E-3</v>
      </c>
      <c r="U381" s="78">
        <v>4.0000000000000002E-4</v>
      </c>
    </row>
    <row r="382" spans="2:21">
      <c r="B382" t="s">
        <v>1348</v>
      </c>
      <c r="C382" t="s">
        <v>1349</v>
      </c>
      <c r="D382" t="s">
        <v>123</v>
      </c>
      <c r="E382" t="s">
        <v>1032</v>
      </c>
      <c r="F382" t="s">
        <v>1350</v>
      </c>
      <c r="G382" t="s">
        <v>1159</v>
      </c>
      <c r="H382" t="s">
        <v>1351</v>
      </c>
      <c r="I382" t="s">
        <v>361</v>
      </c>
      <c r="J382"/>
      <c r="K382" s="77">
        <v>3.93</v>
      </c>
      <c r="L382" t="s">
        <v>106</v>
      </c>
      <c r="M382" s="78">
        <v>6.3799999999999996E-2</v>
      </c>
      <c r="N382" s="78">
        <v>6.3700000000000007E-2</v>
      </c>
      <c r="O382" s="77">
        <v>3140064.65</v>
      </c>
      <c r="P382" s="77">
        <v>102.54279172532691</v>
      </c>
      <c r="Q382" s="77">
        <v>0</v>
      </c>
      <c r="R382" s="77">
        <v>11887.907543179201</v>
      </c>
      <c r="S382" s="78">
        <v>6.3E-3</v>
      </c>
      <c r="T382" s="78">
        <v>3.0000000000000001E-3</v>
      </c>
      <c r="U382" s="78">
        <v>5.0000000000000001E-4</v>
      </c>
    </row>
    <row r="383" spans="2:21">
      <c r="B383" t="s">
        <v>1352</v>
      </c>
      <c r="C383" t="s">
        <v>1353</v>
      </c>
      <c r="D383" t="s">
        <v>123</v>
      </c>
      <c r="E383" t="s">
        <v>1032</v>
      </c>
      <c r="F383" t="s">
        <v>1354</v>
      </c>
      <c r="G383" t="s">
        <v>1082</v>
      </c>
      <c r="H383" t="s">
        <v>1055</v>
      </c>
      <c r="I383" t="s">
        <v>219</v>
      </c>
      <c r="J383"/>
      <c r="K383" s="77">
        <v>3.91</v>
      </c>
      <c r="L383" t="s">
        <v>113</v>
      </c>
      <c r="M383" s="78">
        <v>8.5000000000000006E-2</v>
      </c>
      <c r="N383" s="78">
        <v>0.1016</v>
      </c>
      <c r="O383" s="77">
        <v>1121451.6599999999</v>
      </c>
      <c r="P383" s="77">
        <v>93.318575683514737</v>
      </c>
      <c r="Q383" s="77">
        <v>0</v>
      </c>
      <c r="R383" s="77">
        <v>4889.0401546557596</v>
      </c>
      <c r="S383" s="78">
        <v>1.5E-3</v>
      </c>
      <c r="T383" s="78">
        <v>1.2999999999999999E-3</v>
      </c>
      <c r="U383" s="78">
        <v>2.0000000000000001E-4</v>
      </c>
    </row>
    <row r="384" spans="2:21">
      <c r="B384" t="s">
        <v>1355</v>
      </c>
      <c r="C384" t="s">
        <v>1356</v>
      </c>
      <c r="D384" t="s">
        <v>123</v>
      </c>
      <c r="E384" t="s">
        <v>1032</v>
      </c>
      <c r="F384" t="s">
        <v>1354</v>
      </c>
      <c r="G384" t="s">
        <v>1082</v>
      </c>
      <c r="H384" t="s">
        <v>1055</v>
      </c>
      <c r="I384" t="s">
        <v>219</v>
      </c>
      <c r="J384"/>
      <c r="K384" s="77">
        <v>4.2300000000000004</v>
      </c>
      <c r="L384" t="s">
        <v>113</v>
      </c>
      <c r="M384" s="78">
        <v>8.5000000000000006E-2</v>
      </c>
      <c r="N384" s="78">
        <v>0.1032</v>
      </c>
      <c r="O384" s="77">
        <v>1121451.6599999999</v>
      </c>
      <c r="P384" s="77">
        <v>92.18157548520324</v>
      </c>
      <c r="Q384" s="77">
        <v>0</v>
      </c>
      <c r="R384" s="77">
        <v>4829.4717500191</v>
      </c>
      <c r="S384" s="78">
        <v>1.5E-3</v>
      </c>
      <c r="T384" s="78">
        <v>1.1999999999999999E-3</v>
      </c>
      <c r="U384" s="78">
        <v>2.0000000000000001E-4</v>
      </c>
    </row>
    <row r="385" spans="2:21">
      <c r="B385" t="s">
        <v>1357</v>
      </c>
      <c r="C385" t="s">
        <v>1358</v>
      </c>
      <c r="D385" t="s">
        <v>123</v>
      </c>
      <c r="E385" t="s">
        <v>1032</v>
      </c>
      <c r="F385" t="s">
        <v>1359</v>
      </c>
      <c r="G385" t="s">
        <v>1240</v>
      </c>
      <c r="H385" t="s">
        <v>1351</v>
      </c>
      <c r="I385" t="s">
        <v>361</v>
      </c>
      <c r="J385"/>
      <c r="K385" s="77">
        <v>6</v>
      </c>
      <c r="L385" t="s">
        <v>106</v>
      </c>
      <c r="M385" s="78">
        <v>4.1300000000000003E-2</v>
      </c>
      <c r="N385" s="78">
        <v>6.7400000000000002E-2</v>
      </c>
      <c r="O385" s="77">
        <v>3591561.09</v>
      </c>
      <c r="P385" s="77">
        <v>86.529833338731848</v>
      </c>
      <c r="Q385" s="77">
        <v>0</v>
      </c>
      <c r="R385" s="77">
        <v>11473.893579711301</v>
      </c>
      <c r="S385" s="78">
        <v>7.1999999999999998E-3</v>
      </c>
      <c r="T385" s="78">
        <v>2.8999999999999998E-3</v>
      </c>
      <c r="U385" s="78">
        <v>4.0000000000000002E-4</v>
      </c>
    </row>
    <row r="386" spans="2:21">
      <c r="B386" t="s">
        <v>1360</v>
      </c>
      <c r="C386" t="s">
        <v>1361</v>
      </c>
      <c r="D386" t="s">
        <v>123</v>
      </c>
      <c r="E386" t="s">
        <v>1032</v>
      </c>
      <c r="F386" t="s">
        <v>1362</v>
      </c>
      <c r="G386" t="s">
        <v>1110</v>
      </c>
      <c r="H386" t="s">
        <v>1363</v>
      </c>
      <c r="I386" t="s">
        <v>361</v>
      </c>
      <c r="J386"/>
      <c r="K386" s="77">
        <v>3.86</v>
      </c>
      <c r="L386" t="s">
        <v>110</v>
      </c>
      <c r="M386" s="78">
        <v>2.63E-2</v>
      </c>
      <c r="N386" s="78">
        <v>0.111</v>
      </c>
      <c r="O386" s="77">
        <v>2024220.25</v>
      </c>
      <c r="P386" s="77">
        <v>74.159959065861983</v>
      </c>
      <c r="Q386" s="77">
        <v>0</v>
      </c>
      <c r="R386" s="77">
        <v>6054.7823952756798</v>
      </c>
      <c r="S386" s="78">
        <v>6.8999999999999999E-3</v>
      </c>
      <c r="T386" s="78">
        <v>1.5E-3</v>
      </c>
      <c r="U386" s="78">
        <v>2.0000000000000001E-4</v>
      </c>
    </row>
    <row r="387" spans="2:21">
      <c r="B387" t="s">
        <v>1364</v>
      </c>
      <c r="C387" t="s">
        <v>1365</v>
      </c>
      <c r="D387" t="s">
        <v>123</v>
      </c>
      <c r="E387" t="s">
        <v>1032</v>
      </c>
      <c r="F387" t="s">
        <v>1366</v>
      </c>
      <c r="G387" t="s">
        <v>1240</v>
      </c>
      <c r="H387" t="s">
        <v>1363</v>
      </c>
      <c r="I387" t="s">
        <v>361</v>
      </c>
      <c r="J387"/>
      <c r="K387" s="77">
        <v>5.59</v>
      </c>
      <c r="L387" t="s">
        <v>106</v>
      </c>
      <c r="M387" s="78">
        <v>4.7500000000000001E-2</v>
      </c>
      <c r="N387" s="78">
        <v>7.6399999999999996E-2</v>
      </c>
      <c r="O387" s="77">
        <v>1345741.99</v>
      </c>
      <c r="P387" s="77">
        <v>86.25564382012945</v>
      </c>
      <c r="Q387" s="77">
        <v>0</v>
      </c>
      <c r="R387" s="77">
        <v>4285.59391929514</v>
      </c>
      <c r="S387" s="78">
        <v>4.0000000000000002E-4</v>
      </c>
      <c r="T387" s="78">
        <v>1.1000000000000001E-3</v>
      </c>
      <c r="U387" s="78">
        <v>2.0000000000000001E-4</v>
      </c>
    </row>
    <row r="388" spans="2:21">
      <c r="B388" t="s">
        <v>1367</v>
      </c>
      <c r="C388" t="s">
        <v>1368</v>
      </c>
      <c r="D388" t="s">
        <v>123</v>
      </c>
      <c r="E388" t="s">
        <v>1032</v>
      </c>
      <c r="F388" t="s">
        <v>1366</v>
      </c>
      <c r="G388" t="s">
        <v>1240</v>
      </c>
      <c r="H388" t="s">
        <v>1363</v>
      </c>
      <c r="I388" t="s">
        <v>361</v>
      </c>
      <c r="J388"/>
      <c r="K388" s="77">
        <v>5.79</v>
      </c>
      <c r="L388" t="s">
        <v>106</v>
      </c>
      <c r="M388" s="78">
        <v>7.3800000000000004E-2</v>
      </c>
      <c r="N388" s="78">
        <v>7.8600000000000003E-2</v>
      </c>
      <c r="O388" s="77">
        <v>2242903.3199999998</v>
      </c>
      <c r="P388" s="77">
        <v>99.677111030427767</v>
      </c>
      <c r="Q388" s="77">
        <v>0</v>
      </c>
      <c r="R388" s="77">
        <v>8254.0612769662002</v>
      </c>
      <c r="S388" s="78">
        <v>2E-3</v>
      </c>
      <c r="T388" s="78">
        <v>2.0999999999999999E-3</v>
      </c>
      <c r="U388" s="78">
        <v>2.9999999999999997E-4</v>
      </c>
    </row>
    <row r="389" spans="2:21">
      <c r="B389" t="s">
        <v>1369</v>
      </c>
      <c r="C389" t="s">
        <v>1370</v>
      </c>
      <c r="D389" t="s">
        <v>123</v>
      </c>
      <c r="E389" t="s">
        <v>1032</v>
      </c>
      <c r="F389" t="s">
        <v>1371</v>
      </c>
      <c r="G389" t="s">
        <v>1168</v>
      </c>
      <c r="H389" t="s">
        <v>1372</v>
      </c>
      <c r="I389" t="s">
        <v>219</v>
      </c>
      <c r="J389"/>
      <c r="K389" s="77">
        <v>2.35</v>
      </c>
      <c r="L389" t="s">
        <v>113</v>
      </c>
      <c r="M389" s="78">
        <v>0.06</v>
      </c>
      <c r="N389" s="78">
        <v>9.9699999999999997E-2</v>
      </c>
      <c r="O389" s="77">
        <v>2657840.4300000002</v>
      </c>
      <c r="P389" s="77">
        <v>93.030999999999906</v>
      </c>
      <c r="Q389" s="77">
        <v>0</v>
      </c>
      <c r="R389" s="77">
        <v>11551.317976561801</v>
      </c>
      <c r="S389" s="78">
        <v>2.0999999999999999E-3</v>
      </c>
      <c r="T389" s="78">
        <v>3.0000000000000001E-3</v>
      </c>
      <c r="U389" s="78">
        <v>4.0000000000000002E-4</v>
      </c>
    </row>
    <row r="390" spans="2:21">
      <c r="B390" t="s">
        <v>1373</v>
      </c>
      <c r="C390" t="s">
        <v>1374</v>
      </c>
      <c r="D390" t="s">
        <v>123</v>
      </c>
      <c r="E390" t="s">
        <v>1032</v>
      </c>
      <c r="F390" t="s">
        <v>1375</v>
      </c>
      <c r="G390" t="s">
        <v>1168</v>
      </c>
      <c r="H390" t="s">
        <v>1372</v>
      </c>
      <c r="I390" t="s">
        <v>219</v>
      </c>
      <c r="J390"/>
      <c r="K390" s="77">
        <v>2.41</v>
      </c>
      <c r="L390" t="s">
        <v>110</v>
      </c>
      <c r="M390" s="78">
        <v>0.05</v>
      </c>
      <c r="N390" s="78">
        <v>7.4300000000000005E-2</v>
      </c>
      <c r="O390" s="77">
        <v>1121451.6599999999</v>
      </c>
      <c r="P390" s="77">
        <v>96.124383577864009</v>
      </c>
      <c r="Q390" s="77">
        <v>0</v>
      </c>
      <c r="R390" s="77">
        <v>4347.9587958782104</v>
      </c>
      <c r="S390" s="78">
        <v>1.1000000000000001E-3</v>
      </c>
      <c r="T390" s="78">
        <v>1.1000000000000001E-3</v>
      </c>
      <c r="U390" s="78">
        <v>2.0000000000000001E-4</v>
      </c>
    </row>
    <row r="391" spans="2:21">
      <c r="B391" t="s">
        <v>1376</v>
      </c>
      <c r="C391" t="s">
        <v>1377</v>
      </c>
      <c r="D391" t="s">
        <v>123</v>
      </c>
      <c r="E391" t="s">
        <v>1032</v>
      </c>
      <c r="F391" t="s">
        <v>1378</v>
      </c>
      <c r="G391" t="s">
        <v>1159</v>
      </c>
      <c r="H391" t="s">
        <v>1363</v>
      </c>
      <c r="I391" t="s">
        <v>361</v>
      </c>
      <c r="J391"/>
      <c r="K391" s="77">
        <v>6.32</v>
      </c>
      <c r="L391" t="s">
        <v>106</v>
      </c>
      <c r="M391" s="78">
        <v>5.1299999999999998E-2</v>
      </c>
      <c r="N391" s="78">
        <v>8.1699999999999995E-2</v>
      </c>
      <c r="O391" s="77">
        <v>3364354.98</v>
      </c>
      <c r="P391" s="77">
        <v>83.055930510891557</v>
      </c>
      <c r="Q391" s="77">
        <v>0</v>
      </c>
      <c r="R391" s="77">
        <v>10316.542072721701</v>
      </c>
      <c r="S391" s="78">
        <v>1.6999999999999999E-3</v>
      </c>
      <c r="T391" s="78">
        <v>2.5999999999999999E-3</v>
      </c>
      <c r="U391" s="78">
        <v>4.0000000000000002E-4</v>
      </c>
    </row>
    <row r="392" spans="2:21">
      <c r="B392" t="s">
        <v>1379</v>
      </c>
      <c r="C392" t="s">
        <v>1380</v>
      </c>
      <c r="D392" t="s">
        <v>123</v>
      </c>
      <c r="E392" t="s">
        <v>1032</v>
      </c>
      <c r="F392" t="s">
        <v>1381</v>
      </c>
      <c r="G392" t="s">
        <v>1110</v>
      </c>
      <c r="H392" t="s">
        <v>1382</v>
      </c>
      <c r="I392" t="s">
        <v>361</v>
      </c>
      <c r="J392"/>
      <c r="K392" s="77">
        <v>2.92</v>
      </c>
      <c r="L392" t="s">
        <v>110</v>
      </c>
      <c r="M392" s="78">
        <v>3.6299999999999999E-2</v>
      </c>
      <c r="N392" s="78">
        <v>0.45069999999999999</v>
      </c>
      <c r="O392" s="77">
        <v>3476500.18</v>
      </c>
      <c r="P392" s="77">
        <v>35.4657671726114</v>
      </c>
      <c r="Q392" s="77">
        <v>0</v>
      </c>
      <c r="R392" s="77">
        <v>4973.0509438936497</v>
      </c>
      <c r="S392" s="78">
        <v>9.9000000000000008E-3</v>
      </c>
      <c r="T392" s="78">
        <v>1.2999999999999999E-3</v>
      </c>
      <c r="U392" s="78">
        <v>2.0000000000000001E-4</v>
      </c>
    </row>
    <row r="393" spans="2:21">
      <c r="B393" t="s">
        <v>1383</v>
      </c>
      <c r="C393" t="s">
        <v>1384</v>
      </c>
      <c r="D393" t="s">
        <v>123</v>
      </c>
      <c r="E393" t="s">
        <v>1032</v>
      </c>
      <c r="F393" t="s">
        <v>1385</v>
      </c>
      <c r="G393" t="s">
        <v>760</v>
      </c>
      <c r="H393" t="s">
        <v>214</v>
      </c>
      <c r="I393" t="s">
        <v>215</v>
      </c>
      <c r="J393"/>
      <c r="K393" s="77">
        <v>3.83</v>
      </c>
      <c r="L393" t="s">
        <v>106</v>
      </c>
      <c r="M393" s="78">
        <v>2.5000000000000001E-2</v>
      </c>
      <c r="N393" s="78">
        <v>4.4000000000000003E-3</v>
      </c>
      <c r="O393" s="77">
        <v>2179003.7999999998</v>
      </c>
      <c r="P393" s="77">
        <v>108.75813513513513</v>
      </c>
      <c r="Q393" s="77">
        <v>0</v>
      </c>
      <c r="R393" s="77">
        <v>8749.7656543987996</v>
      </c>
      <c r="S393" s="78">
        <v>5.1000000000000004E-3</v>
      </c>
      <c r="T393" s="78">
        <v>2.2000000000000001E-3</v>
      </c>
      <c r="U393" s="78">
        <v>2.9999999999999997E-4</v>
      </c>
    </row>
    <row r="394" spans="2:21">
      <c r="B394" t="s">
        <v>255</v>
      </c>
      <c r="C394" s="16"/>
      <c r="D394" s="16"/>
      <c r="E394" s="16"/>
      <c r="F394" s="16"/>
    </row>
    <row r="395" spans="2:21">
      <c r="B395" t="s">
        <v>369</v>
      </c>
      <c r="C395" s="16"/>
      <c r="D395" s="16"/>
      <c r="E395" s="16"/>
      <c r="F395" s="16"/>
    </row>
    <row r="396" spans="2:21">
      <c r="B396" t="s">
        <v>370</v>
      </c>
      <c r="C396" s="16"/>
      <c r="D396" s="16"/>
      <c r="E396" s="16"/>
      <c r="F396" s="16"/>
    </row>
    <row r="397" spans="2:21">
      <c r="B397" t="s">
        <v>371</v>
      </c>
      <c r="C397" s="16"/>
      <c r="D397" s="16"/>
      <c r="E397" s="16"/>
      <c r="F397" s="16"/>
    </row>
    <row r="398" spans="2:21">
      <c r="B398" t="s">
        <v>372</v>
      </c>
      <c r="C398" s="16"/>
      <c r="D398" s="16"/>
      <c r="E398" s="16"/>
      <c r="F398" s="16"/>
    </row>
    <row r="399" spans="2:21">
      <c r="C399" s="16"/>
      <c r="D399" s="16"/>
      <c r="E399" s="16"/>
      <c r="F399" s="16"/>
    </row>
    <row r="400" spans="2:21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8FA3EE2D-B436-42AA-977C-77EF440FD37C}">
      <formula1>$BN$7:$BN$11</formula1>
    </dataValidation>
    <dataValidation type="list" allowBlank="1" showInputMessage="1" showErrorMessage="1" sqref="E12:E799" xr:uid="{FFCBD0AF-E755-4133-A4F4-DDC27AC61B6E}">
      <formula1>$BI$7:$BI$11</formula1>
    </dataValidation>
    <dataValidation type="list" allowBlank="1" showInputMessage="1" showErrorMessage="1" sqref="I12:I805" xr:uid="{483657C4-830C-4910-9FBC-B7754BBBAFEA}">
      <formula1>$BM$7:$BM$10</formula1>
    </dataValidation>
    <dataValidation allowBlank="1" showInputMessage="1" showErrorMessage="1" sqref="H2 Q9" xr:uid="{D8EAF902-6E29-4915-995A-43023DAC557F}"/>
    <dataValidation type="list" allowBlank="1" showInputMessage="1" showErrorMessage="1" sqref="G12:G805" xr:uid="{8853C87E-EE43-4A21-87D0-0AF8FC09DB57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45106</v>
      </c>
    </row>
    <row r="2" spans="2:62" s="1" customFormat="1">
      <c r="B2" s="2" t="s">
        <v>1</v>
      </c>
      <c r="C2" s="12" t="s">
        <v>198</v>
      </c>
    </row>
    <row r="3" spans="2:62" s="1" customFormat="1">
      <c r="B3" s="2" t="s">
        <v>2</v>
      </c>
      <c r="C3" s="26" t="s">
        <v>197</v>
      </c>
    </row>
    <row r="4" spans="2:62" s="1" customFormat="1">
      <c r="B4" s="2" t="s">
        <v>3</v>
      </c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192493390.06</v>
      </c>
      <c r="J11" s="7"/>
      <c r="K11" s="75">
        <v>1530.1921127430001</v>
      </c>
      <c r="L11" s="75">
        <v>3610833.7663417943</v>
      </c>
      <c r="M11" s="7"/>
      <c r="N11" s="76">
        <v>1</v>
      </c>
      <c r="O11" s="76">
        <v>0.1381</v>
      </c>
      <c r="BF11" s="16"/>
      <c r="BG11" s="19"/>
      <c r="BH11" s="16"/>
      <c r="BJ11" s="16"/>
    </row>
    <row r="12" spans="2:62">
      <c r="B12" s="79" t="s">
        <v>207</v>
      </c>
      <c r="E12" s="16"/>
      <c r="F12" s="16"/>
      <c r="G12" s="16"/>
      <c r="I12" s="81">
        <v>173728287.05000001</v>
      </c>
      <c r="K12" s="81">
        <v>1000.06523</v>
      </c>
      <c r="L12" s="81">
        <v>2696631.8102719602</v>
      </c>
      <c r="N12" s="80">
        <v>0.74680000000000002</v>
      </c>
      <c r="O12" s="80">
        <v>0.1031</v>
      </c>
    </row>
    <row r="13" spans="2:62">
      <c r="B13" s="79" t="s">
        <v>1386</v>
      </c>
      <c r="E13" s="16"/>
      <c r="F13" s="16"/>
      <c r="G13" s="16"/>
      <c r="I13" s="81">
        <v>56761554.399999999</v>
      </c>
      <c r="K13" s="81">
        <v>956.29092000000003</v>
      </c>
      <c r="L13" s="81">
        <v>1659246.1325213299</v>
      </c>
      <c r="N13" s="80">
        <v>0.45950000000000002</v>
      </c>
      <c r="O13" s="80">
        <v>6.3500000000000001E-2</v>
      </c>
    </row>
    <row r="14" spans="2:62">
      <c r="B14" t="s">
        <v>1387</v>
      </c>
      <c r="C14" t="s">
        <v>1388</v>
      </c>
      <c r="D14" t="s">
        <v>100</v>
      </c>
      <c r="E14" t="s">
        <v>123</v>
      </c>
      <c r="F14" t="s">
        <v>730</v>
      </c>
      <c r="G14" t="s">
        <v>416</v>
      </c>
      <c r="H14" t="s">
        <v>102</v>
      </c>
      <c r="I14" s="77">
        <v>1549132.15</v>
      </c>
      <c r="J14" s="77">
        <v>2442</v>
      </c>
      <c r="K14" s="77">
        <v>0</v>
      </c>
      <c r="L14" s="77">
        <v>37829.807102999999</v>
      </c>
      <c r="M14" s="78">
        <v>6.8999999999999999E-3</v>
      </c>
      <c r="N14" s="78">
        <v>1.0500000000000001E-2</v>
      </c>
      <c r="O14" s="78">
        <v>1.4E-3</v>
      </c>
    </row>
    <row r="15" spans="2:62">
      <c r="B15" t="s">
        <v>1389</v>
      </c>
      <c r="C15" t="s">
        <v>1390</v>
      </c>
      <c r="D15" t="s">
        <v>100</v>
      </c>
      <c r="E15" t="s">
        <v>123</v>
      </c>
      <c r="F15" t="s">
        <v>1391</v>
      </c>
      <c r="G15" t="s">
        <v>760</v>
      </c>
      <c r="H15" t="s">
        <v>102</v>
      </c>
      <c r="I15" s="77">
        <v>188970.12</v>
      </c>
      <c r="J15" s="77">
        <v>29830</v>
      </c>
      <c r="K15" s="77">
        <v>0</v>
      </c>
      <c r="L15" s="77">
        <v>56369.786796</v>
      </c>
      <c r="M15" s="78">
        <v>3.3999999999999998E-3</v>
      </c>
      <c r="N15" s="78">
        <v>1.5599999999999999E-2</v>
      </c>
      <c r="O15" s="78">
        <v>2.2000000000000001E-3</v>
      </c>
    </row>
    <row r="16" spans="2:62">
      <c r="B16" t="s">
        <v>1392</v>
      </c>
      <c r="C16" t="s">
        <v>1393</v>
      </c>
      <c r="D16" t="s">
        <v>100</v>
      </c>
      <c r="E16" t="s">
        <v>123</v>
      </c>
      <c r="F16" t="s">
        <v>931</v>
      </c>
      <c r="G16" t="s">
        <v>760</v>
      </c>
      <c r="H16" t="s">
        <v>102</v>
      </c>
      <c r="I16" s="77">
        <v>719381.91</v>
      </c>
      <c r="J16" s="77">
        <v>6515</v>
      </c>
      <c r="K16" s="77">
        <v>0</v>
      </c>
      <c r="L16" s="77">
        <v>46867.731436499998</v>
      </c>
      <c r="M16" s="78">
        <v>6.1000000000000004E-3</v>
      </c>
      <c r="N16" s="78">
        <v>1.2999999999999999E-2</v>
      </c>
      <c r="O16" s="78">
        <v>1.8E-3</v>
      </c>
    </row>
    <row r="17" spans="2:15">
      <c r="B17" t="s">
        <v>1394</v>
      </c>
      <c r="C17" t="s">
        <v>1395</v>
      </c>
      <c r="D17" t="s">
        <v>100</v>
      </c>
      <c r="E17" t="s">
        <v>123</v>
      </c>
      <c r="F17" t="s">
        <v>936</v>
      </c>
      <c r="G17" t="s">
        <v>760</v>
      </c>
      <c r="H17" t="s">
        <v>102</v>
      </c>
      <c r="I17" s="77">
        <v>3161043.47</v>
      </c>
      <c r="J17" s="77">
        <v>1200</v>
      </c>
      <c r="K17" s="77">
        <v>0</v>
      </c>
      <c r="L17" s="77">
        <v>37932.521639999999</v>
      </c>
      <c r="M17" s="78">
        <v>5.7999999999999996E-3</v>
      </c>
      <c r="N17" s="78">
        <v>1.0500000000000001E-2</v>
      </c>
      <c r="O17" s="78">
        <v>1.5E-3</v>
      </c>
    </row>
    <row r="18" spans="2:15">
      <c r="B18" t="s">
        <v>1396</v>
      </c>
      <c r="C18" t="s">
        <v>1397</v>
      </c>
      <c r="D18" t="s">
        <v>100</v>
      </c>
      <c r="E18" t="s">
        <v>123</v>
      </c>
      <c r="F18" t="s">
        <v>609</v>
      </c>
      <c r="G18" t="s">
        <v>522</v>
      </c>
      <c r="H18" t="s">
        <v>102</v>
      </c>
      <c r="I18" s="77">
        <v>899986.88</v>
      </c>
      <c r="J18" s="77">
        <v>3725</v>
      </c>
      <c r="K18" s="77">
        <v>0</v>
      </c>
      <c r="L18" s="77">
        <v>33524.511279999999</v>
      </c>
      <c r="M18" s="78">
        <v>3.5000000000000001E-3</v>
      </c>
      <c r="N18" s="78">
        <v>9.2999999999999992E-3</v>
      </c>
      <c r="O18" s="78">
        <v>1.2999999999999999E-3</v>
      </c>
    </row>
    <row r="19" spans="2:15">
      <c r="B19" t="s">
        <v>1398</v>
      </c>
      <c r="C19" t="s">
        <v>1399</v>
      </c>
      <c r="D19" t="s">
        <v>100</v>
      </c>
      <c r="E19" t="s">
        <v>123</v>
      </c>
      <c r="F19" t="s">
        <v>521</v>
      </c>
      <c r="G19" t="s">
        <v>522</v>
      </c>
      <c r="H19" t="s">
        <v>102</v>
      </c>
      <c r="I19" s="77">
        <v>735579.43</v>
      </c>
      <c r="J19" s="77">
        <v>2884</v>
      </c>
      <c r="K19" s="77">
        <v>0</v>
      </c>
      <c r="L19" s="77">
        <v>21214.110761200001</v>
      </c>
      <c r="M19" s="78">
        <v>3.5000000000000001E-3</v>
      </c>
      <c r="N19" s="78">
        <v>5.8999999999999999E-3</v>
      </c>
      <c r="O19" s="78">
        <v>8.0000000000000004E-4</v>
      </c>
    </row>
    <row r="20" spans="2:15">
      <c r="B20" t="s">
        <v>1400</v>
      </c>
      <c r="C20" t="s">
        <v>1401</v>
      </c>
      <c r="D20" t="s">
        <v>100</v>
      </c>
      <c r="E20" t="s">
        <v>123</v>
      </c>
      <c r="F20" t="s">
        <v>1019</v>
      </c>
      <c r="G20" t="s">
        <v>798</v>
      </c>
      <c r="H20" t="s">
        <v>102</v>
      </c>
      <c r="I20" s="77">
        <v>148085.18</v>
      </c>
      <c r="J20" s="77">
        <v>77200</v>
      </c>
      <c r="K20" s="77">
        <v>276.17149000000001</v>
      </c>
      <c r="L20" s="77">
        <v>114597.93045</v>
      </c>
      <c r="M20" s="78">
        <v>3.3E-3</v>
      </c>
      <c r="N20" s="78">
        <v>3.1699999999999999E-2</v>
      </c>
      <c r="O20" s="78">
        <v>4.4000000000000003E-3</v>
      </c>
    </row>
    <row r="21" spans="2:15">
      <c r="B21" t="s">
        <v>1402</v>
      </c>
      <c r="C21" t="s">
        <v>1403</v>
      </c>
      <c r="D21" t="s">
        <v>100</v>
      </c>
      <c r="E21" t="s">
        <v>123</v>
      </c>
      <c r="F21" t="s">
        <v>721</v>
      </c>
      <c r="G21" t="s">
        <v>652</v>
      </c>
      <c r="H21" t="s">
        <v>102</v>
      </c>
      <c r="I21" s="77">
        <v>92636.44</v>
      </c>
      <c r="J21" s="77">
        <v>5122</v>
      </c>
      <c r="K21" s="77">
        <v>0</v>
      </c>
      <c r="L21" s="77">
        <v>4744.8384568000001</v>
      </c>
      <c r="M21" s="78">
        <v>8.9999999999999998E-4</v>
      </c>
      <c r="N21" s="78">
        <v>1.2999999999999999E-3</v>
      </c>
      <c r="O21" s="78">
        <v>2.0000000000000001E-4</v>
      </c>
    </row>
    <row r="22" spans="2:15">
      <c r="B22" t="s">
        <v>1404</v>
      </c>
      <c r="C22" t="s">
        <v>1405</v>
      </c>
      <c r="D22" t="s">
        <v>100</v>
      </c>
      <c r="E22" t="s">
        <v>123</v>
      </c>
      <c r="F22" t="s">
        <v>1406</v>
      </c>
      <c r="G22" t="s">
        <v>652</v>
      </c>
      <c r="H22" t="s">
        <v>102</v>
      </c>
      <c r="I22" s="77">
        <v>2002427.33</v>
      </c>
      <c r="J22" s="77">
        <v>789.1</v>
      </c>
      <c r="K22" s="77">
        <v>0</v>
      </c>
      <c r="L22" s="77">
        <v>15801.15406103</v>
      </c>
      <c r="M22" s="78">
        <v>4.1999999999999997E-3</v>
      </c>
      <c r="N22" s="78">
        <v>4.4000000000000003E-3</v>
      </c>
      <c r="O22" s="78">
        <v>5.9999999999999995E-4</v>
      </c>
    </row>
    <row r="23" spans="2:15">
      <c r="B23" t="s">
        <v>1407</v>
      </c>
      <c r="C23" t="s">
        <v>1408</v>
      </c>
      <c r="D23" t="s">
        <v>100</v>
      </c>
      <c r="E23" t="s">
        <v>123</v>
      </c>
      <c r="F23" t="s">
        <v>1409</v>
      </c>
      <c r="G23" t="s">
        <v>380</v>
      </c>
      <c r="H23" t="s">
        <v>102</v>
      </c>
      <c r="I23" s="77">
        <v>4185762.97</v>
      </c>
      <c r="J23" s="77">
        <v>1840</v>
      </c>
      <c r="K23" s="77">
        <v>0</v>
      </c>
      <c r="L23" s="77">
        <v>77018.038648000002</v>
      </c>
      <c r="M23" s="78">
        <v>3.3999999999999998E-3</v>
      </c>
      <c r="N23" s="78">
        <v>2.1299999999999999E-2</v>
      </c>
      <c r="O23" s="78">
        <v>2.8999999999999998E-3</v>
      </c>
    </row>
    <row r="24" spans="2:15">
      <c r="B24" t="s">
        <v>1410</v>
      </c>
      <c r="C24" t="s">
        <v>1411</v>
      </c>
      <c r="D24" t="s">
        <v>100</v>
      </c>
      <c r="E24" t="s">
        <v>123</v>
      </c>
      <c r="F24" t="s">
        <v>405</v>
      </c>
      <c r="G24" t="s">
        <v>380</v>
      </c>
      <c r="H24" t="s">
        <v>102</v>
      </c>
      <c r="I24" s="77">
        <v>4972776.2699999996</v>
      </c>
      <c r="J24" s="77">
        <v>3038</v>
      </c>
      <c r="K24" s="77">
        <v>0</v>
      </c>
      <c r="L24" s="77">
        <v>151072.94308259999</v>
      </c>
      <c r="M24" s="78">
        <v>3.7000000000000002E-3</v>
      </c>
      <c r="N24" s="78">
        <v>4.1799999999999997E-2</v>
      </c>
      <c r="O24" s="78">
        <v>5.7999999999999996E-3</v>
      </c>
    </row>
    <row r="25" spans="2:15">
      <c r="B25" t="s">
        <v>1412</v>
      </c>
      <c r="C25" t="s">
        <v>1413</v>
      </c>
      <c r="D25" t="s">
        <v>100</v>
      </c>
      <c r="E25" t="s">
        <v>123</v>
      </c>
      <c r="F25" t="s">
        <v>379</v>
      </c>
      <c r="G25" t="s">
        <v>380</v>
      </c>
      <c r="H25" t="s">
        <v>102</v>
      </c>
      <c r="I25" s="77">
        <v>5820906.6799999997</v>
      </c>
      <c r="J25" s="77">
        <v>2759</v>
      </c>
      <c r="K25" s="77">
        <v>0</v>
      </c>
      <c r="L25" s="77">
        <v>160598.8153012</v>
      </c>
      <c r="M25" s="78">
        <v>3.8E-3</v>
      </c>
      <c r="N25" s="78">
        <v>4.4499999999999998E-2</v>
      </c>
      <c r="O25" s="78">
        <v>6.1000000000000004E-3</v>
      </c>
    </row>
    <row r="26" spans="2:15">
      <c r="B26" t="s">
        <v>1414</v>
      </c>
      <c r="C26" t="s">
        <v>1415</v>
      </c>
      <c r="D26" t="s">
        <v>100</v>
      </c>
      <c r="E26" t="s">
        <v>123</v>
      </c>
      <c r="F26" t="s">
        <v>1050</v>
      </c>
      <c r="G26" t="s">
        <v>380</v>
      </c>
      <c r="H26" t="s">
        <v>102</v>
      </c>
      <c r="I26" s="77">
        <v>958966.17</v>
      </c>
      <c r="J26" s="77">
        <v>12330</v>
      </c>
      <c r="K26" s="77">
        <v>0</v>
      </c>
      <c r="L26" s="77">
        <v>118240.52876099999</v>
      </c>
      <c r="M26" s="78">
        <v>3.7000000000000002E-3</v>
      </c>
      <c r="N26" s="78">
        <v>3.27E-2</v>
      </c>
      <c r="O26" s="78">
        <v>4.4999999999999997E-3</v>
      </c>
    </row>
    <row r="27" spans="2:15">
      <c r="B27" t="s">
        <v>1416</v>
      </c>
      <c r="C27" t="s">
        <v>1417</v>
      </c>
      <c r="D27" t="s">
        <v>100</v>
      </c>
      <c r="E27" t="s">
        <v>123</v>
      </c>
      <c r="F27" t="s">
        <v>1418</v>
      </c>
      <c r="G27" t="s">
        <v>380</v>
      </c>
      <c r="H27" t="s">
        <v>102</v>
      </c>
      <c r="I27" s="77">
        <v>178731.43</v>
      </c>
      <c r="J27" s="77">
        <v>14420</v>
      </c>
      <c r="K27" s="77">
        <v>0</v>
      </c>
      <c r="L27" s="77">
        <v>25773.072206000001</v>
      </c>
      <c r="M27" s="78">
        <v>1.8E-3</v>
      </c>
      <c r="N27" s="78">
        <v>7.1000000000000004E-3</v>
      </c>
      <c r="O27" s="78">
        <v>1E-3</v>
      </c>
    </row>
    <row r="28" spans="2:15">
      <c r="B28" t="s">
        <v>1419</v>
      </c>
      <c r="C28" t="s">
        <v>1420</v>
      </c>
      <c r="D28" t="s">
        <v>100</v>
      </c>
      <c r="E28" t="s">
        <v>123</v>
      </c>
      <c r="F28" t="s">
        <v>1421</v>
      </c>
      <c r="G28" t="s">
        <v>112</v>
      </c>
      <c r="H28" t="s">
        <v>102</v>
      </c>
      <c r="I28" s="77">
        <v>100</v>
      </c>
      <c r="J28" s="77">
        <v>8650</v>
      </c>
      <c r="K28" s="77">
        <v>0</v>
      </c>
      <c r="L28" s="77">
        <v>8.65</v>
      </c>
      <c r="M28" s="78">
        <v>0</v>
      </c>
      <c r="N28" s="78">
        <v>0</v>
      </c>
      <c r="O28" s="78">
        <v>0</v>
      </c>
    </row>
    <row r="29" spans="2:15">
      <c r="B29" t="s">
        <v>1422</v>
      </c>
      <c r="C29" t="s">
        <v>1423</v>
      </c>
      <c r="D29" t="s">
        <v>100</v>
      </c>
      <c r="E29" t="s">
        <v>123</v>
      </c>
      <c r="F29" t="s">
        <v>880</v>
      </c>
      <c r="G29" t="s">
        <v>112</v>
      </c>
      <c r="H29" t="s">
        <v>102</v>
      </c>
      <c r="I29" s="77">
        <v>35823.269999999997</v>
      </c>
      <c r="J29" s="77">
        <v>152880</v>
      </c>
      <c r="K29" s="77">
        <v>0</v>
      </c>
      <c r="L29" s="77">
        <v>54766.615175999999</v>
      </c>
      <c r="M29" s="78">
        <v>9.4000000000000004E-3</v>
      </c>
      <c r="N29" s="78">
        <v>1.52E-2</v>
      </c>
      <c r="O29" s="78">
        <v>2.0999999999999999E-3</v>
      </c>
    </row>
    <row r="30" spans="2:15">
      <c r="B30" t="s">
        <v>1424</v>
      </c>
      <c r="C30" t="s">
        <v>1425</v>
      </c>
      <c r="D30" t="s">
        <v>100</v>
      </c>
      <c r="E30" t="s">
        <v>123</v>
      </c>
      <c r="F30" t="s">
        <v>959</v>
      </c>
      <c r="G30" t="s">
        <v>112</v>
      </c>
      <c r="H30" t="s">
        <v>102</v>
      </c>
      <c r="I30" s="77">
        <v>16979.759999999998</v>
      </c>
      <c r="J30" s="77">
        <v>97110</v>
      </c>
      <c r="K30" s="77">
        <v>0</v>
      </c>
      <c r="L30" s="77">
        <v>16489.044935999998</v>
      </c>
      <c r="M30" s="78">
        <v>2.2000000000000001E-3</v>
      </c>
      <c r="N30" s="78">
        <v>4.5999999999999999E-3</v>
      </c>
      <c r="O30" s="78">
        <v>5.9999999999999995E-4</v>
      </c>
    </row>
    <row r="31" spans="2:15">
      <c r="B31" t="s">
        <v>1426</v>
      </c>
      <c r="C31" t="s">
        <v>1427</v>
      </c>
      <c r="D31" t="s">
        <v>100</v>
      </c>
      <c r="E31" t="s">
        <v>123</v>
      </c>
      <c r="F31" t="s">
        <v>1428</v>
      </c>
      <c r="G31" t="s">
        <v>809</v>
      </c>
      <c r="H31" t="s">
        <v>102</v>
      </c>
      <c r="I31" s="77">
        <v>299193.76</v>
      </c>
      <c r="J31" s="77">
        <v>4750</v>
      </c>
      <c r="K31" s="77">
        <v>326.58010000000002</v>
      </c>
      <c r="L31" s="77">
        <v>14538.2837</v>
      </c>
      <c r="M31" s="78">
        <v>1.6999999999999999E-3</v>
      </c>
      <c r="N31" s="78">
        <v>4.0000000000000001E-3</v>
      </c>
      <c r="O31" s="78">
        <v>5.9999999999999995E-4</v>
      </c>
    </row>
    <row r="32" spans="2:15">
      <c r="B32" t="s">
        <v>1429</v>
      </c>
      <c r="C32" t="s">
        <v>1430</v>
      </c>
      <c r="D32" t="s">
        <v>100</v>
      </c>
      <c r="E32" t="s">
        <v>123</v>
      </c>
      <c r="F32" t="s">
        <v>1431</v>
      </c>
      <c r="G32" t="s">
        <v>809</v>
      </c>
      <c r="H32" t="s">
        <v>102</v>
      </c>
      <c r="I32" s="77">
        <v>2934965.22</v>
      </c>
      <c r="J32" s="77">
        <v>1033</v>
      </c>
      <c r="K32" s="77">
        <v>0</v>
      </c>
      <c r="L32" s="77">
        <v>30318.1907226</v>
      </c>
      <c r="M32" s="78">
        <v>2.5000000000000001E-3</v>
      </c>
      <c r="N32" s="78">
        <v>8.3999999999999995E-3</v>
      </c>
      <c r="O32" s="78">
        <v>1.1999999999999999E-3</v>
      </c>
    </row>
    <row r="33" spans="2:15">
      <c r="B33" t="s">
        <v>1432</v>
      </c>
      <c r="C33" t="s">
        <v>1433</v>
      </c>
      <c r="D33" t="s">
        <v>100</v>
      </c>
      <c r="E33" t="s">
        <v>123</v>
      </c>
      <c r="F33" t="s">
        <v>1434</v>
      </c>
      <c r="G33" t="s">
        <v>809</v>
      </c>
      <c r="H33" t="s">
        <v>102</v>
      </c>
      <c r="I33" s="77">
        <v>10994.35</v>
      </c>
      <c r="J33" s="77">
        <v>42110</v>
      </c>
      <c r="K33" s="77">
        <v>0</v>
      </c>
      <c r="L33" s="77">
        <v>4629.7207850000004</v>
      </c>
      <c r="M33" s="78">
        <v>5.9999999999999995E-4</v>
      </c>
      <c r="N33" s="78">
        <v>1.2999999999999999E-3</v>
      </c>
      <c r="O33" s="78">
        <v>2.0000000000000001E-4</v>
      </c>
    </row>
    <row r="34" spans="2:15">
      <c r="B34" t="s">
        <v>1435</v>
      </c>
      <c r="C34" t="s">
        <v>1436</v>
      </c>
      <c r="D34" t="s">
        <v>100</v>
      </c>
      <c r="E34" t="s">
        <v>123</v>
      </c>
      <c r="F34" t="s">
        <v>801</v>
      </c>
      <c r="G34" t="s">
        <v>581</v>
      </c>
      <c r="H34" t="s">
        <v>102</v>
      </c>
      <c r="I34" s="77">
        <v>5855880.8099999996</v>
      </c>
      <c r="J34" s="77">
        <v>2010</v>
      </c>
      <c r="K34" s="77">
        <v>0</v>
      </c>
      <c r="L34" s="77">
        <v>117703.204281</v>
      </c>
      <c r="M34" s="78">
        <v>4.4999999999999997E-3</v>
      </c>
      <c r="N34" s="78">
        <v>3.2599999999999997E-2</v>
      </c>
      <c r="O34" s="78">
        <v>4.4999999999999997E-3</v>
      </c>
    </row>
    <row r="35" spans="2:15">
      <c r="B35" t="s">
        <v>1437</v>
      </c>
      <c r="C35" t="s">
        <v>1438</v>
      </c>
      <c r="D35" t="s">
        <v>100</v>
      </c>
      <c r="E35" t="s">
        <v>123</v>
      </c>
      <c r="F35" t="s">
        <v>1439</v>
      </c>
      <c r="G35" t="s">
        <v>1440</v>
      </c>
      <c r="H35" t="s">
        <v>102</v>
      </c>
      <c r="I35" s="77">
        <v>180889.36</v>
      </c>
      <c r="J35" s="77">
        <v>13670</v>
      </c>
      <c r="K35" s="77">
        <v>0</v>
      </c>
      <c r="L35" s="77">
        <v>24727.575511999999</v>
      </c>
      <c r="M35" s="78">
        <v>1.6000000000000001E-3</v>
      </c>
      <c r="N35" s="78">
        <v>6.7999999999999996E-3</v>
      </c>
      <c r="O35" s="78">
        <v>8.9999999999999998E-4</v>
      </c>
    </row>
    <row r="36" spans="2:15">
      <c r="B36" t="s">
        <v>1441</v>
      </c>
      <c r="C36" t="s">
        <v>1442</v>
      </c>
      <c r="D36" t="s">
        <v>100</v>
      </c>
      <c r="E36" t="s">
        <v>123</v>
      </c>
      <c r="F36" t="s">
        <v>1443</v>
      </c>
      <c r="G36" t="s">
        <v>1440</v>
      </c>
      <c r="H36" t="s">
        <v>102</v>
      </c>
      <c r="I36" s="77">
        <v>40180.85</v>
      </c>
      <c r="J36" s="77">
        <v>41920</v>
      </c>
      <c r="K36" s="77">
        <v>0</v>
      </c>
      <c r="L36" s="77">
        <v>16843.812320000001</v>
      </c>
      <c r="M36" s="78">
        <v>1.4E-3</v>
      </c>
      <c r="N36" s="78">
        <v>4.7000000000000002E-3</v>
      </c>
      <c r="O36" s="78">
        <v>5.9999999999999995E-4</v>
      </c>
    </row>
    <row r="37" spans="2:15">
      <c r="B37" t="s">
        <v>1444</v>
      </c>
      <c r="C37" t="s">
        <v>1445</v>
      </c>
      <c r="D37" t="s">
        <v>100</v>
      </c>
      <c r="E37" t="s">
        <v>123</v>
      </c>
      <c r="F37" t="s">
        <v>1446</v>
      </c>
      <c r="G37" t="s">
        <v>1447</v>
      </c>
      <c r="H37" t="s">
        <v>102</v>
      </c>
      <c r="I37" s="77">
        <v>473511.55</v>
      </c>
      <c r="J37" s="77">
        <v>8344</v>
      </c>
      <c r="K37" s="77">
        <v>0</v>
      </c>
      <c r="L37" s="77">
        <v>39509.803732</v>
      </c>
      <c r="M37" s="78">
        <v>4.1000000000000003E-3</v>
      </c>
      <c r="N37" s="78">
        <v>1.09E-2</v>
      </c>
      <c r="O37" s="78">
        <v>1.5E-3</v>
      </c>
    </row>
    <row r="38" spans="2:15">
      <c r="B38" t="s">
        <v>1448</v>
      </c>
      <c r="C38" t="s">
        <v>1449</v>
      </c>
      <c r="D38" t="s">
        <v>100</v>
      </c>
      <c r="E38" t="s">
        <v>123</v>
      </c>
      <c r="F38" t="s">
        <v>898</v>
      </c>
      <c r="G38" t="s">
        <v>899</v>
      </c>
      <c r="H38" t="s">
        <v>102</v>
      </c>
      <c r="I38" s="77">
        <v>2075619.73</v>
      </c>
      <c r="J38" s="77">
        <v>2553</v>
      </c>
      <c r="K38" s="77">
        <v>0</v>
      </c>
      <c r="L38" s="77">
        <v>52990.571706900002</v>
      </c>
      <c r="M38" s="78">
        <v>5.7999999999999996E-3</v>
      </c>
      <c r="N38" s="78">
        <v>1.47E-2</v>
      </c>
      <c r="O38" s="78">
        <v>2E-3</v>
      </c>
    </row>
    <row r="39" spans="2:15">
      <c r="B39" t="s">
        <v>1450</v>
      </c>
      <c r="C39" t="s">
        <v>1451</v>
      </c>
      <c r="D39" t="s">
        <v>100</v>
      </c>
      <c r="E39" t="s">
        <v>123</v>
      </c>
      <c r="F39" t="s">
        <v>507</v>
      </c>
      <c r="G39" t="s">
        <v>402</v>
      </c>
      <c r="H39" t="s">
        <v>102</v>
      </c>
      <c r="I39" s="77">
        <v>416962.11</v>
      </c>
      <c r="J39" s="77">
        <v>4872</v>
      </c>
      <c r="K39" s="77">
        <v>0</v>
      </c>
      <c r="L39" s="77">
        <v>20314.393999200001</v>
      </c>
      <c r="M39" s="78">
        <v>3.3999999999999998E-3</v>
      </c>
      <c r="N39" s="78">
        <v>5.5999999999999999E-3</v>
      </c>
      <c r="O39" s="78">
        <v>8.0000000000000004E-4</v>
      </c>
    </row>
    <row r="40" spans="2:15">
      <c r="B40" t="s">
        <v>1452</v>
      </c>
      <c r="C40" t="s">
        <v>1453</v>
      </c>
      <c r="D40" t="s">
        <v>100</v>
      </c>
      <c r="E40" t="s">
        <v>123</v>
      </c>
      <c r="F40" t="s">
        <v>830</v>
      </c>
      <c r="G40" t="s">
        <v>402</v>
      </c>
      <c r="H40" t="s">
        <v>102</v>
      </c>
      <c r="I40" s="77">
        <v>121684.26</v>
      </c>
      <c r="J40" s="77">
        <v>2886</v>
      </c>
      <c r="K40" s="77">
        <v>0</v>
      </c>
      <c r="L40" s="77">
        <v>3511.8077435999999</v>
      </c>
      <c r="M40" s="78">
        <v>6.9999999999999999E-4</v>
      </c>
      <c r="N40" s="78">
        <v>1E-3</v>
      </c>
      <c r="O40" s="78">
        <v>1E-4</v>
      </c>
    </row>
    <row r="41" spans="2:15">
      <c r="B41" t="s">
        <v>1454</v>
      </c>
      <c r="C41" t="s">
        <v>1455</v>
      </c>
      <c r="D41" t="s">
        <v>100</v>
      </c>
      <c r="E41" t="s">
        <v>123</v>
      </c>
      <c r="F41" t="s">
        <v>510</v>
      </c>
      <c r="G41" t="s">
        <v>402</v>
      </c>
      <c r="H41" t="s">
        <v>102</v>
      </c>
      <c r="I41" s="77">
        <v>1620783.27</v>
      </c>
      <c r="J41" s="77">
        <v>1943</v>
      </c>
      <c r="K41" s="77">
        <v>0</v>
      </c>
      <c r="L41" s="77">
        <v>31491.8189361</v>
      </c>
      <c r="M41" s="78">
        <v>3.3999999999999998E-3</v>
      </c>
      <c r="N41" s="78">
        <v>8.6999999999999994E-3</v>
      </c>
      <c r="O41" s="78">
        <v>1.1999999999999999E-3</v>
      </c>
    </row>
    <row r="42" spans="2:15">
      <c r="B42" t="s">
        <v>1456</v>
      </c>
      <c r="C42" t="s">
        <v>1457</v>
      </c>
      <c r="D42" t="s">
        <v>100</v>
      </c>
      <c r="E42" t="s">
        <v>123</v>
      </c>
      <c r="F42" t="s">
        <v>449</v>
      </c>
      <c r="G42" t="s">
        <v>402</v>
      </c>
      <c r="H42" t="s">
        <v>102</v>
      </c>
      <c r="I42" s="77">
        <v>110518.59</v>
      </c>
      <c r="J42" s="77">
        <v>33330</v>
      </c>
      <c r="K42" s="77">
        <v>0</v>
      </c>
      <c r="L42" s="77">
        <v>36835.846046999999</v>
      </c>
      <c r="M42" s="78">
        <v>4.5999999999999999E-3</v>
      </c>
      <c r="N42" s="78">
        <v>1.0200000000000001E-2</v>
      </c>
      <c r="O42" s="78">
        <v>1.4E-3</v>
      </c>
    </row>
    <row r="43" spans="2:15">
      <c r="B43" t="s">
        <v>1458</v>
      </c>
      <c r="C43" t="s">
        <v>1459</v>
      </c>
      <c r="D43" t="s">
        <v>100</v>
      </c>
      <c r="E43" t="s">
        <v>123</v>
      </c>
      <c r="F43" t="s">
        <v>464</v>
      </c>
      <c r="G43" t="s">
        <v>402</v>
      </c>
      <c r="H43" t="s">
        <v>102</v>
      </c>
      <c r="I43" s="77">
        <v>6257540.46</v>
      </c>
      <c r="J43" s="77">
        <v>902.1</v>
      </c>
      <c r="K43" s="77">
        <v>0</v>
      </c>
      <c r="L43" s="77">
        <v>56449.272489659998</v>
      </c>
      <c r="M43" s="78">
        <v>8.3000000000000001E-3</v>
      </c>
      <c r="N43" s="78">
        <v>1.5599999999999999E-2</v>
      </c>
      <c r="O43" s="78">
        <v>2.2000000000000001E-3</v>
      </c>
    </row>
    <row r="44" spans="2:15">
      <c r="B44" t="s">
        <v>1460</v>
      </c>
      <c r="C44" t="s">
        <v>1461</v>
      </c>
      <c r="D44" t="s">
        <v>100</v>
      </c>
      <c r="E44" t="s">
        <v>123</v>
      </c>
      <c r="F44" t="s">
        <v>475</v>
      </c>
      <c r="G44" t="s">
        <v>402</v>
      </c>
      <c r="H44" t="s">
        <v>102</v>
      </c>
      <c r="I44" s="77">
        <v>279874.96999999997</v>
      </c>
      <c r="J44" s="77">
        <v>24000</v>
      </c>
      <c r="K44" s="77">
        <v>353.53933000000001</v>
      </c>
      <c r="L44" s="77">
        <v>67523.532130000007</v>
      </c>
      <c r="M44" s="78">
        <v>5.8999999999999999E-3</v>
      </c>
      <c r="N44" s="78">
        <v>1.8700000000000001E-2</v>
      </c>
      <c r="O44" s="78">
        <v>2.5999999999999999E-3</v>
      </c>
    </row>
    <row r="45" spans="2:15">
      <c r="B45" t="s">
        <v>1462</v>
      </c>
      <c r="C45" t="s">
        <v>1463</v>
      </c>
      <c r="D45" t="s">
        <v>100</v>
      </c>
      <c r="E45" t="s">
        <v>123</v>
      </c>
      <c r="F45" t="s">
        <v>436</v>
      </c>
      <c r="G45" t="s">
        <v>402</v>
      </c>
      <c r="H45" t="s">
        <v>102</v>
      </c>
      <c r="I45" s="77">
        <v>360588.82</v>
      </c>
      <c r="J45" s="77">
        <v>20800</v>
      </c>
      <c r="K45" s="77">
        <v>0</v>
      </c>
      <c r="L45" s="77">
        <v>75002.474560000002</v>
      </c>
      <c r="M45" s="78">
        <v>3.0000000000000001E-3</v>
      </c>
      <c r="N45" s="78">
        <v>2.0799999999999999E-2</v>
      </c>
      <c r="O45" s="78">
        <v>2.8999999999999998E-3</v>
      </c>
    </row>
    <row r="46" spans="2:15">
      <c r="B46" t="s">
        <v>1464</v>
      </c>
      <c r="C46" t="s">
        <v>1465</v>
      </c>
      <c r="D46" t="s">
        <v>100</v>
      </c>
      <c r="E46" t="s">
        <v>123</v>
      </c>
      <c r="F46" t="s">
        <v>1058</v>
      </c>
      <c r="G46" t="s">
        <v>1059</v>
      </c>
      <c r="H46" t="s">
        <v>102</v>
      </c>
      <c r="I46" s="77">
        <v>863346.7</v>
      </c>
      <c r="J46" s="77">
        <v>2795</v>
      </c>
      <c r="K46" s="77">
        <v>0</v>
      </c>
      <c r="L46" s="77">
        <v>24130.540265</v>
      </c>
      <c r="M46" s="78">
        <v>8.0000000000000004E-4</v>
      </c>
      <c r="N46" s="78">
        <v>6.7000000000000002E-3</v>
      </c>
      <c r="O46" s="78">
        <v>8.9999999999999998E-4</v>
      </c>
    </row>
    <row r="47" spans="2:15">
      <c r="B47" t="s">
        <v>1466</v>
      </c>
      <c r="C47" t="s">
        <v>1467</v>
      </c>
      <c r="D47" t="s">
        <v>100</v>
      </c>
      <c r="E47" t="s">
        <v>123</v>
      </c>
      <c r="F47" t="s">
        <v>1468</v>
      </c>
      <c r="G47" t="s">
        <v>129</v>
      </c>
      <c r="H47" t="s">
        <v>102</v>
      </c>
      <c r="I47" s="77">
        <v>37573.94</v>
      </c>
      <c r="J47" s="77">
        <v>75700</v>
      </c>
      <c r="K47" s="77">
        <v>0</v>
      </c>
      <c r="L47" s="77">
        <v>28443.472580000001</v>
      </c>
      <c r="M47" s="78">
        <v>5.9999999999999995E-4</v>
      </c>
      <c r="N47" s="78">
        <v>7.9000000000000008E-3</v>
      </c>
      <c r="O47" s="78">
        <v>1.1000000000000001E-3</v>
      </c>
    </row>
    <row r="48" spans="2:15">
      <c r="B48" t="s">
        <v>1469</v>
      </c>
      <c r="C48" t="s">
        <v>1470</v>
      </c>
      <c r="D48" t="s">
        <v>100</v>
      </c>
      <c r="E48" t="s">
        <v>123</v>
      </c>
      <c r="F48" t="s">
        <v>584</v>
      </c>
      <c r="G48" t="s">
        <v>132</v>
      </c>
      <c r="H48" t="s">
        <v>102</v>
      </c>
      <c r="I48" s="77">
        <v>9154156.1899999995</v>
      </c>
      <c r="J48" s="77">
        <v>452.6</v>
      </c>
      <c r="K48" s="77">
        <v>0</v>
      </c>
      <c r="L48" s="77">
        <v>41431.710915939999</v>
      </c>
      <c r="M48" s="78">
        <v>3.3E-3</v>
      </c>
      <c r="N48" s="78">
        <v>1.15E-2</v>
      </c>
      <c r="O48" s="78">
        <v>1.6000000000000001E-3</v>
      </c>
    </row>
    <row r="49" spans="2:15">
      <c r="B49" s="79" t="s">
        <v>1471</v>
      </c>
      <c r="E49" s="16"/>
      <c r="F49" s="16"/>
      <c r="G49" s="16"/>
      <c r="I49" s="81">
        <v>90850963.489999995</v>
      </c>
      <c r="K49" s="81">
        <v>0</v>
      </c>
      <c r="L49" s="81">
        <v>834292.07914736005</v>
      </c>
      <c r="N49" s="80">
        <v>0.2311</v>
      </c>
      <c r="O49" s="80">
        <v>3.1899999999999998E-2</v>
      </c>
    </row>
    <row r="50" spans="2:15">
      <c r="B50" t="s">
        <v>1472</v>
      </c>
      <c r="C50" t="s">
        <v>1473</v>
      </c>
      <c r="D50" t="s">
        <v>100</v>
      </c>
      <c r="E50" t="s">
        <v>123</v>
      </c>
      <c r="F50" t="s">
        <v>1474</v>
      </c>
      <c r="G50" t="s">
        <v>101</v>
      </c>
      <c r="H50" t="s">
        <v>102</v>
      </c>
      <c r="I50" s="77">
        <v>76446.14</v>
      </c>
      <c r="J50" s="77">
        <v>14500</v>
      </c>
      <c r="K50" s="77">
        <v>0</v>
      </c>
      <c r="L50" s="77">
        <v>11084.6903</v>
      </c>
      <c r="M50" s="78">
        <v>3.0000000000000001E-3</v>
      </c>
      <c r="N50" s="78">
        <v>3.0999999999999999E-3</v>
      </c>
      <c r="O50" s="78">
        <v>4.0000000000000002E-4</v>
      </c>
    </row>
    <row r="51" spans="2:15">
      <c r="B51" t="s">
        <v>1475</v>
      </c>
      <c r="C51" t="s">
        <v>1476</v>
      </c>
      <c r="D51" t="s">
        <v>100</v>
      </c>
      <c r="E51" t="s">
        <v>123</v>
      </c>
      <c r="F51" t="s">
        <v>915</v>
      </c>
      <c r="G51" t="s">
        <v>416</v>
      </c>
      <c r="H51" t="s">
        <v>102</v>
      </c>
      <c r="I51" s="77">
        <v>8247035.7199999997</v>
      </c>
      <c r="J51" s="77">
        <v>105.8</v>
      </c>
      <c r="K51" s="77">
        <v>0</v>
      </c>
      <c r="L51" s="77">
        <v>8725.3637917600008</v>
      </c>
      <c r="M51" s="78">
        <v>2.5999999999999999E-3</v>
      </c>
      <c r="N51" s="78">
        <v>2.3999999999999998E-3</v>
      </c>
      <c r="O51" s="78">
        <v>2.9999999999999997E-4</v>
      </c>
    </row>
    <row r="52" spans="2:15">
      <c r="B52" t="s">
        <v>1477</v>
      </c>
      <c r="C52" t="s">
        <v>1478</v>
      </c>
      <c r="D52" t="s">
        <v>100</v>
      </c>
      <c r="E52" t="s">
        <v>123</v>
      </c>
      <c r="F52" t="s">
        <v>779</v>
      </c>
      <c r="G52" t="s">
        <v>416</v>
      </c>
      <c r="H52" t="s">
        <v>102</v>
      </c>
      <c r="I52" s="77">
        <v>1618455.02</v>
      </c>
      <c r="J52" s="77">
        <v>311.60000000000002</v>
      </c>
      <c r="K52" s="77">
        <v>0</v>
      </c>
      <c r="L52" s="77">
        <v>5043.1058423200002</v>
      </c>
      <c r="M52" s="78">
        <v>2.8E-3</v>
      </c>
      <c r="N52" s="78">
        <v>1.4E-3</v>
      </c>
      <c r="O52" s="78">
        <v>2.0000000000000001E-4</v>
      </c>
    </row>
    <row r="53" spans="2:15">
      <c r="B53" t="s">
        <v>1479</v>
      </c>
      <c r="C53" t="s">
        <v>1480</v>
      </c>
      <c r="D53" t="s">
        <v>100</v>
      </c>
      <c r="E53" t="s">
        <v>123</v>
      </c>
      <c r="F53" t="s">
        <v>679</v>
      </c>
      <c r="G53" t="s">
        <v>416</v>
      </c>
      <c r="H53" t="s">
        <v>102</v>
      </c>
      <c r="I53" s="77">
        <v>77028.899999999994</v>
      </c>
      <c r="J53" s="77">
        <v>39800</v>
      </c>
      <c r="K53" s="77">
        <v>0</v>
      </c>
      <c r="L53" s="77">
        <v>30657.502199999999</v>
      </c>
      <c r="M53" s="78">
        <v>7.1999999999999998E-3</v>
      </c>
      <c r="N53" s="78">
        <v>8.5000000000000006E-3</v>
      </c>
      <c r="O53" s="78">
        <v>1.1999999999999999E-3</v>
      </c>
    </row>
    <row r="54" spans="2:15">
      <c r="B54" t="s">
        <v>1481</v>
      </c>
      <c r="C54" t="s">
        <v>1482</v>
      </c>
      <c r="D54" t="s">
        <v>100</v>
      </c>
      <c r="E54" t="s">
        <v>123</v>
      </c>
      <c r="F54" t="s">
        <v>759</v>
      </c>
      <c r="G54" t="s">
        <v>760</v>
      </c>
      <c r="H54" t="s">
        <v>102</v>
      </c>
      <c r="I54" s="77">
        <v>181380.37</v>
      </c>
      <c r="J54" s="77">
        <v>8242</v>
      </c>
      <c r="K54" s="77">
        <v>0</v>
      </c>
      <c r="L54" s="77">
        <v>14949.3700954</v>
      </c>
      <c r="M54" s="78">
        <v>5.1000000000000004E-3</v>
      </c>
      <c r="N54" s="78">
        <v>4.1000000000000003E-3</v>
      </c>
      <c r="O54" s="78">
        <v>5.9999999999999995E-4</v>
      </c>
    </row>
    <row r="55" spans="2:15">
      <c r="B55" t="s">
        <v>1483</v>
      </c>
      <c r="C55" t="s">
        <v>1484</v>
      </c>
      <c r="D55" t="s">
        <v>100</v>
      </c>
      <c r="E55" t="s">
        <v>123</v>
      </c>
      <c r="F55" t="s">
        <v>1485</v>
      </c>
      <c r="G55" t="s">
        <v>760</v>
      </c>
      <c r="H55" t="s">
        <v>102</v>
      </c>
      <c r="I55" s="77">
        <v>791989.18</v>
      </c>
      <c r="J55" s="77">
        <v>742</v>
      </c>
      <c r="K55" s="77">
        <v>0</v>
      </c>
      <c r="L55" s="77">
        <v>5876.5597156000003</v>
      </c>
      <c r="M55" s="78">
        <v>4.4999999999999997E-3</v>
      </c>
      <c r="N55" s="78">
        <v>1.6000000000000001E-3</v>
      </c>
      <c r="O55" s="78">
        <v>2.0000000000000001E-4</v>
      </c>
    </row>
    <row r="56" spans="2:15">
      <c r="B56" t="s">
        <v>1486</v>
      </c>
      <c r="C56" t="s">
        <v>1487</v>
      </c>
      <c r="D56" t="s">
        <v>100</v>
      </c>
      <c r="E56" t="s">
        <v>123</v>
      </c>
      <c r="F56" t="s">
        <v>669</v>
      </c>
      <c r="G56" t="s">
        <v>670</v>
      </c>
      <c r="H56" t="s">
        <v>102</v>
      </c>
      <c r="I56" s="77">
        <v>13137.67</v>
      </c>
      <c r="J56" s="77">
        <v>45610</v>
      </c>
      <c r="K56" s="77">
        <v>0</v>
      </c>
      <c r="L56" s="77">
        <v>5992.0912870000002</v>
      </c>
      <c r="M56" s="78">
        <v>4.4000000000000003E-3</v>
      </c>
      <c r="N56" s="78">
        <v>1.6999999999999999E-3</v>
      </c>
      <c r="O56" s="78">
        <v>2.0000000000000001E-4</v>
      </c>
    </row>
    <row r="57" spans="2:15">
      <c r="B57" t="s">
        <v>1488</v>
      </c>
      <c r="C57" t="s">
        <v>1489</v>
      </c>
      <c r="D57" t="s">
        <v>100</v>
      </c>
      <c r="E57" t="s">
        <v>123</v>
      </c>
      <c r="F57" t="s">
        <v>1490</v>
      </c>
      <c r="G57" t="s">
        <v>522</v>
      </c>
      <c r="H57" t="s">
        <v>102</v>
      </c>
      <c r="I57" s="77">
        <v>44865.82</v>
      </c>
      <c r="J57" s="77">
        <v>8395</v>
      </c>
      <c r="K57" s="77">
        <v>0</v>
      </c>
      <c r="L57" s="77">
        <v>3766.4855889999999</v>
      </c>
      <c r="M57" s="78">
        <v>3.0999999999999999E-3</v>
      </c>
      <c r="N57" s="78">
        <v>1E-3</v>
      </c>
      <c r="O57" s="78">
        <v>1E-4</v>
      </c>
    </row>
    <row r="58" spans="2:15">
      <c r="B58" t="s">
        <v>1491</v>
      </c>
      <c r="C58" t="s">
        <v>1492</v>
      </c>
      <c r="D58" t="s">
        <v>100</v>
      </c>
      <c r="E58" t="s">
        <v>123</v>
      </c>
      <c r="F58" t="s">
        <v>621</v>
      </c>
      <c r="G58" t="s">
        <v>522</v>
      </c>
      <c r="H58" t="s">
        <v>102</v>
      </c>
      <c r="I58" s="77">
        <v>239475.7</v>
      </c>
      <c r="J58" s="77">
        <v>5758</v>
      </c>
      <c r="K58" s="77">
        <v>0</v>
      </c>
      <c r="L58" s="77">
        <v>13789.010806</v>
      </c>
      <c r="M58" s="78">
        <v>3.0000000000000001E-3</v>
      </c>
      <c r="N58" s="78">
        <v>3.8E-3</v>
      </c>
      <c r="O58" s="78">
        <v>5.0000000000000001E-4</v>
      </c>
    </row>
    <row r="59" spans="2:15">
      <c r="B59" t="s">
        <v>1493</v>
      </c>
      <c r="C59" t="s">
        <v>1494</v>
      </c>
      <c r="D59" t="s">
        <v>100</v>
      </c>
      <c r="E59" t="s">
        <v>123</v>
      </c>
      <c r="F59" t="s">
        <v>1495</v>
      </c>
      <c r="G59" t="s">
        <v>522</v>
      </c>
      <c r="H59" t="s">
        <v>102</v>
      </c>
      <c r="I59" s="77">
        <v>17832</v>
      </c>
      <c r="J59" s="77">
        <v>449.5</v>
      </c>
      <c r="K59" s="77">
        <v>0</v>
      </c>
      <c r="L59" s="77">
        <v>80.154839999999993</v>
      </c>
      <c r="M59" s="78">
        <v>0</v>
      </c>
      <c r="N59" s="78">
        <v>0</v>
      </c>
      <c r="O59" s="78">
        <v>0</v>
      </c>
    </row>
    <row r="60" spans="2:15">
      <c r="B60" t="s">
        <v>1496</v>
      </c>
      <c r="C60" t="s">
        <v>1497</v>
      </c>
      <c r="D60" t="s">
        <v>100</v>
      </c>
      <c r="E60" t="s">
        <v>123</v>
      </c>
      <c r="F60" t="s">
        <v>1498</v>
      </c>
      <c r="G60" t="s">
        <v>522</v>
      </c>
      <c r="H60" t="s">
        <v>102</v>
      </c>
      <c r="I60" s="77">
        <v>223301.82</v>
      </c>
      <c r="J60" s="77">
        <v>7851</v>
      </c>
      <c r="K60" s="77">
        <v>0</v>
      </c>
      <c r="L60" s="77">
        <v>17531.425888199999</v>
      </c>
      <c r="M60" s="78">
        <v>3.5999999999999999E-3</v>
      </c>
      <c r="N60" s="78">
        <v>4.8999999999999998E-3</v>
      </c>
      <c r="O60" s="78">
        <v>6.9999999999999999E-4</v>
      </c>
    </row>
    <row r="61" spans="2:15">
      <c r="B61" t="s">
        <v>1499</v>
      </c>
      <c r="C61" t="s">
        <v>1500</v>
      </c>
      <c r="D61" t="s">
        <v>100</v>
      </c>
      <c r="E61" t="s">
        <v>123</v>
      </c>
      <c r="F61" t="s">
        <v>926</v>
      </c>
      <c r="G61" t="s">
        <v>652</v>
      </c>
      <c r="H61" t="s">
        <v>102</v>
      </c>
      <c r="I61" s="77">
        <v>1221263.1499999999</v>
      </c>
      <c r="J61" s="77">
        <v>1125</v>
      </c>
      <c r="K61" s="77">
        <v>0</v>
      </c>
      <c r="L61" s="77">
        <v>13739.2104375</v>
      </c>
      <c r="M61" s="78">
        <v>5.7999999999999996E-3</v>
      </c>
      <c r="N61" s="78">
        <v>3.8E-3</v>
      </c>
      <c r="O61" s="78">
        <v>5.0000000000000001E-4</v>
      </c>
    </row>
    <row r="62" spans="2:15">
      <c r="B62" t="s">
        <v>1501</v>
      </c>
      <c r="C62" t="s">
        <v>1502</v>
      </c>
      <c r="D62" t="s">
        <v>100</v>
      </c>
      <c r="E62" t="s">
        <v>123</v>
      </c>
      <c r="F62" t="s">
        <v>941</v>
      </c>
      <c r="G62" t="s">
        <v>652</v>
      </c>
      <c r="H62" t="s">
        <v>102</v>
      </c>
      <c r="I62" s="77">
        <v>108220.44</v>
      </c>
      <c r="J62" s="77">
        <v>17820</v>
      </c>
      <c r="K62" s="77">
        <v>0</v>
      </c>
      <c r="L62" s="77">
        <v>19284.882408000001</v>
      </c>
      <c r="M62" s="78">
        <v>8.6E-3</v>
      </c>
      <c r="N62" s="78">
        <v>5.3E-3</v>
      </c>
      <c r="O62" s="78">
        <v>6.9999999999999999E-4</v>
      </c>
    </row>
    <row r="63" spans="2:15">
      <c r="B63" t="s">
        <v>1503</v>
      </c>
      <c r="C63" t="s">
        <v>1504</v>
      </c>
      <c r="D63" t="s">
        <v>100</v>
      </c>
      <c r="E63" t="s">
        <v>123</v>
      </c>
      <c r="F63" t="s">
        <v>1505</v>
      </c>
      <c r="G63" t="s">
        <v>652</v>
      </c>
      <c r="H63" t="s">
        <v>102</v>
      </c>
      <c r="I63" s="77">
        <v>57796.88</v>
      </c>
      <c r="J63" s="77">
        <v>8995</v>
      </c>
      <c r="K63" s="77">
        <v>0</v>
      </c>
      <c r="L63" s="77">
        <v>5198.8293560000002</v>
      </c>
      <c r="M63" s="78">
        <v>1.8E-3</v>
      </c>
      <c r="N63" s="78">
        <v>1.4E-3</v>
      </c>
      <c r="O63" s="78">
        <v>2.0000000000000001E-4</v>
      </c>
    </row>
    <row r="64" spans="2:15">
      <c r="B64" t="s">
        <v>1506</v>
      </c>
      <c r="C64" t="s">
        <v>1507</v>
      </c>
      <c r="D64" t="s">
        <v>100</v>
      </c>
      <c r="E64" t="s">
        <v>123</v>
      </c>
      <c r="F64" t="s">
        <v>651</v>
      </c>
      <c r="G64" t="s">
        <v>652</v>
      </c>
      <c r="H64" t="s">
        <v>102</v>
      </c>
      <c r="I64" s="77">
        <v>85867.46</v>
      </c>
      <c r="J64" s="77">
        <v>22990</v>
      </c>
      <c r="K64" s="77">
        <v>0</v>
      </c>
      <c r="L64" s="77">
        <v>19740.929054</v>
      </c>
      <c r="M64" s="78">
        <v>4.5999999999999999E-3</v>
      </c>
      <c r="N64" s="78">
        <v>5.4999999999999997E-3</v>
      </c>
      <c r="O64" s="78">
        <v>8.0000000000000004E-4</v>
      </c>
    </row>
    <row r="65" spans="2:15">
      <c r="B65" t="s">
        <v>1508</v>
      </c>
      <c r="C65" t="s">
        <v>1509</v>
      </c>
      <c r="D65" t="s">
        <v>100</v>
      </c>
      <c r="E65" t="s">
        <v>123</v>
      </c>
      <c r="F65" t="s">
        <v>1510</v>
      </c>
      <c r="G65" t="s">
        <v>652</v>
      </c>
      <c r="H65" t="s">
        <v>102</v>
      </c>
      <c r="I65" s="77">
        <v>1333393.31</v>
      </c>
      <c r="J65" s="77">
        <v>855</v>
      </c>
      <c r="K65" s="77">
        <v>0</v>
      </c>
      <c r="L65" s="77">
        <v>11400.512800500001</v>
      </c>
      <c r="M65" s="78">
        <v>4.4000000000000003E-3</v>
      </c>
      <c r="N65" s="78">
        <v>3.2000000000000002E-3</v>
      </c>
      <c r="O65" s="78">
        <v>4.0000000000000002E-4</v>
      </c>
    </row>
    <row r="66" spans="2:15">
      <c r="B66" t="s">
        <v>1511</v>
      </c>
      <c r="C66" t="s">
        <v>1512</v>
      </c>
      <c r="D66" t="s">
        <v>100</v>
      </c>
      <c r="E66" t="s">
        <v>123</v>
      </c>
      <c r="F66" t="s">
        <v>1513</v>
      </c>
      <c r="G66" t="s">
        <v>652</v>
      </c>
      <c r="H66" t="s">
        <v>102</v>
      </c>
      <c r="I66" s="77">
        <v>29813.59</v>
      </c>
      <c r="J66" s="77">
        <v>8997</v>
      </c>
      <c r="K66" s="77">
        <v>0</v>
      </c>
      <c r="L66" s="77">
        <v>2682.3286923000001</v>
      </c>
      <c r="M66" s="78">
        <v>1.4E-3</v>
      </c>
      <c r="N66" s="78">
        <v>6.9999999999999999E-4</v>
      </c>
      <c r="O66" s="78">
        <v>1E-4</v>
      </c>
    </row>
    <row r="67" spans="2:15">
      <c r="B67" t="s">
        <v>1514</v>
      </c>
      <c r="C67" t="s">
        <v>1515</v>
      </c>
      <c r="D67" t="s">
        <v>100</v>
      </c>
      <c r="E67" t="s">
        <v>123</v>
      </c>
      <c r="F67" t="s">
        <v>1516</v>
      </c>
      <c r="G67" t="s">
        <v>380</v>
      </c>
      <c r="H67" t="s">
        <v>102</v>
      </c>
      <c r="I67" s="77">
        <v>8385.66</v>
      </c>
      <c r="J67" s="77">
        <v>14950</v>
      </c>
      <c r="K67" s="77">
        <v>0</v>
      </c>
      <c r="L67" s="77">
        <v>1253.65617</v>
      </c>
      <c r="M67" s="78">
        <v>2.0000000000000001E-4</v>
      </c>
      <c r="N67" s="78">
        <v>2.9999999999999997E-4</v>
      </c>
      <c r="O67" s="78">
        <v>0</v>
      </c>
    </row>
    <row r="68" spans="2:15">
      <c r="B68" t="s">
        <v>1517</v>
      </c>
      <c r="C68" t="s">
        <v>1518</v>
      </c>
      <c r="D68" t="s">
        <v>100</v>
      </c>
      <c r="E68" t="s">
        <v>123</v>
      </c>
      <c r="F68" t="s">
        <v>1519</v>
      </c>
      <c r="G68" t="s">
        <v>1520</v>
      </c>
      <c r="H68" t="s">
        <v>102</v>
      </c>
      <c r="I68" s="77">
        <v>4253</v>
      </c>
      <c r="J68" s="77">
        <v>671</v>
      </c>
      <c r="K68" s="77">
        <v>0</v>
      </c>
      <c r="L68" s="77">
        <v>28.53763</v>
      </c>
      <c r="M68" s="78">
        <v>0</v>
      </c>
      <c r="N68" s="78">
        <v>0</v>
      </c>
      <c r="O68" s="78">
        <v>0</v>
      </c>
    </row>
    <row r="69" spans="2:15">
      <c r="B69" t="s">
        <v>1521</v>
      </c>
      <c r="C69" t="s">
        <v>1522</v>
      </c>
      <c r="D69" t="s">
        <v>100</v>
      </c>
      <c r="E69" t="s">
        <v>123</v>
      </c>
      <c r="F69" t="s">
        <v>1523</v>
      </c>
      <c r="G69" t="s">
        <v>112</v>
      </c>
      <c r="H69" t="s">
        <v>102</v>
      </c>
      <c r="I69" s="77">
        <v>83907.99</v>
      </c>
      <c r="J69" s="77">
        <v>10400</v>
      </c>
      <c r="K69" s="77">
        <v>0</v>
      </c>
      <c r="L69" s="77">
        <v>8726.4309599999997</v>
      </c>
      <c r="M69" s="78">
        <v>2.3E-3</v>
      </c>
      <c r="N69" s="78">
        <v>2.3999999999999998E-3</v>
      </c>
      <c r="O69" s="78">
        <v>2.9999999999999997E-4</v>
      </c>
    </row>
    <row r="70" spans="2:15">
      <c r="B70" t="s">
        <v>1524</v>
      </c>
      <c r="C70" t="s">
        <v>1525</v>
      </c>
      <c r="D70" t="s">
        <v>100</v>
      </c>
      <c r="E70" t="s">
        <v>123</v>
      </c>
      <c r="F70" t="s">
        <v>645</v>
      </c>
      <c r="G70" t="s">
        <v>112</v>
      </c>
      <c r="H70" t="s">
        <v>102</v>
      </c>
      <c r="I70" s="77">
        <v>13911903.75</v>
      </c>
      <c r="J70" s="77">
        <v>78.599999999999994</v>
      </c>
      <c r="K70" s="77">
        <v>0</v>
      </c>
      <c r="L70" s="77">
        <v>10934.756347500001</v>
      </c>
      <c r="M70" s="78">
        <v>1.0999999999999999E-2</v>
      </c>
      <c r="N70" s="78">
        <v>3.0000000000000001E-3</v>
      </c>
      <c r="O70" s="78">
        <v>4.0000000000000002E-4</v>
      </c>
    </row>
    <row r="71" spans="2:15">
      <c r="B71" t="s">
        <v>1526</v>
      </c>
      <c r="C71" t="s">
        <v>1527</v>
      </c>
      <c r="D71" t="s">
        <v>100</v>
      </c>
      <c r="E71" t="s">
        <v>123</v>
      </c>
      <c r="F71" t="s">
        <v>1528</v>
      </c>
      <c r="G71" t="s">
        <v>112</v>
      </c>
      <c r="H71" t="s">
        <v>102</v>
      </c>
      <c r="I71" s="77">
        <v>31895.39</v>
      </c>
      <c r="J71" s="77">
        <v>40330</v>
      </c>
      <c r="K71" s="77">
        <v>0</v>
      </c>
      <c r="L71" s="77">
        <v>12863.410787000001</v>
      </c>
      <c r="M71" s="78">
        <v>4.7000000000000002E-3</v>
      </c>
      <c r="N71" s="78">
        <v>3.5999999999999999E-3</v>
      </c>
      <c r="O71" s="78">
        <v>5.0000000000000001E-4</v>
      </c>
    </row>
    <row r="72" spans="2:15">
      <c r="B72" t="s">
        <v>1529</v>
      </c>
      <c r="C72" t="s">
        <v>1530</v>
      </c>
      <c r="D72" t="s">
        <v>100</v>
      </c>
      <c r="E72" t="s">
        <v>123</v>
      </c>
      <c r="F72" t="s">
        <v>808</v>
      </c>
      <c r="G72" t="s">
        <v>809</v>
      </c>
      <c r="H72" t="s">
        <v>102</v>
      </c>
      <c r="I72" s="77">
        <v>30624037.09</v>
      </c>
      <c r="J72" s="77">
        <v>125.8</v>
      </c>
      <c r="K72" s="77">
        <v>0</v>
      </c>
      <c r="L72" s="77">
        <v>38525.038659220001</v>
      </c>
      <c r="M72" s="78">
        <v>1.18E-2</v>
      </c>
      <c r="N72" s="78">
        <v>1.0699999999999999E-2</v>
      </c>
      <c r="O72" s="78">
        <v>1.5E-3</v>
      </c>
    </row>
    <row r="73" spans="2:15">
      <c r="B73" t="s">
        <v>1531</v>
      </c>
      <c r="C73" t="s">
        <v>1532</v>
      </c>
      <c r="D73" t="s">
        <v>100</v>
      </c>
      <c r="E73" t="s">
        <v>123</v>
      </c>
      <c r="F73" t="s">
        <v>1533</v>
      </c>
      <c r="G73" t="s">
        <v>809</v>
      </c>
      <c r="H73" t="s">
        <v>102</v>
      </c>
      <c r="I73" s="77">
        <v>264583.06</v>
      </c>
      <c r="J73" s="77">
        <v>1892</v>
      </c>
      <c r="K73" s="77">
        <v>0</v>
      </c>
      <c r="L73" s="77">
        <v>5005.9114952</v>
      </c>
      <c r="M73" s="78">
        <v>2.8E-3</v>
      </c>
      <c r="N73" s="78">
        <v>1.4E-3</v>
      </c>
      <c r="O73" s="78">
        <v>2.0000000000000001E-4</v>
      </c>
    </row>
    <row r="74" spans="2:15">
      <c r="B74" t="s">
        <v>1534</v>
      </c>
      <c r="C74" t="s">
        <v>1535</v>
      </c>
      <c r="D74" t="s">
        <v>100</v>
      </c>
      <c r="E74" t="s">
        <v>123</v>
      </c>
      <c r="F74" t="s">
        <v>1536</v>
      </c>
      <c r="G74" t="s">
        <v>809</v>
      </c>
      <c r="H74" t="s">
        <v>102</v>
      </c>
      <c r="I74" s="77">
        <v>567182.74</v>
      </c>
      <c r="J74" s="77">
        <v>1540</v>
      </c>
      <c r="K74" s="77">
        <v>0</v>
      </c>
      <c r="L74" s="77">
        <v>8734.6141960000004</v>
      </c>
      <c r="M74" s="78">
        <v>6.0000000000000001E-3</v>
      </c>
      <c r="N74" s="78">
        <v>2.3999999999999998E-3</v>
      </c>
      <c r="O74" s="78">
        <v>2.9999999999999997E-4</v>
      </c>
    </row>
    <row r="75" spans="2:15">
      <c r="B75" t="s">
        <v>1537</v>
      </c>
      <c r="C75" t="s">
        <v>1538</v>
      </c>
      <c r="D75" t="s">
        <v>100</v>
      </c>
      <c r="E75" t="s">
        <v>123</v>
      </c>
      <c r="F75" t="s">
        <v>1539</v>
      </c>
      <c r="G75" t="s">
        <v>809</v>
      </c>
      <c r="H75" t="s">
        <v>102</v>
      </c>
      <c r="I75" s="77">
        <v>3515489.23</v>
      </c>
      <c r="J75" s="77">
        <v>282</v>
      </c>
      <c r="K75" s="77">
        <v>0</v>
      </c>
      <c r="L75" s="77">
        <v>9913.6796286000008</v>
      </c>
      <c r="M75" s="78">
        <v>3.0999999999999999E-3</v>
      </c>
      <c r="N75" s="78">
        <v>2.7000000000000001E-3</v>
      </c>
      <c r="O75" s="78">
        <v>4.0000000000000002E-4</v>
      </c>
    </row>
    <row r="76" spans="2:15">
      <c r="B76" t="s">
        <v>1540</v>
      </c>
      <c r="C76" t="s">
        <v>1541</v>
      </c>
      <c r="D76" t="s">
        <v>100</v>
      </c>
      <c r="E76" t="s">
        <v>123</v>
      </c>
      <c r="F76" t="s">
        <v>1542</v>
      </c>
      <c r="G76" t="s">
        <v>581</v>
      </c>
      <c r="H76" t="s">
        <v>102</v>
      </c>
      <c r="I76" s="77">
        <v>46377.23</v>
      </c>
      <c r="J76" s="77">
        <v>15850</v>
      </c>
      <c r="K76" s="77">
        <v>0</v>
      </c>
      <c r="L76" s="77">
        <v>7350.7909550000004</v>
      </c>
      <c r="M76" s="78">
        <v>4.8999999999999998E-3</v>
      </c>
      <c r="N76" s="78">
        <v>2E-3</v>
      </c>
      <c r="O76" s="78">
        <v>2.9999999999999997E-4</v>
      </c>
    </row>
    <row r="77" spans="2:15">
      <c r="B77" t="s">
        <v>1543</v>
      </c>
      <c r="C77" t="s">
        <v>1544</v>
      </c>
      <c r="D77" t="s">
        <v>100</v>
      </c>
      <c r="E77" t="s">
        <v>123</v>
      </c>
      <c r="F77" t="s">
        <v>1545</v>
      </c>
      <c r="G77" t="s">
        <v>1440</v>
      </c>
      <c r="H77" t="s">
        <v>102</v>
      </c>
      <c r="I77" s="77">
        <v>99907.42</v>
      </c>
      <c r="J77" s="77">
        <v>12800</v>
      </c>
      <c r="K77" s="77">
        <v>0</v>
      </c>
      <c r="L77" s="77">
        <v>12788.14976</v>
      </c>
      <c r="M77" s="78">
        <v>2.3E-3</v>
      </c>
      <c r="N77" s="78">
        <v>3.5000000000000001E-3</v>
      </c>
      <c r="O77" s="78">
        <v>5.0000000000000001E-4</v>
      </c>
    </row>
    <row r="78" spans="2:15">
      <c r="B78" t="s">
        <v>1546</v>
      </c>
      <c r="C78" t="s">
        <v>1547</v>
      </c>
      <c r="D78" t="s">
        <v>100</v>
      </c>
      <c r="E78" t="s">
        <v>123</v>
      </c>
      <c r="F78" t="s">
        <v>1548</v>
      </c>
      <c r="G78" t="s">
        <v>1447</v>
      </c>
      <c r="H78" t="s">
        <v>102</v>
      </c>
      <c r="I78" s="77">
        <v>477104.29</v>
      </c>
      <c r="J78" s="77">
        <v>1105</v>
      </c>
      <c r="K78" s="77">
        <v>0</v>
      </c>
      <c r="L78" s="77">
        <v>5272.0024045</v>
      </c>
      <c r="M78" s="78">
        <v>4.7999999999999996E-3</v>
      </c>
      <c r="N78" s="78">
        <v>1.5E-3</v>
      </c>
      <c r="O78" s="78">
        <v>2.0000000000000001E-4</v>
      </c>
    </row>
    <row r="79" spans="2:15">
      <c r="B79" t="s">
        <v>1549</v>
      </c>
      <c r="C79" t="s">
        <v>1550</v>
      </c>
      <c r="D79" t="s">
        <v>100</v>
      </c>
      <c r="E79" t="s">
        <v>123</v>
      </c>
      <c r="F79" t="s">
        <v>740</v>
      </c>
      <c r="G79" t="s">
        <v>976</v>
      </c>
      <c r="H79" t="s">
        <v>102</v>
      </c>
      <c r="I79" s="77">
        <v>146419.97</v>
      </c>
      <c r="J79" s="77">
        <v>35950</v>
      </c>
      <c r="K79" s="77">
        <v>0</v>
      </c>
      <c r="L79" s="77">
        <v>52637.979214999999</v>
      </c>
      <c r="M79" s="78">
        <v>8.8999999999999999E-3</v>
      </c>
      <c r="N79" s="78">
        <v>1.46E-2</v>
      </c>
      <c r="O79" s="78">
        <v>2E-3</v>
      </c>
    </row>
    <row r="80" spans="2:15">
      <c r="B80" t="s">
        <v>1551</v>
      </c>
      <c r="C80" t="s">
        <v>1552</v>
      </c>
      <c r="D80" t="s">
        <v>100</v>
      </c>
      <c r="E80" t="s">
        <v>123</v>
      </c>
      <c r="F80" t="s">
        <v>1553</v>
      </c>
      <c r="G80" t="s">
        <v>851</v>
      </c>
      <c r="H80" t="s">
        <v>102</v>
      </c>
      <c r="I80" s="77">
        <v>40606.25</v>
      </c>
      <c r="J80" s="77">
        <v>3189</v>
      </c>
      <c r="K80" s="77">
        <v>0</v>
      </c>
      <c r="L80" s="77">
        <v>1294.9333125000001</v>
      </c>
      <c r="M80" s="78">
        <v>1.5E-3</v>
      </c>
      <c r="N80" s="78">
        <v>4.0000000000000002E-4</v>
      </c>
      <c r="O80" s="78">
        <v>0</v>
      </c>
    </row>
    <row r="81" spans="2:15">
      <c r="B81" t="s">
        <v>1554</v>
      </c>
      <c r="C81" t="s">
        <v>1555</v>
      </c>
      <c r="D81" t="s">
        <v>100</v>
      </c>
      <c r="E81" t="s">
        <v>123</v>
      </c>
      <c r="F81" t="s">
        <v>1556</v>
      </c>
      <c r="G81" t="s">
        <v>851</v>
      </c>
      <c r="H81" t="s">
        <v>102</v>
      </c>
      <c r="I81" s="77">
        <v>719</v>
      </c>
      <c r="J81" s="77">
        <v>2836</v>
      </c>
      <c r="K81" s="77">
        <v>0</v>
      </c>
      <c r="L81" s="77">
        <v>20.390840000000001</v>
      </c>
      <c r="M81" s="78">
        <v>0</v>
      </c>
      <c r="N81" s="78">
        <v>0</v>
      </c>
      <c r="O81" s="78">
        <v>0</v>
      </c>
    </row>
    <row r="82" spans="2:15">
      <c r="B82" t="s">
        <v>1557</v>
      </c>
      <c r="C82" t="s">
        <v>1558</v>
      </c>
      <c r="D82" t="s">
        <v>100</v>
      </c>
      <c r="E82" t="s">
        <v>123</v>
      </c>
      <c r="F82" t="s">
        <v>1559</v>
      </c>
      <c r="G82" t="s">
        <v>851</v>
      </c>
      <c r="H82" t="s">
        <v>102</v>
      </c>
      <c r="I82" s="77">
        <v>77797.81</v>
      </c>
      <c r="J82" s="77">
        <v>13450</v>
      </c>
      <c r="K82" s="77">
        <v>0</v>
      </c>
      <c r="L82" s="77">
        <v>10463.805445</v>
      </c>
      <c r="M82" s="78">
        <v>6.4000000000000003E-3</v>
      </c>
      <c r="N82" s="78">
        <v>2.8999999999999998E-3</v>
      </c>
      <c r="O82" s="78">
        <v>4.0000000000000002E-4</v>
      </c>
    </row>
    <row r="83" spans="2:15">
      <c r="B83" t="s">
        <v>1560</v>
      </c>
      <c r="C83" t="s">
        <v>1561</v>
      </c>
      <c r="D83" t="s">
        <v>100</v>
      </c>
      <c r="E83" t="s">
        <v>123</v>
      </c>
      <c r="F83" t="s">
        <v>871</v>
      </c>
      <c r="G83" t="s">
        <v>851</v>
      </c>
      <c r="H83" t="s">
        <v>102</v>
      </c>
      <c r="I83" s="77">
        <v>1304</v>
      </c>
      <c r="J83" s="77">
        <v>1659</v>
      </c>
      <c r="K83" s="77">
        <v>0</v>
      </c>
      <c r="L83" s="77">
        <v>21.63336</v>
      </c>
      <c r="M83" s="78">
        <v>0</v>
      </c>
      <c r="N83" s="78">
        <v>0</v>
      </c>
      <c r="O83" s="78">
        <v>0</v>
      </c>
    </row>
    <row r="84" spans="2:15">
      <c r="B84" t="s">
        <v>1562</v>
      </c>
      <c r="C84" t="s">
        <v>1563</v>
      </c>
      <c r="D84" t="s">
        <v>100</v>
      </c>
      <c r="E84" t="s">
        <v>123</v>
      </c>
      <c r="F84" t="s">
        <v>1564</v>
      </c>
      <c r="G84" t="s">
        <v>851</v>
      </c>
      <c r="H84" t="s">
        <v>102</v>
      </c>
      <c r="I84" s="77">
        <v>36294.54</v>
      </c>
      <c r="J84" s="77">
        <v>28130</v>
      </c>
      <c r="K84" s="77">
        <v>0</v>
      </c>
      <c r="L84" s="77">
        <v>10209.654102</v>
      </c>
      <c r="M84" s="78">
        <v>4.1999999999999997E-3</v>
      </c>
      <c r="N84" s="78">
        <v>2.8E-3</v>
      </c>
      <c r="O84" s="78">
        <v>4.0000000000000002E-4</v>
      </c>
    </row>
    <row r="85" spans="2:15">
      <c r="B85" t="s">
        <v>1565</v>
      </c>
      <c r="C85" t="s">
        <v>1566</v>
      </c>
      <c r="D85" t="s">
        <v>100</v>
      </c>
      <c r="E85" t="s">
        <v>123</v>
      </c>
      <c r="F85" t="s">
        <v>1567</v>
      </c>
      <c r="G85" t="s">
        <v>899</v>
      </c>
      <c r="H85" t="s">
        <v>102</v>
      </c>
      <c r="I85" s="77">
        <v>1221789.79</v>
      </c>
      <c r="J85" s="77">
        <v>1281</v>
      </c>
      <c r="K85" s="77">
        <v>0</v>
      </c>
      <c r="L85" s="77">
        <v>15651.1272099</v>
      </c>
      <c r="M85" s="78">
        <v>9.7999999999999997E-3</v>
      </c>
      <c r="N85" s="78">
        <v>4.3E-3</v>
      </c>
      <c r="O85" s="78">
        <v>5.9999999999999995E-4</v>
      </c>
    </row>
    <row r="86" spans="2:15">
      <c r="B86" t="s">
        <v>1568</v>
      </c>
      <c r="C86" t="s">
        <v>1569</v>
      </c>
      <c r="D86" t="s">
        <v>100</v>
      </c>
      <c r="E86" t="s">
        <v>123</v>
      </c>
      <c r="F86" t="s">
        <v>1570</v>
      </c>
      <c r="G86" t="s">
        <v>704</v>
      </c>
      <c r="H86" t="s">
        <v>102</v>
      </c>
      <c r="I86" s="77">
        <v>89042.62</v>
      </c>
      <c r="J86" s="77">
        <v>4213</v>
      </c>
      <c r="K86" s="77">
        <v>0</v>
      </c>
      <c r="L86" s="77">
        <v>3751.3655806000002</v>
      </c>
      <c r="M86" s="78">
        <v>1.6000000000000001E-3</v>
      </c>
      <c r="N86" s="78">
        <v>1E-3</v>
      </c>
      <c r="O86" s="78">
        <v>1E-4</v>
      </c>
    </row>
    <row r="87" spans="2:15">
      <c r="B87" t="s">
        <v>1571</v>
      </c>
      <c r="C87" t="s">
        <v>1572</v>
      </c>
      <c r="D87" t="s">
        <v>100</v>
      </c>
      <c r="E87" t="s">
        <v>123</v>
      </c>
      <c r="F87" t="s">
        <v>1573</v>
      </c>
      <c r="G87" t="s">
        <v>704</v>
      </c>
      <c r="H87" t="s">
        <v>102</v>
      </c>
      <c r="I87" s="77">
        <v>6643.57</v>
      </c>
      <c r="J87" s="77">
        <v>4615</v>
      </c>
      <c r="K87" s="77">
        <v>0</v>
      </c>
      <c r="L87" s="77">
        <v>306.60075549999999</v>
      </c>
      <c r="M87" s="78">
        <v>4.0000000000000002E-4</v>
      </c>
      <c r="N87" s="78">
        <v>1E-4</v>
      </c>
      <c r="O87" s="78">
        <v>0</v>
      </c>
    </row>
    <row r="88" spans="2:15">
      <c r="B88" t="s">
        <v>1574</v>
      </c>
      <c r="C88" t="s">
        <v>1575</v>
      </c>
      <c r="D88" t="s">
        <v>100</v>
      </c>
      <c r="E88" t="s">
        <v>123</v>
      </c>
      <c r="F88" t="s">
        <v>703</v>
      </c>
      <c r="G88" t="s">
        <v>704</v>
      </c>
      <c r="H88" t="s">
        <v>102</v>
      </c>
      <c r="I88" s="77">
        <v>1107310.05</v>
      </c>
      <c r="J88" s="77">
        <v>1216</v>
      </c>
      <c r="K88" s="77">
        <v>0</v>
      </c>
      <c r="L88" s="77">
        <v>13464.890208000001</v>
      </c>
      <c r="M88" s="78">
        <v>6.1999999999999998E-3</v>
      </c>
      <c r="N88" s="78">
        <v>3.7000000000000002E-3</v>
      </c>
      <c r="O88" s="78">
        <v>5.0000000000000001E-4</v>
      </c>
    </row>
    <row r="89" spans="2:15">
      <c r="B89" t="s">
        <v>1576</v>
      </c>
      <c r="C89" t="s">
        <v>1577</v>
      </c>
      <c r="D89" t="s">
        <v>100</v>
      </c>
      <c r="E89" t="s">
        <v>123</v>
      </c>
      <c r="F89" t="s">
        <v>1578</v>
      </c>
      <c r="G89" t="s">
        <v>704</v>
      </c>
      <c r="H89" t="s">
        <v>102</v>
      </c>
      <c r="I89" s="77">
        <v>97747.89</v>
      </c>
      <c r="J89" s="77">
        <v>4749</v>
      </c>
      <c r="K89" s="77">
        <v>0</v>
      </c>
      <c r="L89" s="77">
        <v>4642.0472960999996</v>
      </c>
      <c r="M89" s="78">
        <v>1.2999999999999999E-3</v>
      </c>
      <c r="N89" s="78">
        <v>1.2999999999999999E-3</v>
      </c>
      <c r="O89" s="78">
        <v>2.0000000000000001E-4</v>
      </c>
    </row>
    <row r="90" spans="2:15">
      <c r="B90" t="s">
        <v>1579</v>
      </c>
      <c r="C90" t="s">
        <v>1580</v>
      </c>
      <c r="D90" t="s">
        <v>100</v>
      </c>
      <c r="E90" t="s">
        <v>123</v>
      </c>
      <c r="F90" t="s">
        <v>727</v>
      </c>
      <c r="G90" t="s">
        <v>402</v>
      </c>
      <c r="H90" t="s">
        <v>102</v>
      </c>
      <c r="I90" s="77">
        <v>453</v>
      </c>
      <c r="J90" s="77">
        <v>16040</v>
      </c>
      <c r="K90" s="77">
        <v>0</v>
      </c>
      <c r="L90" s="77">
        <v>72.661199999999994</v>
      </c>
      <c r="M90" s="78">
        <v>1E-4</v>
      </c>
      <c r="N90" s="78">
        <v>0</v>
      </c>
      <c r="O90" s="78">
        <v>0</v>
      </c>
    </row>
    <row r="91" spans="2:15">
      <c r="B91" t="s">
        <v>1581</v>
      </c>
      <c r="C91" t="s">
        <v>1582</v>
      </c>
      <c r="D91" t="s">
        <v>100</v>
      </c>
      <c r="E91" t="s">
        <v>123</v>
      </c>
      <c r="F91" t="s">
        <v>526</v>
      </c>
      <c r="G91" t="s">
        <v>402</v>
      </c>
      <c r="H91" t="s">
        <v>102</v>
      </c>
      <c r="I91" s="77">
        <v>19245.82</v>
      </c>
      <c r="J91" s="77">
        <v>68330</v>
      </c>
      <c r="K91" s="77">
        <v>0</v>
      </c>
      <c r="L91" s="77">
        <v>13150.668806</v>
      </c>
      <c r="M91" s="78">
        <v>3.5999999999999999E-3</v>
      </c>
      <c r="N91" s="78">
        <v>3.5999999999999999E-3</v>
      </c>
      <c r="O91" s="78">
        <v>5.0000000000000001E-4</v>
      </c>
    </row>
    <row r="92" spans="2:15">
      <c r="B92" t="s">
        <v>1583</v>
      </c>
      <c r="C92" t="s">
        <v>1584</v>
      </c>
      <c r="D92" t="s">
        <v>100</v>
      </c>
      <c r="E92" t="s">
        <v>123</v>
      </c>
      <c r="F92" t="s">
        <v>1585</v>
      </c>
      <c r="G92" t="s">
        <v>402</v>
      </c>
      <c r="H92" t="s">
        <v>102</v>
      </c>
      <c r="I92" s="77">
        <v>344807.86</v>
      </c>
      <c r="J92" s="77">
        <v>808</v>
      </c>
      <c r="K92" s="77">
        <v>0</v>
      </c>
      <c r="L92" s="77">
        <v>2786.0475087999998</v>
      </c>
      <c r="M92" s="78">
        <v>2.3E-3</v>
      </c>
      <c r="N92" s="78">
        <v>8.0000000000000004E-4</v>
      </c>
      <c r="O92" s="78">
        <v>1E-4</v>
      </c>
    </row>
    <row r="93" spans="2:15">
      <c r="B93" t="s">
        <v>1586</v>
      </c>
      <c r="C93" t="s">
        <v>1587</v>
      </c>
      <c r="D93" t="s">
        <v>100</v>
      </c>
      <c r="E93" t="s">
        <v>123</v>
      </c>
      <c r="F93" t="s">
        <v>573</v>
      </c>
      <c r="G93" t="s">
        <v>402</v>
      </c>
      <c r="H93" t="s">
        <v>102</v>
      </c>
      <c r="I93" s="77">
        <v>227182.77</v>
      </c>
      <c r="J93" s="77">
        <v>7673</v>
      </c>
      <c r="K93" s="77">
        <v>0</v>
      </c>
      <c r="L93" s="77">
        <v>17431.7339421</v>
      </c>
      <c r="M93" s="78">
        <v>6.1999999999999998E-3</v>
      </c>
      <c r="N93" s="78">
        <v>4.7999999999999996E-3</v>
      </c>
      <c r="O93" s="78">
        <v>6.9999999999999999E-4</v>
      </c>
    </row>
    <row r="94" spans="2:15">
      <c r="B94" t="s">
        <v>1588</v>
      </c>
      <c r="C94" t="s">
        <v>1589</v>
      </c>
      <c r="D94" t="s">
        <v>100</v>
      </c>
      <c r="E94" t="s">
        <v>123</v>
      </c>
      <c r="F94" t="s">
        <v>772</v>
      </c>
      <c r="G94" t="s">
        <v>402</v>
      </c>
      <c r="H94" t="s">
        <v>102</v>
      </c>
      <c r="I94" s="77">
        <v>7656264.2300000004</v>
      </c>
      <c r="J94" s="77">
        <v>159</v>
      </c>
      <c r="K94" s="77">
        <v>0</v>
      </c>
      <c r="L94" s="77">
        <v>12173.460125699999</v>
      </c>
      <c r="M94" s="78">
        <v>1.11E-2</v>
      </c>
      <c r="N94" s="78">
        <v>3.3999999999999998E-3</v>
      </c>
      <c r="O94" s="78">
        <v>5.0000000000000001E-4</v>
      </c>
    </row>
    <row r="95" spans="2:15">
      <c r="B95" t="s">
        <v>1590</v>
      </c>
      <c r="C95" t="s">
        <v>1591</v>
      </c>
      <c r="D95" t="s">
        <v>100</v>
      </c>
      <c r="E95" t="s">
        <v>123</v>
      </c>
      <c r="F95" t="s">
        <v>635</v>
      </c>
      <c r="G95" t="s">
        <v>402</v>
      </c>
      <c r="H95" t="s">
        <v>102</v>
      </c>
      <c r="I95" s="77">
        <v>18229</v>
      </c>
      <c r="J95" s="77">
        <v>739</v>
      </c>
      <c r="K95" s="77">
        <v>0</v>
      </c>
      <c r="L95" s="77">
        <v>134.71231</v>
      </c>
      <c r="M95" s="78">
        <v>1E-4</v>
      </c>
      <c r="N95" s="78">
        <v>0</v>
      </c>
      <c r="O95" s="78">
        <v>0</v>
      </c>
    </row>
    <row r="96" spans="2:15">
      <c r="B96" t="s">
        <v>1592</v>
      </c>
      <c r="C96" t="s">
        <v>1593</v>
      </c>
      <c r="D96" t="s">
        <v>100</v>
      </c>
      <c r="E96" t="s">
        <v>123</v>
      </c>
      <c r="F96" t="s">
        <v>495</v>
      </c>
      <c r="G96" t="s">
        <v>402</v>
      </c>
      <c r="H96" t="s">
        <v>102</v>
      </c>
      <c r="I96" s="77">
        <v>96191.17</v>
      </c>
      <c r="J96" s="77">
        <v>21470</v>
      </c>
      <c r="K96" s="77">
        <v>0</v>
      </c>
      <c r="L96" s="77">
        <v>20652.244199000001</v>
      </c>
      <c r="M96" s="78">
        <v>7.9000000000000008E-3</v>
      </c>
      <c r="N96" s="78">
        <v>5.7000000000000002E-3</v>
      </c>
      <c r="O96" s="78">
        <v>8.0000000000000004E-4</v>
      </c>
    </row>
    <row r="97" spans="2:15">
      <c r="B97" t="s">
        <v>1594</v>
      </c>
      <c r="C97" t="s">
        <v>1595</v>
      </c>
      <c r="D97" t="s">
        <v>100</v>
      </c>
      <c r="E97" t="s">
        <v>123</v>
      </c>
      <c r="F97" t="s">
        <v>498</v>
      </c>
      <c r="G97" t="s">
        <v>402</v>
      </c>
      <c r="H97" t="s">
        <v>102</v>
      </c>
      <c r="I97" s="77">
        <v>1390491.38</v>
      </c>
      <c r="J97" s="77">
        <v>1625</v>
      </c>
      <c r="K97" s="77">
        <v>0</v>
      </c>
      <c r="L97" s="77">
        <v>22595.484925000001</v>
      </c>
      <c r="M97" s="78">
        <v>7.1999999999999998E-3</v>
      </c>
      <c r="N97" s="78">
        <v>6.3E-3</v>
      </c>
      <c r="O97" s="78">
        <v>8.9999999999999998E-4</v>
      </c>
    </row>
    <row r="98" spans="2:15">
      <c r="B98" t="s">
        <v>1596</v>
      </c>
      <c r="C98" t="s">
        <v>1597</v>
      </c>
      <c r="D98" t="s">
        <v>100</v>
      </c>
      <c r="E98" t="s">
        <v>123</v>
      </c>
      <c r="F98" t="s">
        <v>1598</v>
      </c>
      <c r="G98" t="s">
        <v>125</v>
      </c>
      <c r="H98" t="s">
        <v>102</v>
      </c>
      <c r="I98" s="77">
        <v>362679.62</v>
      </c>
      <c r="J98" s="77">
        <v>1766</v>
      </c>
      <c r="K98" s="77">
        <v>0</v>
      </c>
      <c r="L98" s="77">
        <v>6404.9220892000003</v>
      </c>
      <c r="M98" s="78">
        <v>2.7000000000000001E-3</v>
      </c>
      <c r="N98" s="78">
        <v>1.8E-3</v>
      </c>
      <c r="O98" s="78">
        <v>2.0000000000000001E-4</v>
      </c>
    </row>
    <row r="99" spans="2:15">
      <c r="B99" t="s">
        <v>1599</v>
      </c>
      <c r="C99" t="s">
        <v>1600</v>
      </c>
      <c r="D99" t="s">
        <v>100</v>
      </c>
      <c r="E99" t="s">
        <v>123</v>
      </c>
      <c r="F99" t="s">
        <v>1601</v>
      </c>
      <c r="G99" t="s">
        <v>1602</v>
      </c>
      <c r="H99" t="s">
        <v>102</v>
      </c>
      <c r="I99" s="77">
        <v>575471.18000000005</v>
      </c>
      <c r="J99" s="77">
        <v>5064</v>
      </c>
      <c r="K99" s="77">
        <v>0</v>
      </c>
      <c r="L99" s="77">
        <v>29141.860555200001</v>
      </c>
      <c r="M99" s="78">
        <v>5.1999999999999998E-3</v>
      </c>
      <c r="N99" s="78">
        <v>8.0999999999999996E-3</v>
      </c>
      <c r="O99" s="78">
        <v>1.1000000000000001E-3</v>
      </c>
    </row>
    <row r="100" spans="2:15">
      <c r="B100" t="s">
        <v>1603</v>
      </c>
      <c r="C100" t="s">
        <v>1604</v>
      </c>
      <c r="D100" t="s">
        <v>100</v>
      </c>
      <c r="E100" t="s">
        <v>123</v>
      </c>
      <c r="F100" t="s">
        <v>1605</v>
      </c>
      <c r="G100" t="s">
        <v>813</v>
      </c>
      <c r="H100" t="s">
        <v>102</v>
      </c>
      <c r="I100" s="77">
        <v>107942.66</v>
      </c>
      <c r="J100" s="77">
        <v>9180</v>
      </c>
      <c r="K100" s="77">
        <v>0</v>
      </c>
      <c r="L100" s="77">
        <v>9909.1361880000004</v>
      </c>
      <c r="M100" s="78">
        <v>5.0000000000000001E-3</v>
      </c>
      <c r="N100" s="78">
        <v>2.7000000000000001E-3</v>
      </c>
      <c r="O100" s="78">
        <v>4.0000000000000002E-4</v>
      </c>
    </row>
    <row r="101" spans="2:15">
      <c r="B101" t="s">
        <v>1606</v>
      </c>
      <c r="C101" t="s">
        <v>1607</v>
      </c>
      <c r="D101" t="s">
        <v>100</v>
      </c>
      <c r="E101" t="s">
        <v>123</v>
      </c>
      <c r="F101" t="s">
        <v>1608</v>
      </c>
      <c r="G101" t="s">
        <v>813</v>
      </c>
      <c r="H101" t="s">
        <v>102</v>
      </c>
      <c r="I101" s="77">
        <v>79643.960000000006</v>
      </c>
      <c r="J101" s="77">
        <v>16480</v>
      </c>
      <c r="K101" s="77">
        <v>0</v>
      </c>
      <c r="L101" s="77">
        <v>13125.324608000001</v>
      </c>
      <c r="M101" s="78">
        <v>5.4999999999999997E-3</v>
      </c>
      <c r="N101" s="78">
        <v>3.5999999999999999E-3</v>
      </c>
      <c r="O101" s="78">
        <v>5.0000000000000001E-4</v>
      </c>
    </row>
    <row r="102" spans="2:15">
      <c r="B102" t="s">
        <v>1609</v>
      </c>
      <c r="C102" t="s">
        <v>1610</v>
      </c>
      <c r="D102" t="s">
        <v>100</v>
      </c>
      <c r="E102" t="s">
        <v>123</v>
      </c>
      <c r="F102" t="s">
        <v>1611</v>
      </c>
      <c r="G102" t="s">
        <v>813</v>
      </c>
      <c r="H102" t="s">
        <v>102</v>
      </c>
      <c r="I102" s="77">
        <v>39501.21</v>
      </c>
      <c r="J102" s="77">
        <v>30370</v>
      </c>
      <c r="K102" s="77">
        <v>0</v>
      </c>
      <c r="L102" s="77">
        <v>11996.517476999999</v>
      </c>
      <c r="M102" s="78">
        <v>2.8999999999999998E-3</v>
      </c>
      <c r="N102" s="78">
        <v>3.3E-3</v>
      </c>
      <c r="O102" s="78">
        <v>5.0000000000000001E-4</v>
      </c>
    </row>
    <row r="103" spans="2:15">
      <c r="B103" t="s">
        <v>1612</v>
      </c>
      <c r="C103" t="s">
        <v>1613</v>
      </c>
      <c r="D103" t="s">
        <v>100</v>
      </c>
      <c r="E103" t="s">
        <v>123</v>
      </c>
      <c r="F103" t="s">
        <v>1614</v>
      </c>
      <c r="G103" t="s">
        <v>813</v>
      </c>
      <c r="H103" t="s">
        <v>102</v>
      </c>
      <c r="I103" s="77">
        <v>141437.97</v>
      </c>
      <c r="J103" s="77">
        <v>7180</v>
      </c>
      <c r="K103" s="77">
        <v>0</v>
      </c>
      <c r="L103" s="77">
        <v>10155.246246000001</v>
      </c>
      <c r="M103" s="78">
        <v>2.8999999999999998E-3</v>
      </c>
      <c r="N103" s="78">
        <v>2.8E-3</v>
      </c>
      <c r="O103" s="78">
        <v>4.0000000000000002E-4</v>
      </c>
    </row>
    <row r="104" spans="2:15">
      <c r="B104" t="s">
        <v>1615</v>
      </c>
      <c r="C104" t="s">
        <v>1616</v>
      </c>
      <c r="D104" t="s">
        <v>100</v>
      </c>
      <c r="E104" t="s">
        <v>123</v>
      </c>
      <c r="F104" t="s">
        <v>1617</v>
      </c>
      <c r="G104" t="s">
        <v>813</v>
      </c>
      <c r="H104" t="s">
        <v>102</v>
      </c>
      <c r="I104" s="77">
        <v>35359.25</v>
      </c>
      <c r="J104" s="77">
        <v>21910</v>
      </c>
      <c r="K104" s="77">
        <v>0</v>
      </c>
      <c r="L104" s="77">
        <v>7747.2116749999996</v>
      </c>
      <c r="M104" s="78">
        <v>2.5999999999999999E-3</v>
      </c>
      <c r="N104" s="78">
        <v>2.0999999999999999E-3</v>
      </c>
      <c r="O104" s="78">
        <v>2.9999999999999997E-4</v>
      </c>
    </row>
    <row r="105" spans="2:15">
      <c r="B105" t="s">
        <v>1618</v>
      </c>
      <c r="C105" t="s">
        <v>1619</v>
      </c>
      <c r="D105" t="s">
        <v>100</v>
      </c>
      <c r="E105" t="s">
        <v>123</v>
      </c>
      <c r="F105" t="s">
        <v>812</v>
      </c>
      <c r="G105" t="s">
        <v>813</v>
      </c>
      <c r="H105" t="s">
        <v>102</v>
      </c>
      <c r="I105" s="77">
        <v>2542574.11</v>
      </c>
      <c r="J105" s="77">
        <v>1935</v>
      </c>
      <c r="K105" s="77">
        <v>0</v>
      </c>
      <c r="L105" s="77">
        <v>49198.8090285</v>
      </c>
      <c r="M105" s="78">
        <v>9.5999999999999992E-3</v>
      </c>
      <c r="N105" s="78">
        <v>1.3599999999999999E-2</v>
      </c>
      <c r="O105" s="78">
        <v>1.9E-3</v>
      </c>
    </row>
    <row r="106" spans="2:15">
      <c r="B106" t="s">
        <v>1620</v>
      </c>
      <c r="C106" t="s">
        <v>1621</v>
      </c>
      <c r="D106" t="s">
        <v>100</v>
      </c>
      <c r="E106" t="s">
        <v>123</v>
      </c>
      <c r="F106" t="s">
        <v>1622</v>
      </c>
      <c r="G106" t="s">
        <v>1623</v>
      </c>
      <c r="H106" t="s">
        <v>102</v>
      </c>
      <c r="I106" s="77">
        <v>787718.33</v>
      </c>
      <c r="J106" s="77">
        <v>4990</v>
      </c>
      <c r="K106" s="77">
        <v>0</v>
      </c>
      <c r="L106" s="77">
        <v>39307.144667</v>
      </c>
      <c r="M106" s="78">
        <v>1.0999999999999999E-2</v>
      </c>
      <c r="N106" s="78">
        <v>1.09E-2</v>
      </c>
      <c r="O106" s="78">
        <v>1.5E-3</v>
      </c>
    </row>
    <row r="107" spans="2:15">
      <c r="B107" t="s">
        <v>1624</v>
      </c>
      <c r="C107" t="s">
        <v>1625</v>
      </c>
      <c r="D107" t="s">
        <v>100</v>
      </c>
      <c r="E107" t="s">
        <v>123</v>
      </c>
      <c r="F107" t="s">
        <v>1626</v>
      </c>
      <c r="G107" t="s">
        <v>1623</v>
      </c>
      <c r="H107" t="s">
        <v>102</v>
      </c>
      <c r="I107" s="77">
        <v>191707.6</v>
      </c>
      <c r="J107" s="77">
        <v>18310</v>
      </c>
      <c r="K107" s="77">
        <v>0</v>
      </c>
      <c r="L107" s="77">
        <v>35101.66156</v>
      </c>
      <c r="M107" s="78">
        <v>8.3999999999999995E-3</v>
      </c>
      <c r="N107" s="78">
        <v>9.7000000000000003E-3</v>
      </c>
      <c r="O107" s="78">
        <v>1.2999999999999999E-3</v>
      </c>
    </row>
    <row r="108" spans="2:15">
      <c r="B108" t="s">
        <v>1627</v>
      </c>
      <c r="C108" t="s">
        <v>1628</v>
      </c>
      <c r="D108" t="s">
        <v>100</v>
      </c>
      <c r="E108" t="s">
        <v>123</v>
      </c>
      <c r="F108" t="s">
        <v>1629</v>
      </c>
      <c r="G108" t="s">
        <v>1623</v>
      </c>
      <c r="H108" t="s">
        <v>102</v>
      </c>
      <c r="I108" s="77">
        <v>525233.55000000005</v>
      </c>
      <c r="J108" s="77">
        <v>7553</v>
      </c>
      <c r="K108" s="77">
        <v>0</v>
      </c>
      <c r="L108" s="77">
        <v>39670.890031499999</v>
      </c>
      <c r="M108" s="78">
        <v>8.3000000000000001E-3</v>
      </c>
      <c r="N108" s="78">
        <v>1.0999999999999999E-2</v>
      </c>
      <c r="O108" s="78">
        <v>1.5E-3</v>
      </c>
    </row>
    <row r="109" spans="2:15">
      <c r="B109" t="s">
        <v>1630</v>
      </c>
      <c r="C109" t="s">
        <v>1631</v>
      </c>
      <c r="D109" t="s">
        <v>100</v>
      </c>
      <c r="E109" t="s">
        <v>123</v>
      </c>
      <c r="F109" t="s">
        <v>1632</v>
      </c>
      <c r="G109" t="s">
        <v>1623</v>
      </c>
      <c r="H109" t="s">
        <v>102</v>
      </c>
      <c r="I109" s="77">
        <v>422</v>
      </c>
      <c r="J109" s="77">
        <v>6400</v>
      </c>
      <c r="K109" s="77">
        <v>0</v>
      </c>
      <c r="L109" s="77">
        <v>27.007999999999999</v>
      </c>
      <c r="M109" s="78">
        <v>0</v>
      </c>
      <c r="N109" s="78">
        <v>0</v>
      </c>
      <c r="O109" s="78">
        <v>0</v>
      </c>
    </row>
    <row r="110" spans="2:15">
      <c r="B110" t="s">
        <v>1633</v>
      </c>
      <c r="C110" t="s">
        <v>1634</v>
      </c>
      <c r="D110" t="s">
        <v>100</v>
      </c>
      <c r="E110" t="s">
        <v>123</v>
      </c>
      <c r="F110" t="s">
        <v>1635</v>
      </c>
      <c r="G110" t="s">
        <v>127</v>
      </c>
      <c r="H110" t="s">
        <v>102</v>
      </c>
      <c r="I110" s="77">
        <v>49122.11</v>
      </c>
      <c r="J110" s="77">
        <v>26200</v>
      </c>
      <c r="K110" s="77">
        <v>0</v>
      </c>
      <c r="L110" s="77">
        <v>12869.992819999999</v>
      </c>
      <c r="M110" s="78">
        <v>8.3999999999999995E-3</v>
      </c>
      <c r="N110" s="78">
        <v>3.5999999999999999E-3</v>
      </c>
      <c r="O110" s="78">
        <v>5.0000000000000001E-4</v>
      </c>
    </row>
    <row r="111" spans="2:15">
      <c r="B111" t="s">
        <v>1636</v>
      </c>
      <c r="C111" t="s">
        <v>1637</v>
      </c>
      <c r="D111" t="s">
        <v>100</v>
      </c>
      <c r="E111" t="s">
        <v>123</v>
      </c>
      <c r="F111" t="s">
        <v>1638</v>
      </c>
      <c r="G111" t="s">
        <v>127</v>
      </c>
      <c r="H111" t="s">
        <v>102</v>
      </c>
      <c r="I111" s="77">
        <v>5607655.79</v>
      </c>
      <c r="J111" s="77">
        <v>180</v>
      </c>
      <c r="K111" s="77">
        <v>0</v>
      </c>
      <c r="L111" s="77">
        <v>10093.780422</v>
      </c>
      <c r="M111" s="78">
        <v>1.0999999999999999E-2</v>
      </c>
      <c r="N111" s="78">
        <v>2.8E-3</v>
      </c>
      <c r="O111" s="78">
        <v>4.0000000000000002E-4</v>
      </c>
    </row>
    <row r="112" spans="2:15">
      <c r="B112" t="s">
        <v>1639</v>
      </c>
      <c r="C112" t="s">
        <v>1640</v>
      </c>
      <c r="D112" t="s">
        <v>100</v>
      </c>
      <c r="E112" t="s">
        <v>123</v>
      </c>
      <c r="F112" t="s">
        <v>1641</v>
      </c>
      <c r="G112" t="s">
        <v>128</v>
      </c>
      <c r="H112" t="s">
        <v>102</v>
      </c>
      <c r="I112" s="77">
        <v>201023.21</v>
      </c>
      <c r="J112" s="77">
        <v>657.6</v>
      </c>
      <c r="K112" s="77">
        <v>0</v>
      </c>
      <c r="L112" s="77">
        <v>1321.92862896</v>
      </c>
      <c r="M112" s="78">
        <v>1E-3</v>
      </c>
      <c r="N112" s="78">
        <v>4.0000000000000002E-4</v>
      </c>
      <c r="O112" s="78">
        <v>1E-4</v>
      </c>
    </row>
    <row r="113" spans="2:15">
      <c r="B113" t="s">
        <v>1642</v>
      </c>
      <c r="C113" t="s">
        <v>1643</v>
      </c>
      <c r="D113" t="s">
        <v>100</v>
      </c>
      <c r="E113" t="s">
        <v>123</v>
      </c>
      <c r="F113" t="s">
        <v>1644</v>
      </c>
      <c r="G113" t="s">
        <v>128</v>
      </c>
      <c r="H113" t="s">
        <v>102</v>
      </c>
      <c r="I113" s="77">
        <v>1731</v>
      </c>
      <c r="J113" s="77">
        <v>1915</v>
      </c>
      <c r="K113" s="77">
        <v>0</v>
      </c>
      <c r="L113" s="77">
        <v>33.148650000000004</v>
      </c>
      <c r="M113" s="78">
        <v>0</v>
      </c>
      <c r="N113" s="78">
        <v>0</v>
      </c>
      <c r="O113" s="78">
        <v>0</v>
      </c>
    </row>
    <row r="114" spans="2:15">
      <c r="B114" t="s">
        <v>1645</v>
      </c>
      <c r="C114" t="s">
        <v>1646</v>
      </c>
      <c r="D114" t="s">
        <v>100</v>
      </c>
      <c r="E114" t="s">
        <v>123</v>
      </c>
      <c r="F114" t="s">
        <v>1647</v>
      </c>
      <c r="G114" t="s">
        <v>128</v>
      </c>
      <c r="H114" t="s">
        <v>102</v>
      </c>
      <c r="I114" s="77">
        <v>496536.08</v>
      </c>
      <c r="J114" s="77">
        <v>1546</v>
      </c>
      <c r="K114" s="77">
        <v>0</v>
      </c>
      <c r="L114" s="77">
        <v>7676.4477968000001</v>
      </c>
      <c r="M114" s="78">
        <v>2.5000000000000001E-3</v>
      </c>
      <c r="N114" s="78">
        <v>2.0999999999999999E-3</v>
      </c>
      <c r="O114" s="78">
        <v>2.9999999999999997E-4</v>
      </c>
    </row>
    <row r="115" spans="2:15">
      <c r="B115" t="s">
        <v>1648</v>
      </c>
      <c r="C115" t="s">
        <v>1649</v>
      </c>
      <c r="D115" t="s">
        <v>100</v>
      </c>
      <c r="E115" t="s">
        <v>123</v>
      </c>
      <c r="F115" t="s">
        <v>1650</v>
      </c>
      <c r="G115" t="s">
        <v>129</v>
      </c>
      <c r="H115" t="s">
        <v>102</v>
      </c>
      <c r="I115" s="77">
        <v>886</v>
      </c>
      <c r="J115" s="77">
        <v>4851</v>
      </c>
      <c r="K115" s="77">
        <v>0</v>
      </c>
      <c r="L115" s="77">
        <v>42.979860000000002</v>
      </c>
      <c r="M115" s="78">
        <v>0</v>
      </c>
      <c r="N115" s="78">
        <v>0</v>
      </c>
      <c r="O115" s="78">
        <v>0</v>
      </c>
    </row>
    <row r="116" spans="2:15">
      <c r="B116" t="s">
        <v>1651</v>
      </c>
      <c r="C116" t="s">
        <v>1652</v>
      </c>
      <c r="D116" t="s">
        <v>100</v>
      </c>
      <c r="E116" t="s">
        <v>123</v>
      </c>
      <c r="F116" t="s">
        <v>1653</v>
      </c>
      <c r="G116" t="s">
        <v>129</v>
      </c>
      <c r="H116" t="s">
        <v>102</v>
      </c>
      <c r="I116" s="77">
        <v>54842.39</v>
      </c>
      <c r="J116" s="77">
        <v>7005</v>
      </c>
      <c r="K116" s="77">
        <v>0</v>
      </c>
      <c r="L116" s="77">
        <v>3841.7094195</v>
      </c>
      <c r="M116" s="78">
        <v>1.6999999999999999E-3</v>
      </c>
      <c r="N116" s="78">
        <v>1.1000000000000001E-3</v>
      </c>
      <c r="O116" s="78">
        <v>1E-4</v>
      </c>
    </row>
    <row r="117" spans="2:15">
      <c r="B117" t="s">
        <v>1654</v>
      </c>
      <c r="C117" t="s">
        <v>1655</v>
      </c>
      <c r="D117" t="s">
        <v>100</v>
      </c>
      <c r="E117" t="s">
        <v>123</v>
      </c>
      <c r="F117" t="s">
        <v>1656</v>
      </c>
      <c r="G117" t="s">
        <v>129</v>
      </c>
      <c r="H117" t="s">
        <v>102</v>
      </c>
      <c r="I117" s="77">
        <v>692</v>
      </c>
      <c r="J117" s="77">
        <v>9783</v>
      </c>
      <c r="K117" s="77">
        <v>0</v>
      </c>
      <c r="L117" s="77">
        <v>67.698359999999994</v>
      </c>
      <c r="M117" s="78">
        <v>0</v>
      </c>
      <c r="N117" s="78">
        <v>0</v>
      </c>
      <c r="O117" s="78">
        <v>0</v>
      </c>
    </row>
    <row r="118" spans="2:15">
      <c r="B118" t="s">
        <v>1657</v>
      </c>
      <c r="C118" t="s">
        <v>1658</v>
      </c>
      <c r="D118" t="s">
        <v>100</v>
      </c>
      <c r="E118" t="s">
        <v>123</v>
      </c>
      <c r="F118" t="s">
        <v>1659</v>
      </c>
      <c r="G118" t="s">
        <v>129</v>
      </c>
      <c r="H118" t="s">
        <v>102</v>
      </c>
      <c r="I118" s="77">
        <v>2208.9899999999998</v>
      </c>
      <c r="J118" s="77">
        <v>11580</v>
      </c>
      <c r="K118" s="77">
        <v>0</v>
      </c>
      <c r="L118" s="77">
        <v>255.801042</v>
      </c>
      <c r="M118" s="78">
        <v>0</v>
      </c>
      <c r="N118" s="78">
        <v>1E-4</v>
      </c>
      <c r="O118" s="78">
        <v>0</v>
      </c>
    </row>
    <row r="119" spans="2:15">
      <c r="B119" t="s">
        <v>1660</v>
      </c>
      <c r="C119" t="s">
        <v>1661</v>
      </c>
      <c r="D119" t="s">
        <v>100</v>
      </c>
      <c r="E119" t="s">
        <v>123</v>
      </c>
      <c r="F119" t="s">
        <v>893</v>
      </c>
      <c r="G119" t="s">
        <v>132</v>
      </c>
      <c r="H119" t="s">
        <v>102</v>
      </c>
      <c r="I119" s="77">
        <v>1306981.6299999999</v>
      </c>
      <c r="J119" s="77">
        <v>1460</v>
      </c>
      <c r="K119" s="77">
        <v>0</v>
      </c>
      <c r="L119" s="77">
        <v>19081.931798000001</v>
      </c>
      <c r="M119" s="78">
        <v>7.0000000000000001E-3</v>
      </c>
      <c r="N119" s="78">
        <v>5.3E-3</v>
      </c>
      <c r="O119" s="78">
        <v>6.9999999999999999E-4</v>
      </c>
    </row>
    <row r="120" spans="2:15">
      <c r="B120" t="s">
        <v>1662</v>
      </c>
      <c r="C120" t="s">
        <v>1663</v>
      </c>
      <c r="D120" t="s">
        <v>100</v>
      </c>
      <c r="E120" t="s">
        <v>123</v>
      </c>
      <c r="F120" t="s">
        <v>708</v>
      </c>
      <c r="G120" t="s">
        <v>132</v>
      </c>
      <c r="H120" t="s">
        <v>102</v>
      </c>
      <c r="I120" s="77">
        <v>1158722.1100000001</v>
      </c>
      <c r="J120" s="77">
        <v>1279</v>
      </c>
      <c r="K120" s="77">
        <v>0</v>
      </c>
      <c r="L120" s="77">
        <v>14820.0557869</v>
      </c>
      <c r="M120" s="78">
        <v>7.0000000000000001E-3</v>
      </c>
      <c r="N120" s="78">
        <v>4.1000000000000003E-3</v>
      </c>
      <c r="O120" s="78">
        <v>5.9999999999999995E-4</v>
      </c>
    </row>
    <row r="121" spans="2:15">
      <c r="B121" s="79" t="s">
        <v>1664</v>
      </c>
      <c r="E121" s="16"/>
      <c r="F121" s="16"/>
      <c r="G121" s="16"/>
      <c r="I121" s="81">
        <v>26115769.16</v>
      </c>
      <c r="K121" s="81">
        <v>43.77431</v>
      </c>
      <c r="L121" s="81">
        <v>203093.59860326999</v>
      </c>
      <c r="N121" s="80">
        <v>5.62E-2</v>
      </c>
      <c r="O121" s="80">
        <v>7.7999999999999996E-3</v>
      </c>
    </row>
    <row r="122" spans="2:15">
      <c r="B122" t="s">
        <v>1665</v>
      </c>
      <c r="C122" t="s">
        <v>1666</v>
      </c>
      <c r="D122" t="s">
        <v>100</v>
      </c>
      <c r="E122" t="s">
        <v>123</v>
      </c>
      <c r="F122" t="s">
        <v>1667</v>
      </c>
      <c r="G122" t="s">
        <v>101</v>
      </c>
      <c r="H122" t="s">
        <v>102</v>
      </c>
      <c r="I122" s="77">
        <v>2385</v>
      </c>
      <c r="J122" s="77">
        <v>1403</v>
      </c>
      <c r="K122" s="77">
        <v>0</v>
      </c>
      <c r="L122" s="77">
        <v>33.461550000000003</v>
      </c>
      <c r="M122" s="78">
        <v>2.0000000000000001E-4</v>
      </c>
      <c r="N122" s="78">
        <v>0</v>
      </c>
      <c r="O122" s="78">
        <v>0</v>
      </c>
    </row>
    <row r="123" spans="2:15">
      <c r="B123" t="s">
        <v>1668</v>
      </c>
      <c r="C123" t="s">
        <v>1669</v>
      </c>
      <c r="D123" t="s">
        <v>100</v>
      </c>
      <c r="E123" t="s">
        <v>123</v>
      </c>
      <c r="F123" t="s">
        <v>1670</v>
      </c>
      <c r="G123" t="s">
        <v>1671</v>
      </c>
      <c r="H123" t="s">
        <v>102</v>
      </c>
      <c r="I123" s="77">
        <v>86837.75</v>
      </c>
      <c r="J123" s="77">
        <v>206</v>
      </c>
      <c r="K123" s="77">
        <v>0</v>
      </c>
      <c r="L123" s="77">
        <v>178.88576499999999</v>
      </c>
      <c r="M123" s="78">
        <v>3.0000000000000001E-3</v>
      </c>
      <c r="N123" s="78">
        <v>0</v>
      </c>
      <c r="O123" s="78">
        <v>0</v>
      </c>
    </row>
    <row r="124" spans="2:15">
      <c r="B124" t="s">
        <v>1672</v>
      </c>
      <c r="C124" t="s">
        <v>1673</v>
      </c>
      <c r="D124" t="s">
        <v>100</v>
      </c>
      <c r="E124" t="s">
        <v>123</v>
      </c>
      <c r="F124" t="s">
        <v>1674</v>
      </c>
      <c r="G124" t="s">
        <v>1671</v>
      </c>
      <c r="H124" t="s">
        <v>102</v>
      </c>
      <c r="I124" s="77">
        <v>194055.36</v>
      </c>
      <c r="J124" s="77">
        <v>5770</v>
      </c>
      <c r="K124" s="77">
        <v>0</v>
      </c>
      <c r="L124" s="77">
        <v>11196.994272</v>
      </c>
      <c r="M124" s="78">
        <v>7.7999999999999996E-3</v>
      </c>
      <c r="N124" s="78">
        <v>3.0999999999999999E-3</v>
      </c>
      <c r="O124" s="78">
        <v>4.0000000000000002E-4</v>
      </c>
    </row>
    <row r="125" spans="2:15">
      <c r="B125" t="s">
        <v>1675</v>
      </c>
      <c r="C125" t="s">
        <v>1676</v>
      </c>
      <c r="D125" t="s">
        <v>100</v>
      </c>
      <c r="E125" t="s">
        <v>123</v>
      </c>
      <c r="F125" t="s">
        <v>1677</v>
      </c>
      <c r="G125" t="s">
        <v>1671</v>
      </c>
      <c r="H125" t="s">
        <v>102</v>
      </c>
      <c r="I125" s="77">
        <v>649</v>
      </c>
      <c r="J125" s="77">
        <v>285.89999999999998</v>
      </c>
      <c r="K125" s="77">
        <v>0</v>
      </c>
      <c r="L125" s="77">
        <v>1.855491</v>
      </c>
      <c r="M125" s="78">
        <v>0</v>
      </c>
      <c r="N125" s="78">
        <v>0</v>
      </c>
      <c r="O125" s="78">
        <v>0</v>
      </c>
    </row>
    <row r="126" spans="2:15">
      <c r="B126" t="s">
        <v>1678</v>
      </c>
      <c r="C126" t="s">
        <v>1679</v>
      </c>
      <c r="D126" t="s">
        <v>100</v>
      </c>
      <c r="E126" t="s">
        <v>123</v>
      </c>
      <c r="F126" t="s">
        <v>1680</v>
      </c>
      <c r="G126" t="s">
        <v>1671</v>
      </c>
      <c r="H126" t="s">
        <v>102</v>
      </c>
      <c r="I126" s="77">
        <v>1352</v>
      </c>
      <c r="J126" s="77">
        <v>1625</v>
      </c>
      <c r="K126" s="77">
        <v>0</v>
      </c>
      <c r="L126" s="77">
        <v>21.97</v>
      </c>
      <c r="M126" s="78">
        <v>1E-4</v>
      </c>
      <c r="N126" s="78">
        <v>0</v>
      </c>
      <c r="O126" s="78">
        <v>0</v>
      </c>
    </row>
    <row r="127" spans="2:15">
      <c r="B127" t="s">
        <v>1681</v>
      </c>
      <c r="C127" t="s">
        <v>1682</v>
      </c>
      <c r="D127" t="s">
        <v>100</v>
      </c>
      <c r="E127" t="s">
        <v>123</v>
      </c>
      <c r="F127" t="s">
        <v>1683</v>
      </c>
      <c r="G127" t="s">
        <v>416</v>
      </c>
      <c r="H127" t="s">
        <v>102</v>
      </c>
      <c r="I127" s="77">
        <v>24</v>
      </c>
      <c r="J127" s="77">
        <v>6894</v>
      </c>
      <c r="K127" s="77">
        <v>0</v>
      </c>
      <c r="L127" s="77">
        <v>1.65456</v>
      </c>
      <c r="M127" s="78">
        <v>0</v>
      </c>
      <c r="N127" s="78">
        <v>0</v>
      </c>
      <c r="O127" s="78">
        <v>0</v>
      </c>
    </row>
    <row r="128" spans="2:15">
      <c r="B128" t="s">
        <v>1684</v>
      </c>
      <c r="C128" t="s">
        <v>1685</v>
      </c>
      <c r="D128" t="s">
        <v>100</v>
      </c>
      <c r="E128" t="s">
        <v>123</v>
      </c>
      <c r="F128" t="s">
        <v>1686</v>
      </c>
      <c r="G128" t="s">
        <v>416</v>
      </c>
      <c r="H128" t="s">
        <v>102</v>
      </c>
      <c r="I128" s="77">
        <v>110023.16</v>
      </c>
      <c r="J128" s="77">
        <v>4378</v>
      </c>
      <c r="K128" s="77">
        <v>0</v>
      </c>
      <c r="L128" s="77">
        <v>4816.8139448000002</v>
      </c>
      <c r="M128" s="78">
        <v>6.8999999999999999E-3</v>
      </c>
      <c r="N128" s="78">
        <v>1.2999999999999999E-3</v>
      </c>
      <c r="O128" s="78">
        <v>2.0000000000000001E-4</v>
      </c>
    </row>
    <row r="129" spans="2:15">
      <c r="B129" t="s">
        <v>1687</v>
      </c>
      <c r="C129" t="s">
        <v>1688</v>
      </c>
      <c r="D129" t="s">
        <v>100</v>
      </c>
      <c r="E129" t="s">
        <v>123</v>
      </c>
      <c r="F129" t="s">
        <v>1689</v>
      </c>
      <c r="G129" t="s">
        <v>416</v>
      </c>
      <c r="H129" t="s">
        <v>102</v>
      </c>
      <c r="I129" s="77">
        <v>3371528.51</v>
      </c>
      <c r="J129" s="77">
        <v>315</v>
      </c>
      <c r="K129" s="77">
        <v>0</v>
      </c>
      <c r="L129" s="77">
        <v>10620.3148065</v>
      </c>
      <c r="M129" s="78">
        <v>3.7000000000000002E-3</v>
      </c>
      <c r="N129" s="78">
        <v>2.8999999999999998E-3</v>
      </c>
      <c r="O129" s="78">
        <v>4.0000000000000002E-4</v>
      </c>
    </row>
    <row r="130" spans="2:15">
      <c r="B130" t="s">
        <v>1690</v>
      </c>
      <c r="C130" t="s">
        <v>1691</v>
      </c>
      <c r="D130" t="s">
        <v>100</v>
      </c>
      <c r="E130" t="s">
        <v>123</v>
      </c>
      <c r="F130" t="s">
        <v>996</v>
      </c>
      <c r="G130" t="s">
        <v>760</v>
      </c>
      <c r="H130" t="s">
        <v>102</v>
      </c>
      <c r="I130" s="77">
        <v>17059.57</v>
      </c>
      <c r="J130" s="77">
        <v>6622</v>
      </c>
      <c r="K130" s="77">
        <v>0</v>
      </c>
      <c r="L130" s="77">
        <v>1129.6847253999999</v>
      </c>
      <c r="M130" s="78">
        <v>1.2999999999999999E-3</v>
      </c>
      <c r="N130" s="78">
        <v>2.9999999999999997E-4</v>
      </c>
      <c r="O130" s="78">
        <v>0</v>
      </c>
    </row>
    <row r="131" spans="2:15">
      <c r="B131" t="s">
        <v>1692</v>
      </c>
      <c r="C131" t="s">
        <v>1693</v>
      </c>
      <c r="D131" t="s">
        <v>100</v>
      </c>
      <c r="E131" t="s">
        <v>123</v>
      </c>
      <c r="F131" t="s">
        <v>1694</v>
      </c>
      <c r="G131" t="s">
        <v>760</v>
      </c>
      <c r="H131" t="s">
        <v>102</v>
      </c>
      <c r="I131" s="77">
        <v>176081.1</v>
      </c>
      <c r="J131" s="77">
        <v>956.7</v>
      </c>
      <c r="K131" s="77">
        <v>0</v>
      </c>
      <c r="L131" s="77">
        <v>1684.5678837</v>
      </c>
      <c r="M131" s="78">
        <v>3.8999999999999998E-3</v>
      </c>
      <c r="N131" s="78">
        <v>5.0000000000000001E-4</v>
      </c>
      <c r="O131" s="78">
        <v>1E-4</v>
      </c>
    </row>
    <row r="132" spans="2:15">
      <c r="B132" t="s">
        <v>1695</v>
      </c>
      <c r="C132" t="s">
        <v>1696</v>
      </c>
      <c r="D132" t="s">
        <v>100</v>
      </c>
      <c r="E132" t="s">
        <v>123</v>
      </c>
      <c r="F132" t="s">
        <v>1697</v>
      </c>
      <c r="G132" t="s">
        <v>760</v>
      </c>
      <c r="H132" t="s">
        <v>102</v>
      </c>
      <c r="I132" s="77">
        <v>203194.74</v>
      </c>
      <c r="J132" s="77">
        <v>531.6</v>
      </c>
      <c r="K132" s="77">
        <v>0</v>
      </c>
      <c r="L132" s="77">
        <v>1080.1832378399999</v>
      </c>
      <c r="M132" s="78">
        <v>2.8E-3</v>
      </c>
      <c r="N132" s="78">
        <v>2.9999999999999997E-4</v>
      </c>
      <c r="O132" s="78">
        <v>0</v>
      </c>
    </row>
    <row r="133" spans="2:15">
      <c r="B133" t="s">
        <v>1698</v>
      </c>
      <c r="C133" t="s">
        <v>1699</v>
      </c>
      <c r="D133" t="s">
        <v>100</v>
      </c>
      <c r="E133" t="s">
        <v>123</v>
      </c>
      <c r="F133" t="s">
        <v>1700</v>
      </c>
      <c r="G133" t="s">
        <v>760</v>
      </c>
      <c r="H133" t="s">
        <v>102</v>
      </c>
      <c r="I133" s="77">
        <v>190972.08</v>
      </c>
      <c r="J133" s="77">
        <v>510.4</v>
      </c>
      <c r="K133" s="77">
        <v>0</v>
      </c>
      <c r="L133" s="77">
        <v>974.72149632000003</v>
      </c>
      <c r="M133" s="78">
        <v>3.3E-3</v>
      </c>
      <c r="N133" s="78">
        <v>2.9999999999999997E-4</v>
      </c>
      <c r="O133" s="78">
        <v>0</v>
      </c>
    </row>
    <row r="134" spans="2:15">
      <c r="B134" t="s">
        <v>1701</v>
      </c>
      <c r="C134" t="s">
        <v>1702</v>
      </c>
      <c r="D134" t="s">
        <v>100</v>
      </c>
      <c r="E134" t="s">
        <v>123</v>
      </c>
      <c r="F134" t="s">
        <v>1703</v>
      </c>
      <c r="G134" t="s">
        <v>670</v>
      </c>
      <c r="H134" t="s">
        <v>102</v>
      </c>
      <c r="I134" s="77">
        <v>26050</v>
      </c>
      <c r="J134" s="77">
        <v>542.4</v>
      </c>
      <c r="K134" s="77">
        <v>0</v>
      </c>
      <c r="L134" s="77">
        <v>141.29519999999999</v>
      </c>
      <c r="M134" s="78">
        <v>6.9999999999999999E-4</v>
      </c>
      <c r="N134" s="78">
        <v>0</v>
      </c>
      <c r="O134" s="78">
        <v>0</v>
      </c>
    </row>
    <row r="135" spans="2:15">
      <c r="B135" t="s">
        <v>1704</v>
      </c>
      <c r="C135" t="s">
        <v>1705</v>
      </c>
      <c r="D135" t="s">
        <v>100</v>
      </c>
      <c r="E135" t="s">
        <v>123</v>
      </c>
      <c r="F135" t="s">
        <v>1706</v>
      </c>
      <c r="G135" t="s">
        <v>670</v>
      </c>
      <c r="H135" t="s">
        <v>102</v>
      </c>
      <c r="I135" s="77">
        <v>982</v>
      </c>
      <c r="J135" s="77">
        <v>76.3</v>
      </c>
      <c r="K135" s="77">
        <v>0</v>
      </c>
      <c r="L135" s="77">
        <v>0.74926599999999999</v>
      </c>
      <c r="M135" s="78">
        <v>1E-4</v>
      </c>
      <c r="N135" s="78">
        <v>0</v>
      </c>
      <c r="O135" s="78">
        <v>0</v>
      </c>
    </row>
    <row r="136" spans="2:15">
      <c r="B136" t="s">
        <v>1707</v>
      </c>
      <c r="C136" t="s">
        <v>1708</v>
      </c>
      <c r="D136" t="s">
        <v>100</v>
      </c>
      <c r="E136" t="s">
        <v>123</v>
      </c>
      <c r="F136" t="s">
        <v>1709</v>
      </c>
      <c r="G136" t="s">
        <v>670</v>
      </c>
      <c r="H136" t="s">
        <v>102</v>
      </c>
      <c r="I136" s="77">
        <v>16070</v>
      </c>
      <c r="J136" s="77">
        <v>169.5</v>
      </c>
      <c r="K136" s="77">
        <v>0</v>
      </c>
      <c r="L136" s="77">
        <v>27.23865</v>
      </c>
      <c r="M136" s="78">
        <v>2.0000000000000001E-4</v>
      </c>
      <c r="N136" s="78">
        <v>0</v>
      </c>
      <c r="O136" s="78">
        <v>0</v>
      </c>
    </row>
    <row r="137" spans="2:15">
      <c r="B137" t="s">
        <v>1710</v>
      </c>
      <c r="C137" t="s">
        <v>1711</v>
      </c>
      <c r="D137" t="s">
        <v>100</v>
      </c>
      <c r="E137" t="s">
        <v>123</v>
      </c>
      <c r="F137" t="s">
        <v>1712</v>
      </c>
      <c r="G137" t="s">
        <v>670</v>
      </c>
      <c r="H137" t="s">
        <v>102</v>
      </c>
      <c r="I137" s="77">
        <v>354</v>
      </c>
      <c r="J137" s="77">
        <v>3573</v>
      </c>
      <c r="K137" s="77">
        <v>0</v>
      </c>
      <c r="L137" s="77">
        <v>12.64842</v>
      </c>
      <c r="M137" s="78">
        <v>0</v>
      </c>
      <c r="N137" s="78">
        <v>0</v>
      </c>
      <c r="O137" s="78">
        <v>0</v>
      </c>
    </row>
    <row r="138" spans="2:15">
      <c r="B138" t="s">
        <v>1713</v>
      </c>
      <c r="C138" t="s">
        <v>1714</v>
      </c>
      <c r="D138" t="s">
        <v>100</v>
      </c>
      <c r="E138" t="s">
        <v>123</v>
      </c>
      <c r="F138" t="s">
        <v>990</v>
      </c>
      <c r="G138" t="s">
        <v>670</v>
      </c>
      <c r="H138" t="s">
        <v>102</v>
      </c>
      <c r="I138" s="77">
        <v>2467</v>
      </c>
      <c r="J138" s="77">
        <v>133.19999999999999</v>
      </c>
      <c r="K138" s="77">
        <v>0</v>
      </c>
      <c r="L138" s="77">
        <v>3.286044</v>
      </c>
      <c r="M138" s="78">
        <v>2.0000000000000001E-4</v>
      </c>
      <c r="N138" s="78">
        <v>0</v>
      </c>
      <c r="O138" s="78">
        <v>0</v>
      </c>
    </row>
    <row r="139" spans="2:15">
      <c r="B139" t="s">
        <v>1715</v>
      </c>
      <c r="C139" t="s">
        <v>1716</v>
      </c>
      <c r="D139" t="s">
        <v>100</v>
      </c>
      <c r="E139" t="s">
        <v>123</v>
      </c>
      <c r="F139" t="s">
        <v>1717</v>
      </c>
      <c r="G139" t="s">
        <v>670</v>
      </c>
      <c r="H139" t="s">
        <v>102</v>
      </c>
      <c r="I139" s="77">
        <v>5640</v>
      </c>
      <c r="J139" s="77">
        <v>136.4</v>
      </c>
      <c r="K139" s="77">
        <v>0</v>
      </c>
      <c r="L139" s="77">
        <v>7.6929600000000002</v>
      </c>
      <c r="M139" s="78">
        <v>1E-4</v>
      </c>
      <c r="N139" s="78">
        <v>0</v>
      </c>
      <c r="O139" s="78">
        <v>0</v>
      </c>
    </row>
    <row r="140" spans="2:15">
      <c r="B140" t="s">
        <v>1718</v>
      </c>
      <c r="C140" t="s">
        <v>1719</v>
      </c>
      <c r="D140" t="s">
        <v>100</v>
      </c>
      <c r="E140" t="s">
        <v>123</v>
      </c>
      <c r="F140" t="s">
        <v>1720</v>
      </c>
      <c r="G140" t="s">
        <v>670</v>
      </c>
      <c r="H140" t="s">
        <v>102</v>
      </c>
      <c r="I140" s="77">
        <v>1209</v>
      </c>
      <c r="J140" s="77">
        <v>1456</v>
      </c>
      <c r="K140" s="77">
        <v>0</v>
      </c>
      <c r="L140" s="77">
        <v>17.60304</v>
      </c>
      <c r="M140" s="78">
        <v>0</v>
      </c>
      <c r="N140" s="78">
        <v>0</v>
      </c>
      <c r="O140" s="78">
        <v>0</v>
      </c>
    </row>
    <row r="141" spans="2:15">
      <c r="B141" t="s">
        <v>1721</v>
      </c>
      <c r="C141" t="s">
        <v>1722</v>
      </c>
      <c r="D141" t="s">
        <v>100</v>
      </c>
      <c r="E141" t="s">
        <v>123</v>
      </c>
      <c r="F141" t="s">
        <v>1723</v>
      </c>
      <c r="G141" t="s">
        <v>670</v>
      </c>
      <c r="H141" t="s">
        <v>102</v>
      </c>
      <c r="I141" s="77">
        <v>5704</v>
      </c>
      <c r="J141" s="77">
        <v>626.70000000000005</v>
      </c>
      <c r="K141" s="77">
        <v>0</v>
      </c>
      <c r="L141" s="77">
        <v>35.746968000000003</v>
      </c>
      <c r="M141" s="78">
        <v>2.0000000000000001E-4</v>
      </c>
      <c r="N141" s="78">
        <v>0</v>
      </c>
      <c r="O141" s="78">
        <v>0</v>
      </c>
    </row>
    <row r="142" spans="2:15">
      <c r="B142" t="s">
        <v>1724</v>
      </c>
      <c r="C142" t="s">
        <v>1725</v>
      </c>
      <c r="D142" t="s">
        <v>100</v>
      </c>
      <c r="E142" t="s">
        <v>123</v>
      </c>
      <c r="F142" t="s">
        <v>1726</v>
      </c>
      <c r="G142" t="s">
        <v>670</v>
      </c>
      <c r="H142" t="s">
        <v>102</v>
      </c>
      <c r="I142" s="77">
        <v>10053</v>
      </c>
      <c r="J142" s="77">
        <v>925.9</v>
      </c>
      <c r="K142" s="77">
        <v>0</v>
      </c>
      <c r="L142" s="77">
        <v>93.080726999999996</v>
      </c>
      <c r="M142" s="78">
        <v>2.0000000000000001E-4</v>
      </c>
      <c r="N142" s="78">
        <v>0</v>
      </c>
      <c r="O142" s="78">
        <v>0</v>
      </c>
    </row>
    <row r="143" spans="2:15">
      <c r="B143" t="s">
        <v>1727</v>
      </c>
      <c r="C143" t="s">
        <v>1728</v>
      </c>
      <c r="D143" t="s">
        <v>100</v>
      </c>
      <c r="E143" t="s">
        <v>123</v>
      </c>
      <c r="F143" t="s">
        <v>1729</v>
      </c>
      <c r="G143" t="s">
        <v>670</v>
      </c>
      <c r="H143" t="s">
        <v>102</v>
      </c>
      <c r="I143" s="77">
        <v>176</v>
      </c>
      <c r="J143" s="77">
        <v>798.5</v>
      </c>
      <c r="K143" s="77">
        <v>0</v>
      </c>
      <c r="L143" s="77">
        <v>1.4053599999999999</v>
      </c>
      <c r="M143" s="78">
        <v>1E-4</v>
      </c>
      <c r="N143" s="78">
        <v>0</v>
      </c>
      <c r="O143" s="78">
        <v>0</v>
      </c>
    </row>
    <row r="144" spans="2:15">
      <c r="B144" t="s">
        <v>1730</v>
      </c>
      <c r="C144" t="s">
        <v>1731</v>
      </c>
      <c r="D144" t="s">
        <v>100</v>
      </c>
      <c r="E144" t="s">
        <v>123</v>
      </c>
      <c r="F144" t="s">
        <v>1732</v>
      </c>
      <c r="G144" t="s">
        <v>670</v>
      </c>
      <c r="H144" t="s">
        <v>102</v>
      </c>
      <c r="I144" s="77">
        <v>4789</v>
      </c>
      <c r="J144" s="77">
        <v>2510</v>
      </c>
      <c r="K144" s="77">
        <v>0</v>
      </c>
      <c r="L144" s="77">
        <v>120.2039</v>
      </c>
      <c r="M144" s="78">
        <v>1E-4</v>
      </c>
      <c r="N144" s="78">
        <v>0</v>
      </c>
      <c r="O144" s="78">
        <v>0</v>
      </c>
    </row>
    <row r="145" spans="2:15">
      <c r="B145" t="s">
        <v>1733</v>
      </c>
      <c r="C145" t="s">
        <v>1734</v>
      </c>
      <c r="D145" t="s">
        <v>100</v>
      </c>
      <c r="E145" t="s">
        <v>123</v>
      </c>
      <c r="F145" t="s">
        <v>1735</v>
      </c>
      <c r="G145" t="s">
        <v>670</v>
      </c>
      <c r="H145" t="s">
        <v>102</v>
      </c>
      <c r="I145" s="77">
        <v>1978526.22</v>
      </c>
      <c r="J145" s="77">
        <v>182.7</v>
      </c>
      <c r="K145" s="77">
        <v>0</v>
      </c>
      <c r="L145" s="77">
        <v>3614.7674039399999</v>
      </c>
      <c r="M145" s="78">
        <v>8.6E-3</v>
      </c>
      <c r="N145" s="78">
        <v>1E-3</v>
      </c>
      <c r="O145" s="78">
        <v>1E-4</v>
      </c>
    </row>
    <row r="146" spans="2:15">
      <c r="B146" t="s">
        <v>1736</v>
      </c>
      <c r="C146" t="s">
        <v>1737</v>
      </c>
      <c r="D146" t="s">
        <v>100</v>
      </c>
      <c r="E146" t="s">
        <v>123</v>
      </c>
      <c r="F146" t="s">
        <v>1738</v>
      </c>
      <c r="G146" t="s">
        <v>1739</v>
      </c>
      <c r="H146" t="s">
        <v>102</v>
      </c>
      <c r="I146" s="77">
        <v>58690.32</v>
      </c>
      <c r="J146" s="77">
        <v>1951</v>
      </c>
      <c r="K146" s="77">
        <v>0</v>
      </c>
      <c r="L146" s="77">
        <v>1145.0481431999999</v>
      </c>
      <c r="M146" s="78">
        <v>1.2999999999999999E-3</v>
      </c>
      <c r="N146" s="78">
        <v>2.9999999999999997E-4</v>
      </c>
      <c r="O146" s="78">
        <v>0</v>
      </c>
    </row>
    <row r="147" spans="2:15">
      <c r="B147" t="s">
        <v>1740</v>
      </c>
      <c r="C147" t="s">
        <v>1741</v>
      </c>
      <c r="D147" t="s">
        <v>100</v>
      </c>
      <c r="E147" t="s">
        <v>123</v>
      </c>
      <c r="F147" t="s">
        <v>1742</v>
      </c>
      <c r="G147" t="s">
        <v>798</v>
      </c>
      <c r="H147" t="s">
        <v>102</v>
      </c>
      <c r="I147" s="77">
        <v>526</v>
      </c>
      <c r="J147" s="77">
        <v>515.20000000000005</v>
      </c>
      <c r="K147" s="77">
        <v>0</v>
      </c>
      <c r="L147" s="77">
        <v>2.7099519999999999</v>
      </c>
      <c r="M147" s="78">
        <v>0</v>
      </c>
      <c r="N147" s="78">
        <v>0</v>
      </c>
      <c r="O147" s="78">
        <v>0</v>
      </c>
    </row>
    <row r="148" spans="2:15">
      <c r="B148" t="s">
        <v>1743</v>
      </c>
      <c r="C148" t="s">
        <v>1744</v>
      </c>
      <c r="D148" t="s">
        <v>100</v>
      </c>
      <c r="E148" t="s">
        <v>123</v>
      </c>
      <c r="F148" t="s">
        <v>1745</v>
      </c>
      <c r="G148" t="s">
        <v>798</v>
      </c>
      <c r="H148" t="s">
        <v>102</v>
      </c>
      <c r="I148" s="77">
        <v>3342</v>
      </c>
      <c r="J148" s="77">
        <v>37.299999999999997</v>
      </c>
      <c r="K148" s="77">
        <v>0</v>
      </c>
      <c r="L148" s="77">
        <v>1.2465660000000001</v>
      </c>
      <c r="M148" s="78">
        <v>0</v>
      </c>
      <c r="N148" s="78">
        <v>0</v>
      </c>
      <c r="O148" s="78">
        <v>0</v>
      </c>
    </row>
    <row r="149" spans="2:15">
      <c r="B149" t="s">
        <v>1746</v>
      </c>
      <c r="C149" t="s">
        <v>1747</v>
      </c>
      <c r="D149" t="s">
        <v>100</v>
      </c>
      <c r="E149" t="s">
        <v>123</v>
      </c>
      <c r="F149" t="s">
        <v>1748</v>
      </c>
      <c r="G149" t="s">
        <v>652</v>
      </c>
      <c r="H149" t="s">
        <v>102</v>
      </c>
      <c r="I149" s="77">
        <v>516.29999999999995</v>
      </c>
      <c r="J149" s="77">
        <v>19.600000000000001</v>
      </c>
      <c r="K149" s="77">
        <v>0</v>
      </c>
      <c r="L149" s="77">
        <v>0.1011948</v>
      </c>
      <c r="M149" s="78">
        <v>1E-4</v>
      </c>
      <c r="N149" s="78">
        <v>0</v>
      </c>
      <c r="O149" s="78">
        <v>0</v>
      </c>
    </row>
    <row r="150" spans="2:15">
      <c r="B150" t="s">
        <v>1749</v>
      </c>
      <c r="C150" t="s">
        <v>1750</v>
      </c>
      <c r="D150" t="s">
        <v>100</v>
      </c>
      <c r="E150" t="s">
        <v>123</v>
      </c>
      <c r="F150" t="s">
        <v>1751</v>
      </c>
      <c r="G150" t="s">
        <v>652</v>
      </c>
      <c r="H150" t="s">
        <v>102</v>
      </c>
      <c r="I150" s="77">
        <v>6778</v>
      </c>
      <c r="J150" s="77">
        <v>728.4</v>
      </c>
      <c r="K150" s="77">
        <v>0</v>
      </c>
      <c r="L150" s="77">
        <v>49.370952000000003</v>
      </c>
      <c r="M150" s="78">
        <v>4.0000000000000002E-4</v>
      </c>
      <c r="N150" s="78">
        <v>0</v>
      </c>
      <c r="O150" s="78">
        <v>0</v>
      </c>
    </row>
    <row r="151" spans="2:15">
      <c r="B151" t="s">
        <v>1752</v>
      </c>
      <c r="C151" t="s">
        <v>1753</v>
      </c>
      <c r="D151" t="s">
        <v>100</v>
      </c>
      <c r="E151" t="s">
        <v>123</v>
      </c>
      <c r="F151" t="s">
        <v>1754</v>
      </c>
      <c r="G151" t="s">
        <v>652</v>
      </c>
      <c r="H151" t="s">
        <v>102</v>
      </c>
      <c r="I151" s="77">
        <v>558</v>
      </c>
      <c r="J151" s="77">
        <v>506.6</v>
      </c>
      <c r="K151" s="77">
        <v>0</v>
      </c>
      <c r="L151" s="77">
        <v>2.8268279999999999</v>
      </c>
      <c r="M151" s="78">
        <v>0</v>
      </c>
      <c r="N151" s="78">
        <v>0</v>
      </c>
      <c r="O151" s="78">
        <v>0</v>
      </c>
    </row>
    <row r="152" spans="2:15">
      <c r="B152" t="s">
        <v>1755</v>
      </c>
      <c r="C152" t="s">
        <v>1756</v>
      </c>
      <c r="D152" t="s">
        <v>100</v>
      </c>
      <c r="E152" t="s">
        <v>123</v>
      </c>
      <c r="F152" t="s">
        <v>981</v>
      </c>
      <c r="G152" t="s">
        <v>652</v>
      </c>
      <c r="H152" t="s">
        <v>102</v>
      </c>
      <c r="I152" s="77">
        <v>39073.53</v>
      </c>
      <c r="J152" s="77">
        <v>3235</v>
      </c>
      <c r="K152" s="77">
        <v>0</v>
      </c>
      <c r="L152" s="77">
        <v>1264.0286954999999</v>
      </c>
      <c r="M152" s="78">
        <v>6.9999999999999999E-4</v>
      </c>
      <c r="N152" s="78">
        <v>4.0000000000000002E-4</v>
      </c>
      <c r="O152" s="78">
        <v>0</v>
      </c>
    </row>
    <row r="153" spans="2:15">
      <c r="B153" t="s">
        <v>1757</v>
      </c>
      <c r="C153" t="s">
        <v>1758</v>
      </c>
      <c r="D153" t="s">
        <v>100</v>
      </c>
      <c r="E153" t="s">
        <v>123</v>
      </c>
      <c r="F153" t="s">
        <v>1759</v>
      </c>
      <c r="G153" t="s">
        <v>652</v>
      </c>
      <c r="H153" t="s">
        <v>102</v>
      </c>
      <c r="I153" s="77">
        <v>1340</v>
      </c>
      <c r="J153" s="77">
        <v>2969</v>
      </c>
      <c r="K153" s="77">
        <v>0</v>
      </c>
      <c r="L153" s="77">
        <v>39.784599999999998</v>
      </c>
      <c r="M153" s="78">
        <v>1E-4</v>
      </c>
      <c r="N153" s="78">
        <v>0</v>
      </c>
      <c r="O153" s="78">
        <v>0</v>
      </c>
    </row>
    <row r="154" spans="2:15">
      <c r="B154" t="s">
        <v>1760</v>
      </c>
      <c r="C154" t="s">
        <v>1761</v>
      </c>
      <c r="D154" t="s">
        <v>100</v>
      </c>
      <c r="E154" t="s">
        <v>123</v>
      </c>
      <c r="F154" t="s">
        <v>1762</v>
      </c>
      <c r="G154" t="s">
        <v>652</v>
      </c>
      <c r="H154" t="s">
        <v>102</v>
      </c>
      <c r="I154" s="77">
        <v>479</v>
      </c>
      <c r="J154" s="77">
        <v>376.8</v>
      </c>
      <c r="K154" s="77">
        <v>0</v>
      </c>
      <c r="L154" s="77">
        <v>1.804872</v>
      </c>
      <c r="M154" s="78">
        <v>0</v>
      </c>
      <c r="N154" s="78">
        <v>0</v>
      </c>
      <c r="O154" s="78">
        <v>0</v>
      </c>
    </row>
    <row r="155" spans="2:15">
      <c r="B155" t="s">
        <v>1763</v>
      </c>
      <c r="C155" t="s">
        <v>1764</v>
      </c>
      <c r="D155" t="s">
        <v>100</v>
      </c>
      <c r="E155" t="s">
        <v>123</v>
      </c>
      <c r="F155" t="s">
        <v>1765</v>
      </c>
      <c r="G155" t="s">
        <v>652</v>
      </c>
      <c r="H155" t="s">
        <v>102</v>
      </c>
      <c r="I155" s="77">
        <v>12861</v>
      </c>
      <c r="J155" s="77">
        <v>327.5</v>
      </c>
      <c r="K155" s="77">
        <v>0</v>
      </c>
      <c r="L155" s="77">
        <v>42.119774999999997</v>
      </c>
      <c r="M155" s="78">
        <v>2.9999999999999997E-4</v>
      </c>
      <c r="N155" s="78">
        <v>0</v>
      </c>
      <c r="O155" s="78">
        <v>0</v>
      </c>
    </row>
    <row r="156" spans="2:15">
      <c r="B156" t="s">
        <v>1766</v>
      </c>
      <c r="C156" t="s">
        <v>1767</v>
      </c>
      <c r="D156" t="s">
        <v>100</v>
      </c>
      <c r="E156" t="s">
        <v>123</v>
      </c>
      <c r="F156" t="s">
        <v>1768</v>
      </c>
      <c r="G156" t="s">
        <v>652</v>
      </c>
      <c r="H156" t="s">
        <v>102</v>
      </c>
      <c r="I156" s="77">
        <v>43327.39</v>
      </c>
      <c r="J156" s="77">
        <v>28700</v>
      </c>
      <c r="K156" s="77">
        <v>0</v>
      </c>
      <c r="L156" s="77">
        <v>12434.960929999999</v>
      </c>
      <c r="M156" s="78">
        <v>1.1900000000000001E-2</v>
      </c>
      <c r="N156" s="78">
        <v>3.3999999999999998E-3</v>
      </c>
      <c r="O156" s="78">
        <v>5.0000000000000001E-4</v>
      </c>
    </row>
    <row r="157" spans="2:15">
      <c r="B157" t="s">
        <v>1769</v>
      </c>
      <c r="C157" t="s">
        <v>1770</v>
      </c>
      <c r="D157" t="s">
        <v>100</v>
      </c>
      <c r="E157" t="s">
        <v>123</v>
      </c>
      <c r="F157" t="s">
        <v>1771</v>
      </c>
      <c r="G157" t="s">
        <v>652</v>
      </c>
      <c r="H157" t="s">
        <v>102</v>
      </c>
      <c r="I157" s="77">
        <v>7838</v>
      </c>
      <c r="J157" s="77">
        <v>985.2</v>
      </c>
      <c r="K157" s="77">
        <v>0</v>
      </c>
      <c r="L157" s="77">
        <v>77.219976000000003</v>
      </c>
      <c r="M157" s="78">
        <v>2.9999999999999997E-4</v>
      </c>
      <c r="N157" s="78">
        <v>0</v>
      </c>
      <c r="O157" s="78">
        <v>0</v>
      </c>
    </row>
    <row r="158" spans="2:15">
      <c r="B158" t="s">
        <v>1772</v>
      </c>
      <c r="C158" t="s">
        <v>1773</v>
      </c>
      <c r="D158" t="s">
        <v>100</v>
      </c>
      <c r="E158" t="s">
        <v>123</v>
      </c>
      <c r="F158" t="s">
        <v>782</v>
      </c>
      <c r="G158" t="s">
        <v>652</v>
      </c>
      <c r="H158" t="s">
        <v>102</v>
      </c>
      <c r="I158" s="77">
        <v>1346.43</v>
      </c>
      <c r="J158" s="77">
        <v>158.5</v>
      </c>
      <c r="K158" s="77">
        <v>0</v>
      </c>
      <c r="L158" s="77">
        <v>2.1340915499999999</v>
      </c>
      <c r="M158" s="78">
        <v>2.0000000000000001E-4</v>
      </c>
      <c r="N158" s="78">
        <v>0</v>
      </c>
      <c r="O158" s="78">
        <v>0</v>
      </c>
    </row>
    <row r="159" spans="2:15">
      <c r="B159" t="s">
        <v>1774</v>
      </c>
      <c r="C159" t="s">
        <v>1775</v>
      </c>
      <c r="D159" t="s">
        <v>100</v>
      </c>
      <c r="E159" t="s">
        <v>123</v>
      </c>
      <c r="F159" t="s">
        <v>1776</v>
      </c>
      <c r="G159" t="s">
        <v>652</v>
      </c>
      <c r="H159" t="s">
        <v>102</v>
      </c>
      <c r="I159" s="77">
        <v>3404</v>
      </c>
      <c r="J159" s="77">
        <v>2710</v>
      </c>
      <c r="K159" s="77">
        <v>0</v>
      </c>
      <c r="L159" s="77">
        <v>92.248400000000004</v>
      </c>
      <c r="M159" s="78">
        <v>2.0000000000000001E-4</v>
      </c>
      <c r="N159" s="78">
        <v>0</v>
      </c>
      <c r="O159" s="78">
        <v>0</v>
      </c>
    </row>
    <row r="160" spans="2:15">
      <c r="B160" t="s">
        <v>1777</v>
      </c>
      <c r="C160" t="s">
        <v>1778</v>
      </c>
      <c r="D160" t="s">
        <v>100</v>
      </c>
      <c r="E160" t="s">
        <v>123</v>
      </c>
      <c r="F160" t="s">
        <v>1779</v>
      </c>
      <c r="G160" t="s">
        <v>652</v>
      </c>
      <c r="H160" t="s">
        <v>102</v>
      </c>
      <c r="I160" s="77">
        <v>884</v>
      </c>
      <c r="J160" s="77">
        <v>1579</v>
      </c>
      <c r="K160" s="77">
        <v>0</v>
      </c>
      <c r="L160" s="77">
        <v>13.958360000000001</v>
      </c>
      <c r="M160" s="78">
        <v>0</v>
      </c>
      <c r="N160" s="78">
        <v>0</v>
      </c>
      <c r="O160" s="78">
        <v>0</v>
      </c>
    </row>
    <row r="161" spans="2:15">
      <c r="B161" t="s">
        <v>1780</v>
      </c>
      <c r="C161" t="s">
        <v>1781</v>
      </c>
      <c r="D161" t="s">
        <v>100</v>
      </c>
      <c r="E161" t="s">
        <v>123</v>
      </c>
      <c r="F161" t="s">
        <v>971</v>
      </c>
      <c r="G161" t="s">
        <v>652</v>
      </c>
      <c r="H161" t="s">
        <v>102</v>
      </c>
      <c r="I161" s="77">
        <v>277238.32</v>
      </c>
      <c r="J161" s="77">
        <v>2255</v>
      </c>
      <c r="K161" s="77">
        <v>0</v>
      </c>
      <c r="L161" s="77">
        <v>6251.7241160000003</v>
      </c>
      <c r="M161" s="78">
        <v>5.1000000000000004E-3</v>
      </c>
      <c r="N161" s="78">
        <v>1.6999999999999999E-3</v>
      </c>
      <c r="O161" s="78">
        <v>2.0000000000000001E-4</v>
      </c>
    </row>
    <row r="162" spans="2:15">
      <c r="B162" t="s">
        <v>1782</v>
      </c>
      <c r="C162" t="s">
        <v>1783</v>
      </c>
      <c r="D162" t="s">
        <v>100</v>
      </c>
      <c r="E162" t="s">
        <v>123</v>
      </c>
      <c r="F162" t="s">
        <v>1784</v>
      </c>
      <c r="G162" t="s">
        <v>652</v>
      </c>
      <c r="H162" t="s">
        <v>102</v>
      </c>
      <c r="I162" s="77">
        <v>2440</v>
      </c>
      <c r="J162" s="77">
        <v>1340</v>
      </c>
      <c r="K162" s="77">
        <v>0</v>
      </c>
      <c r="L162" s="77">
        <v>32.695999999999998</v>
      </c>
      <c r="M162" s="78">
        <v>2.0000000000000001E-4</v>
      </c>
      <c r="N162" s="78">
        <v>0</v>
      </c>
      <c r="O162" s="78">
        <v>0</v>
      </c>
    </row>
    <row r="163" spans="2:15">
      <c r="B163" t="s">
        <v>1785</v>
      </c>
      <c r="C163" t="s">
        <v>1786</v>
      </c>
      <c r="D163" t="s">
        <v>100</v>
      </c>
      <c r="E163" t="s">
        <v>123</v>
      </c>
      <c r="F163" t="s">
        <v>1787</v>
      </c>
      <c r="G163" t="s">
        <v>652</v>
      </c>
      <c r="H163" t="s">
        <v>102</v>
      </c>
      <c r="I163" s="77">
        <v>201982.58</v>
      </c>
      <c r="J163" s="77">
        <v>3471</v>
      </c>
      <c r="K163" s="77">
        <v>0</v>
      </c>
      <c r="L163" s="77">
        <v>7010.8153517999999</v>
      </c>
      <c r="M163" s="78">
        <v>5.7000000000000002E-3</v>
      </c>
      <c r="N163" s="78">
        <v>1.9E-3</v>
      </c>
      <c r="O163" s="78">
        <v>2.9999999999999997E-4</v>
      </c>
    </row>
    <row r="164" spans="2:15">
      <c r="B164" t="s">
        <v>1788</v>
      </c>
      <c r="C164" t="s">
        <v>1789</v>
      </c>
      <c r="D164" t="s">
        <v>100</v>
      </c>
      <c r="E164" t="s">
        <v>123</v>
      </c>
      <c r="F164" t="s">
        <v>1790</v>
      </c>
      <c r="G164" t="s">
        <v>1791</v>
      </c>
      <c r="H164" t="s">
        <v>102</v>
      </c>
      <c r="I164" s="77">
        <v>29401.15</v>
      </c>
      <c r="J164" s="77">
        <v>1975</v>
      </c>
      <c r="K164" s="77">
        <v>0</v>
      </c>
      <c r="L164" s="77">
        <v>580.67271249999999</v>
      </c>
      <c r="M164" s="78">
        <v>6.6E-3</v>
      </c>
      <c r="N164" s="78">
        <v>2.0000000000000001E-4</v>
      </c>
      <c r="O164" s="78">
        <v>0</v>
      </c>
    </row>
    <row r="165" spans="2:15">
      <c r="B165" t="s">
        <v>1792</v>
      </c>
      <c r="C165" t="s">
        <v>1793</v>
      </c>
      <c r="D165" t="s">
        <v>100</v>
      </c>
      <c r="E165" t="s">
        <v>123</v>
      </c>
      <c r="F165" t="s">
        <v>1794</v>
      </c>
      <c r="G165" t="s">
        <v>1791</v>
      </c>
      <c r="H165" t="s">
        <v>102</v>
      </c>
      <c r="I165" s="77">
        <v>115567.27</v>
      </c>
      <c r="J165" s="77">
        <v>474.8</v>
      </c>
      <c r="K165" s="77">
        <v>0</v>
      </c>
      <c r="L165" s="77">
        <v>548.71339795999995</v>
      </c>
      <c r="M165" s="78">
        <v>2.2000000000000001E-3</v>
      </c>
      <c r="N165" s="78">
        <v>2.0000000000000001E-4</v>
      </c>
      <c r="O165" s="78">
        <v>0</v>
      </c>
    </row>
    <row r="166" spans="2:15">
      <c r="B166" t="s">
        <v>1795</v>
      </c>
      <c r="C166" t="s">
        <v>1796</v>
      </c>
      <c r="D166" t="s">
        <v>100</v>
      </c>
      <c r="E166" t="s">
        <v>123</v>
      </c>
      <c r="F166" t="s">
        <v>1797</v>
      </c>
      <c r="G166" t="s">
        <v>1791</v>
      </c>
      <c r="H166" t="s">
        <v>102</v>
      </c>
      <c r="I166" s="77">
        <v>6300</v>
      </c>
      <c r="J166" s="77">
        <v>205.1</v>
      </c>
      <c r="K166" s="77">
        <v>0</v>
      </c>
      <c r="L166" s="77">
        <v>12.9213</v>
      </c>
      <c r="M166" s="78">
        <v>5.0000000000000001E-4</v>
      </c>
      <c r="N166" s="78">
        <v>0</v>
      </c>
      <c r="O166" s="78">
        <v>0</v>
      </c>
    </row>
    <row r="167" spans="2:15">
      <c r="B167" t="s">
        <v>1798</v>
      </c>
      <c r="C167" t="s">
        <v>1799</v>
      </c>
      <c r="D167" t="s">
        <v>100</v>
      </c>
      <c r="E167" t="s">
        <v>123</v>
      </c>
      <c r="F167" t="s">
        <v>1800</v>
      </c>
      <c r="G167" t="s">
        <v>1791</v>
      </c>
      <c r="H167" t="s">
        <v>102</v>
      </c>
      <c r="I167" s="77">
        <v>1350</v>
      </c>
      <c r="J167" s="77">
        <v>78.900000000000006</v>
      </c>
      <c r="K167" s="77">
        <v>0</v>
      </c>
      <c r="L167" s="77">
        <v>1.06515</v>
      </c>
      <c r="M167" s="78">
        <v>4.0000000000000002E-4</v>
      </c>
      <c r="N167" s="78">
        <v>0</v>
      </c>
      <c r="O167" s="78">
        <v>0</v>
      </c>
    </row>
    <row r="168" spans="2:15">
      <c r="B168" t="s">
        <v>1801</v>
      </c>
      <c r="C168" t="s">
        <v>1802</v>
      </c>
      <c r="D168" t="s">
        <v>100</v>
      </c>
      <c r="E168" t="s">
        <v>123</v>
      </c>
      <c r="F168" t="s">
        <v>1803</v>
      </c>
      <c r="G168" t="s">
        <v>1791</v>
      </c>
      <c r="H168" t="s">
        <v>102</v>
      </c>
      <c r="I168" s="77">
        <v>200</v>
      </c>
      <c r="J168" s="77">
        <v>1034</v>
      </c>
      <c r="K168" s="77">
        <v>0</v>
      </c>
      <c r="L168" s="77">
        <v>2.0680000000000001</v>
      </c>
      <c r="M168" s="78">
        <v>1E-4</v>
      </c>
      <c r="N168" s="78">
        <v>0</v>
      </c>
      <c r="O168" s="78">
        <v>0</v>
      </c>
    </row>
    <row r="169" spans="2:15">
      <c r="B169" t="s">
        <v>1804</v>
      </c>
      <c r="C169" t="s">
        <v>1805</v>
      </c>
      <c r="D169" t="s">
        <v>100</v>
      </c>
      <c r="E169" t="s">
        <v>123</v>
      </c>
      <c r="F169" t="s">
        <v>1806</v>
      </c>
      <c r="G169" t="s">
        <v>1791</v>
      </c>
      <c r="H169" t="s">
        <v>102</v>
      </c>
      <c r="I169" s="77">
        <v>5495</v>
      </c>
      <c r="J169" s="77">
        <v>268.3</v>
      </c>
      <c r="K169" s="77">
        <v>0</v>
      </c>
      <c r="L169" s="77">
        <v>14.743085000000001</v>
      </c>
      <c r="M169" s="78">
        <v>2.0999999999999999E-3</v>
      </c>
      <c r="N169" s="78">
        <v>0</v>
      </c>
      <c r="O169" s="78">
        <v>0</v>
      </c>
    </row>
    <row r="170" spans="2:15">
      <c r="B170" t="s">
        <v>1807</v>
      </c>
      <c r="C170" t="s">
        <v>1808</v>
      </c>
      <c r="D170" t="s">
        <v>100</v>
      </c>
      <c r="E170" t="s">
        <v>123</v>
      </c>
      <c r="F170" t="s">
        <v>1809</v>
      </c>
      <c r="G170" t="s">
        <v>1791</v>
      </c>
      <c r="H170" t="s">
        <v>102</v>
      </c>
      <c r="I170" s="77">
        <v>599</v>
      </c>
      <c r="J170" s="77">
        <v>420.7</v>
      </c>
      <c r="K170" s="77">
        <v>0</v>
      </c>
      <c r="L170" s="77">
        <v>2.5199929999999999</v>
      </c>
      <c r="M170" s="78">
        <v>1E-4</v>
      </c>
      <c r="N170" s="78">
        <v>0</v>
      </c>
      <c r="O170" s="78">
        <v>0</v>
      </c>
    </row>
    <row r="171" spans="2:15">
      <c r="B171" t="s">
        <v>1810</v>
      </c>
      <c r="C171" t="s">
        <v>1811</v>
      </c>
      <c r="D171" t="s">
        <v>100</v>
      </c>
      <c r="E171" t="s">
        <v>123</v>
      </c>
      <c r="F171" t="s">
        <v>1812</v>
      </c>
      <c r="G171" t="s">
        <v>1520</v>
      </c>
      <c r="H171" t="s">
        <v>102</v>
      </c>
      <c r="I171" s="77">
        <v>6331</v>
      </c>
      <c r="J171" s="77">
        <v>51.5</v>
      </c>
      <c r="K171" s="77">
        <v>0</v>
      </c>
      <c r="L171" s="77">
        <v>3.2604649999999999</v>
      </c>
      <c r="M171" s="78">
        <v>0</v>
      </c>
      <c r="N171" s="78">
        <v>0</v>
      </c>
      <c r="O171" s="78">
        <v>0</v>
      </c>
    </row>
    <row r="172" spans="2:15">
      <c r="B172" t="s">
        <v>1813</v>
      </c>
      <c r="C172" t="s">
        <v>1814</v>
      </c>
      <c r="D172" t="s">
        <v>100</v>
      </c>
      <c r="E172" t="s">
        <v>123</v>
      </c>
      <c r="F172" t="s">
        <v>1815</v>
      </c>
      <c r="G172" t="s">
        <v>112</v>
      </c>
      <c r="H172" t="s">
        <v>102</v>
      </c>
      <c r="I172" s="77">
        <v>55465.55</v>
      </c>
      <c r="J172" s="77">
        <v>9912</v>
      </c>
      <c r="K172" s="77">
        <v>0</v>
      </c>
      <c r="L172" s="77">
        <v>5497.7453159999995</v>
      </c>
      <c r="M172" s="78">
        <v>1.3899999999999999E-2</v>
      </c>
      <c r="N172" s="78">
        <v>1.5E-3</v>
      </c>
      <c r="O172" s="78">
        <v>2.0000000000000001E-4</v>
      </c>
    </row>
    <row r="173" spans="2:15">
      <c r="B173" t="s">
        <v>1816</v>
      </c>
      <c r="C173" t="s">
        <v>1817</v>
      </c>
      <c r="D173" t="s">
        <v>100</v>
      </c>
      <c r="E173" t="s">
        <v>123</v>
      </c>
      <c r="F173" t="s">
        <v>1818</v>
      </c>
      <c r="G173" t="s">
        <v>112</v>
      </c>
      <c r="H173" t="s">
        <v>102</v>
      </c>
      <c r="I173" s="77">
        <v>536.79</v>
      </c>
      <c r="J173" s="77">
        <v>513.70000000000005</v>
      </c>
      <c r="K173" s="77">
        <v>7.8280000000000002E-2</v>
      </c>
      <c r="L173" s="77">
        <v>2.8357702300000001</v>
      </c>
      <c r="M173" s="78">
        <v>1E-4</v>
      </c>
      <c r="N173" s="78">
        <v>0</v>
      </c>
      <c r="O173" s="78">
        <v>0</v>
      </c>
    </row>
    <row r="174" spans="2:15">
      <c r="B174" t="s">
        <v>1819</v>
      </c>
      <c r="C174" t="s">
        <v>1820</v>
      </c>
      <c r="D174" t="s">
        <v>100</v>
      </c>
      <c r="E174" t="s">
        <v>123</v>
      </c>
      <c r="F174" t="s">
        <v>1821</v>
      </c>
      <c r="G174" t="s">
        <v>112</v>
      </c>
      <c r="H174" t="s">
        <v>102</v>
      </c>
      <c r="I174" s="77">
        <v>121149.01</v>
      </c>
      <c r="J174" s="77">
        <v>2461</v>
      </c>
      <c r="K174" s="77">
        <v>0</v>
      </c>
      <c r="L174" s="77">
        <v>2981.4771360999998</v>
      </c>
      <c r="M174" s="78">
        <v>4.3E-3</v>
      </c>
      <c r="N174" s="78">
        <v>8.0000000000000004E-4</v>
      </c>
      <c r="O174" s="78">
        <v>1E-4</v>
      </c>
    </row>
    <row r="175" spans="2:15">
      <c r="B175" t="s">
        <v>1822</v>
      </c>
      <c r="C175" t="s">
        <v>1823</v>
      </c>
      <c r="D175" t="s">
        <v>100</v>
      </c>
      <c r="E175" t="s">
        <v>123</v>
      </c>
      <c r="F175" t="s">
        <v>1824</v>
      </c>
      <c r="G175" t="s">
        <v>112</v>
      </c>
      <c r="H175" t="s">
        <v>102</v>
      </c>
      <c r="I175" s="77">
        <v>28195.71</v>
      </c>
      <c r="J175" s="77">
        <v>7850</v>
      </c>
      <c r="K175" s="77">
        <v>0</v>
      </c>
      <c r="L175" s="77">
        <v>2213.3632349999998</v>
      </c>
      <c r="M175" s="78">
        <v>5.5999999999999999E-3</v>
      </c>
      <c r="N175" s="78">
        <v>5.9999999999999995E-4</v>
      </c>
      <c r="O175" s="78">
        <v>1E-4</v>
      </c>
    </row>
    <row r="176" spans="2:15">
      <c r="B176" t="s">
        <v>1825</v>
      </c>
      <c r="C176" t="s">
        <v>1826</v>
      </c>
      <c r="D176" t="s">
        <v>100</v>
      </c>
      <c r="E176" t="s">
        <v>123</v>
      </c>
      <c r="F176" t="s">
        <v>1827</v>
      </c>
      <c r="G176" t="s">
        <v>112</v>
      </c>
      <c r="H176" t="s">
        <v>102</v>
      </c>
      <c r="I176" s="77">
        <v>5156</v>
      </c>
      <c r="J176" s="77">
        <v>337.8</v>
      </c>
      <c r="K176" s="77">
        <v>0</v>
      </c>
      <c r="L176" s="77">
        <v>17.416968000000001</v>
      </c>
      <c r="M176" s="78">
        <v>0</v>
      </c>
      <c r="N176" s="78">
        <v>0</v>
      </c>
      <c r="O176" s="78">
        <v>0</v>
      </c>
    </row>
    <row r="177" spans="2:15">
      <c r="B177" t="s">
        <v>1828</v>
      </c>
      <c r="C177" t="s">
        <v>1829</v>
      </c>
      <c r="D177" t="s">
        <v>100</v>
      </c>
      <c r="E177" t="s">
        <v>123</v>
      </c>
      <c r="F177" t="s">
        <v>1830</v>
      </c>
      <c r="G177" t="s">
        <v>112</v>
      </c>
      <c r="H177" t="s">
        <v>102</v>
      </c>
      <c r="I177" s="77">
        <v>370</v>
      </c>
      <c r="J177" s="77">
        <v>346.9</v>
      </c>
      <c r="K177" s="77">
        <v>0</v>
      </c>
      <c r="L177" s="77">
        <v>1.2835300000000001</v>
      </c>
      <c r="M177" s="78">
        <v>0</v>
      </c>
      <c r="N177" s="78">
        <v>0</v>
      </c>
      <c r="O177" s="78">
        <v>0</v>
      </c>
    </row>
    <row r="178" spans="2:15">
      <c r="B178" t="s">
        <v>1831</v>
      </c>
      <c r="C178" t="s">
        <v>1832</v>
      </c>
      <c r="D178" t="s">
        <v>100</v>
      </c>
      <c r="E178" t="s">
        <v>123</v>
      </c>
      <c r="F178" t="s">
        <v>1833</v>
      </c>
      <c r="G178" t="s">
        <v>112</v>
      </c>
      <c r="H178" t="s">
        <v>102</v>
      </c>
      <c r="I178" s="77">
        <v>1968</v>
      </c>
      <c r="J178" s="77">
        <v>9002</v>
      </c>
      <c r="K178" s="77">
        <v>0</v>
      </c>
      <c r="L178" s="77">
        <v>177.15935999999999</v>
      </c>
      <c r="M178" s="78">
        <v>2.0000000000000001E-4</v>
      </c>
      <c r="N178" s="78">
        <v>0</v>
      </c>
      <c r="O178" s="78">
        <v>0</v>
      </c>
    </row>
    <row r="179" spans="2:15">
      <c r="B179" t="s">
        <v>1834</v>
      </c>
      <c r="C179" t="s">
        <v>1835</v>
      </c>
      <c r="D179" t="s">
        <v>100</v>
      </c>
      <c r="E179" t="s">
        <v>123</v>
      </c>
      <c r="F179" t="s">
        <v>1836</v>
      </c>
      <c r="G179" t="s">
        <v>112</v>
      </c>
      <c r="H179" t="s">
        <v>102</v>
      </c>
      <c r="I179" s="77">
        <v>506</v>
      </c>
      <c r="J179" s="77">
        <v>147.1</v>
      </c>
      <c r="K179" s="77">
        <v>0</v>
      </c>
      <c r="L179" s="77">
        <v>0.74432600000000004</v>
      </c>
      <c r="M179" s="78">
        <v>0</v>
      </c>
      <c r="N179" s="78">
        <v>0</v>
      </c>
      <c r="O179" s="78">
        <v>0</v>
      </c>
    </row>
    <row r="180" spans="2:15">
      <c r="B180" t="s">
        <v>1837</v>
      </c>
      <c r="C180" t="s">
        <v>1838</v>
      </c>
      <c r="D180" t="s">
        <v>100</v>
      </c>
      <c r="E180" t="s">
        <v>123</v>
      </c>
      <c r="F180" t="s">
        <v>1839</v>
      </c>
      <c r="G180" t="s">
        <v>112</v>
      </c>
      <c r="H180" t="s">
        <v>102</v>
      </c>
      <c r="I180" s="77">
        <v>665762.71</v>
      </c>
      <c r="J180" s="77">
        <v>636.5</v>
      </c>
      <c r="K180" s="77">
        <v>43.657380000000003</v>
      </c>
      <c r="L180" s="77">
        <v>4281.2370291500001</v>
      </c>
      <c r="M180" s="78">
        <v>4.4000000000000003E-3</v>
      </c>
      <c r="N180" s="78">
        <v>1.1999999999999999E-3</v>
      </c>
      <c r="O180" s="78">
        <v>2.0000000000000001E-4</v>
      </c>
    </row>
    <row r="181" spans="2:15">
      <c r="B181" t="s">
        <v>1840</v>
      </c>
      <c r="C181" t="s">
        <v>1841</v>
      </c>
      <c r="D181" t="s">
        <v>100</v>
      </c>
      <c r="E181" t="s">
        <v>123</v>
      </c>
      <c r="F181" t="s">
        <v>763</v>
      </c>
      <c r="G181" t="s">
        <v>112</v>
      </c>
      <c r="H181" t="s">
        <v>102</v>
      </c>
      <c r="I181" s="77">
        <v>94369.82</v>
      </c>
      <c r="J181" s="77">
        <v>6.5</v>
      </c>
      <c r="K181" s="77">
        <v>0</v>
      </c>
      <c r="L181" s="77">
        <v>6.1340383000000003</v>
      </c>
      <c r="M181" s="78">
        <v>3.8E-3</v>
      </c>
      <c r="N181" s="78">
        <v>0</v>
      </c>
      <c r="O181" s="78">
        <v>0</v>
      </c>
    </row>
    <row r="182" spans="2:15">
      <c r="B182" t="s">
        <v>1842</v>
      </c>
      <c r="C182" t="s">
        <v>1843</v>
      </c>
      <c r="D182" t="s">
        <v>100</v>
      </c>
      <c r="E182" t="s">
        <v>123</v>
      </c>
      <c r="F182" t="s">
        <v>1844</v>
      </c>
      <c r="G182" t="s">
        <v>112</v>
      </c>
      <c r="H182" t="s">
        <v>102</v>
      </c>
      <c r="I182" s="77">
        <v>2199</v>
      </c>
      <c r="J182" s="77">
        <v>2721</v>
      </c>
      <c r="K182" s="77">
        <v>0</v>
      </c>
      <c r="L182" s="77">
        <v>59.834789999999998</v>
      </c>
      <c r="M182" s="78">
        <v>1E-4</v>
      </c>
      <c r="N182" s="78">
        <v>0</v>
      </c>
      <c r="O182" s="78">
        <v>0</v>
      </c>
    </row>
    <row r="183" spans="2:15">
      <c r="B183" t="s">
        <v>1845</v>
      </c>
      <c r="C183" t="s">
        <v>1846</v>
      </c>
      <c r="D183" t="s">
        <v>100</v>
      </c>
      <c r="E183" t="s">
        <v>123</v>
      </c>
      <c r="F183" t="s">
        <v>1847</v>
      </c>
      <c r="G183" t="s">
        <v>112</v>
      </c>
      <c r="H183" t="s">
        <v>102</v>
      </c>
      <c r="I183" s="77">
        <v>140612.81</v>
      </c>
      <c r="J183" s="77">
        <v>8907</v>
      </c>
      <c r="K183" s="77">
        <v>0</v>
      </c>
      <c r="L183" s="77">
        <v>12524.3829867</v>
      </c>
      <c r="M183" s="78">
        <v>5.5999999999999999E-3</v>
      </c>
      <c r="N183" s="78">
        <v>3.5000000000000001E-3</v>
      </c>
      <c r="O183" s="78">
        <v>5.0000000000000001E-4</v>
      </c>
    </row>
    <row r="184" spans="2:15">
      <c r="B184" t="s">
        <v>1848</v>
      </c>
      <c r="C184" t="s">
        <v>1849</v>
      </c>
      <c r="D184" t="s">
        <v>100</v>
      </c>
      <c r="E184" t="s">
        <v>123</v>
      </c>
      <c r="F184" t="s">
        <v>1850</v>
      </c>
      <c r="G184" t="s">
        <v>1851</v>
      </c>
      <c r="H184" t="s">
        <v>102</v>
      </c>
      <c r="I184" s="77">
        <v>800</v>
      </c>
      <c r="J184" s="77">
        <v>127.8</v>
      </c>
      <c r="K184" s="77">
        <v>0</v>
      </c>
      <c r="L184" s="77">
        <v>1.0224</v>
      </c>
      <c r="M184" s="78">
        <v>4.0000000000000002E-4</v>
      </c>
      <c r="N184" s="78">
        <v>0</v>
      </c>
      <c r="O184" s="78">
        <v>0</v>
      </c>
    </row>
    <row r="185" spans="2:15">
      <c r="B185" t="s">
        <v>1852</v>
      </c>
      <c r="C185" t="s">
        <v>1853</v>
      </c>
      <c r="D185" t="s">
        <v>100</v>
      </c>
      <c r="E185" t="s">
        <v>123</v>
      </c>
      <c r="F185" t="s">
        <v>1854</v>
      </c>
      <c r="G185" t="s">
        <v>809</v>
      </c>
      <c r="H185" t="s">
        <v>102</v>
      </c>
      <c r="I185" s="77">
        <v>1955</v>
      </c>
      <c r="J185" s="77">
        <v>213.9</v>
      </c>
      <c r="K185" s="77">
        <v>0</v>
      </c>
      <c r="L185" s="77">
        <v>4.1817450000000003</v>
      </c>
      <c r="M185" s="78">
        <v>1E-4</v>
      </c>
      <c r="N185" s="78">
        <v>0</v>
      </c>
      <c r="O185" s="78">
        <v>0</v>
      </c>
    </row>
    <row r="186" spans="2:15">
      <c r="B186" t="s">
        <v>1855</v>
      </c>
      <c r="C186" t="s">
        <v>1856</v>
      </c>
      <c r="D186" t="s">
        <v>100</v>
      </c>
      <c r="E186" t="s">
        <v>123</v>
      </c>
      <c r="F186" t="s">
        <v>1857</v>
      </c>
      <c r="G186" t="s">
        <v>809</v>
      </c>
      <c r="H186" t="s">
        <v>102</v>
      </c>
      <c r="I186" s="77">
        <v>140028.51999999999</v>
      </c>
      <c r="J186" s="77">
        <v>862.9</v>
      </c>
      <c r="K186" s="77">
        <v>0</v>
      </c>
      <c r="L186" s="77">
        <v>1208.30609908</v>
      </c>
      <c r="M186" s="78">
        <v>7.0000000000000001E-3</v>
      </c>
      <c r="N186" s="78">
        <v>2.9999999999999997E-4</v>
      </c>
      <c r="O186" s="78">
        <v>0</v>
      </c>
    </row>
    <row r="187" spans="2:15">
      <c r="B187" t="s">
        <v>1858</v>
      </c>
      <c r="C187" t="s">
        <v>1859</v>
      </c>
      <c r="D187" t="s">
        <v>100</v>
      </c>
      <c r="E187" t="s">
        <v>123</v>
      </c>
      <c r="F187" t="s">
        <v>1026</v>
      </c>
      <c r="G187" t="s">
        <v>809</v>
      </c>
      <c r="H187" t="s">
        <v>102</v>
      </c>
      <c r="I187" s="77">
        <v>426163.93</v>
      </c>
      <c r="J187" s="77">
        <v>1176</v>
      </c>
      <c r="K187" s="77">
        <v>0</v>
      </c>
      <c r="L187" s="77">
        <v>5011.6878168000003</v>
      </c>
      <c r="M187" s="78">
        <v>4.7999999999999996E-3</v>
      </c>
      <c r="N187" s="78">
        <v>1.4E-3</v>
      </c>
      <c r="O187" s="78">
        <v>2.0000000000000001E-4</v>
      </c>
    </row>
    <row r="188" spans="2:15">
      <c r="B188" t="s">
        <v>1860</v>
      </c>
      <c r="C188" t="s">
        <v>1861</v>
      </c>
      <c r="D188" t="s">
        <v>100</v>
      </c>
      <c r="E188" t="s">
        <v>123</v>
      </c>
      <c r="F188" t="s">
        <v>1862</v>
      </c>
      <c r="G188" t="s">
        <v>1863</v>
      </c>
      <c r="H188" t="s">
        <v>102</v>
      </c>
      <c r="I188" s="77">
        <v>192548.86</v>
      </c>
      <c r="J188" s="77">
        <v>343.1</v>
      </c>
      <c r="K188" s="77">
        <v>0</v>
      </c>
      <c r="L188" s="77">
        <v>660.63513866000005</v>
      </c>
      <c r="M188" s="78">
        <v>9.9000000000000008E-3</v>
      </c>
      <c r="N188" s="78">
        <v>2.0000000000000001E-4</v>
      </c>
      <c r="O188" s="78">
        <v>0</v>
      </c>
    </row>
    <row r="189" spans="2:15">
      <c r="B189" t="s">
        <v>1864</v>
      </c>
      <c r="C189" t="s">
        <v>1865</v>
      </c>
      <c r="D189" t="s">
        <v>100</v>
      </c>
      <c r="E189" t="s">
        <v>123</v>
      </c>
      <c r="F189" t="s">
        <v>1866</v>
      </c>
      <c r="G189" t="s">
        <v>581</v>
      </c>
      <c r="H189" t="s">
        <v>102</v>
      </c>
      <c r="I189" s="77">
        <v>238298.03</v>
      </c>
      <c r="J189" s="77">
        <v>1067</v>
      </c>
      <c r="K189" s="77">
        <v>0</v>
      </c>
      <c r="L189" s="77">
        <v>2542.6399800999998</v>
      </c>
      <c r="M189" s="78">
        <v>7.0000000000000001E-3</v>
      </c>
      <c r="N189" s="78">
        <v>6.9999999999999999E-4</v>
      </c>
      <c r="O189" s="78">
        <v>1E-4</v>
      </c>
    </row>
    <row r="190" spans="2:15">
      <c r="B190" t="s">
        <v>1867</v>
      </c>
      <c r="C190" t="s">
        <v>1868</v>
      </c>
      <c r="D190" t="s">
        <v>100</v>
      </c>
      <c r="E190" t="s">
        <v>123</v>
      </c>
      <c r="F190" t="s">
        <v>1869</v>
      </c>
      <c r="G190" t="s">
        <v>581</v>
      </c>
      <c r="H190" t="s">
        <v>102</v>
      </c>
      <c r="I190" s="77">
        <v>148775.23000000001</v>
      </c>
      <c r="J190" s="77">
        <v>619.70000000000005</v>
      </c>
      <c r="K190" s="77">
        <v>0</v>
      </c>
      <c r="L190" s="77">
        <v>921.96010031000003</v>
      </c>
      <c r="M190" s="78">
        <v>9.7999999999999997E-3</v>
      </c>
      <c r="N190" s="78">
        <v>2.9999999999999997E-4</v>
      </c>
      <c r="O190" s="78">
        <v>0</v>
      </c>
    </row>
    <row r="191" spans="2:15">
      <c r="B191" t="s">
        <v>1870</v>
      </c>
      <c r="C191" t="s">
        <v>1871</v>
      </c>
      <c r="D191" t="s">
        <v>100</v>
      </c>
      <c r="E191" t="s">
        <v>123</v>
      </c>
      <c r="F191" t="s">
        <v>1872</v>
      </c>
      <c r="G191" t="s">
        <v>581</v>
      </c>
      <c r="H191" t="s">
        <v>102</v>
      </c>
      <c r="I191" s="77">
        <v>65000.95</v>
      </c>
      <c r="J191" s="77">
        <v>553.5</v>
      </c>
      <c r="K191" s="77">
        <v>0</v>
      </c>
      <c r="L191" s="77">
        <v>359.78025824999997</v>
      </c>
      <c r="M191" s="78">
        <v>4.3E-3</v>
      </c>
      <c r="N191" s="78">
        <v>1E-4</v>
      </c>
      <c r="O191" s="78">
        <v>0</v>
      </c>
    </row>
    <row r="192" spans="2:15">
      <c r="B192" t="s">
        <v>1873</v>
      </c>
      <c r="C192" t="s">
        <v>1874</v>
      </c>
      <c r="D192" t="s">
        <v>100</v>
      </c>
      <c r="E192" t="s">
        <v>123</v>
      </c>
      <c r="F192" t="s">
        <v>1875</v>
      </c>
      <c r="G192" t="s">
        <v>581</v>
      </c>
      <c r="H192" t="s">
        <v>102</v>
      </c>
      <c r="I192" s="77">
        <v>1134877.67</v>
      </c>
      <c r="J192" s="77">
        <v>933</v>
      </c>
      <c r="K192" s="77">
        <v>0</v>
      </c>
      <c r="L192" s="77">
        <v>10588.4086611</v>
      </c>
      <c r="M192" s="78">
        <v>1.06E-2</v>
      </c>
      <c r="N192" s="78">
        <v>2.8999999999999998E-3</v>
      </c>
      <c r="O192" s="78">
        <v>4.0000000000000002E-4</v>
      </c>
    </row>
    <row r="193" spans="2:15">
      <c r="B193" t="s">
        <v>1876</v>
      </c>
      <c r="C193" t="s">
        <v>1877</v>
      </c>
      <c r="D193" t="s">
        <v>100</v>
      </c>
      <c r="E193" t="s">
        <v>123</v>
      </c>
      <c r="F193" t="s">
        <v>1878</v>
      </c>
      <c r="G193" t="s">
        <v>581</v>
      </c>
      <c r="H193" t="s">
        <v>102</v>
      </c>
      <c r="I193" s="77">
        <v>144577.60000000001</v>
      </c>
      <c r="J193" s="77">
        <v>2450</v>
      </c>
      <c r="K193" s="77">
        <v>0</v>
      </c>
      <c r="L193" s="77">
        <v>3542.1511999999998</v>
      </c>
      <c r="M193" s="78">
        <v>5.5999999999999999E-3</v>
      </c>
      <c r="N193" s="78">
        <v>1E-3</v>
      </c>
      <c r="O193" s="78">
        <v>1E-4</v>
      </c>
    </row>
    <row r="194" spans="2:15">
      <c r="B194" t="s">
        <v>1879</v>
      </c>
      <c r="C194" t="s">
        <v>1880</v>
      </c>
      <c r="D194" t="s">
        <v>100</v>
      </c>
      <c r="E194" t="s">
        <v>123</v>
      </c>
      <c r="F194" t="s">
        <v>1881</v>
      </c>
      <c r="G194" t="s">
        <v>581</v>
      </c>
      <c r="H194" t="s">
        <v>102</v>
      </c>
      <c r="I194" s="77">
        <v>729748.11</v>
      </c>
      <c r="J194" s="77">
        <v>415.6</v>
      </c>
      <c r="K194" s="77">
        <v>0</v>
      </c>
      <c r="L194" s="77">
        <v>3032.8331451600002</v>
      </c>
      <c r="M194" s="78">
        <v>8.5000000000000006E-3</v>
      </c>
      <c r="N194" s="78">
        <v>8.0000000000000004E-4</v>
      </c>
      <c r="O194" s="78">
        <v>1E-4</v>
      </c>
    </row>
    <row r="195" spans="2:15">
      <c r="B195" t="s">
        <v>1882</v>
      </c>
      <c r="C195" t="s">
        <v>1883</v>
      </c>
      <c r="D195" t="s">
        <v>100</v>
      </c>
      <c r="E195" t="s">
        <v>123</v>
      </c>
      <c r="F195" t="s">
        <v>1884</v>
      </c>
      <c r="G195" t="s">
        <v>581</v>
      </c>
      <c r="H195" t="s">
        <v>102</v>
      </c>
      <c r="I195" s="77">
        <v>44020.27</v>
      </c>
      <c r="J195" s="77">
        <v>6021</v>
      </c>
      <c r="K195" s="77">
        <v>0</v>
      </c>
      <c r="L195" s="77">
        <v>2650.4604567000001</v>
      </c>
      <c r="M195" s="78">
        <v>5.1999999999999998E-3</v>
      </c>
      <c r="N195" s="78">
        <v>6.9999999999999999E-4</v>
      </c>
      <c r="O195" s="78">
        <v>1E-4</v>
      </c>
    </row>
    <row r="196" spans="2:15">
      <c r="B196" t="s">
        <v>1885</v>
      </c>
      <c r="C196" t="s">
        <v>1886</v>
      </c>
      <c r="D196" t="s">
        <v>100</v>
      </c>
      <c r="E196" t="s">
        <v>123</v>
      </c>
      <c r="F196" t="s">
        <v>1887</v>
      </c>
      <c r="G196" t="s">
        <v>581</v>
      </c>
      <c r="H196" t="s">
        <v>102</v>
      </c>
      <c r="I196" s="77">
        <v>172611.63</v>
      </c>
      <c r="J196" s="77">
        <v>1028</v>
      </c>
      <c r="K196" s="77">
        <v>0</v>
      </c>
      <c r="L196" s="77">
        <v>1774.4475563999999</v>
      </c>
      <c r="M196" s="78">
        <v>1.04E-2</v>
      </c>
      <c r="N196" s="78">
        <v>5.0000000000000001E-4</v>
      </c>
      <c r="O196" s="78">
        <v>1E-4</v>
      </c>
    </row>
    <row r="197" spans="2:15">
      <c r="B197" t="s">
        <v>1888</v>
      </c>
      <c r="C197" t="s">
        <v>1889</v>
      </c>
      <c r="D197" t="s">
        <v>100</v>
      </c>
      <c r="E197" t="s">
        <v>123</v>
      </c>
      <c r="F197" t="s">
        <v>1890</v>
      </c>
      <c r="G197" t="s">
        <v>1440</v>
      </c>
      <c r="H197" t="s">
        <v>102</v>
      </c>
      <c r="I197" s="77">
        <v>168</v>
      </c>
      <c r="J197" s="77">
        <v>7412</v>
      </c>
      <c r="K197" s="77">
        <v>0</v>
      </c>
      <c r="L197" s="77">
        <v>12.452159999999999</v>
      </c>
      <c r="M197" s="78">
        <v>0</v>
      </c>
      <c r="N197" s="78">
        <v>0</v>
      </c>
      <c r="O197" s="78">
        <v>0</v>
      </c>
    </row>
    <row r="198" spans="2:15">
      <c r="B198" t="s">
        <v>1891</v>
      </c>
      <c r="C198" t="s">
        <v>1892</v>
      </c>
      <c r="D198" t="s">
        <v>100</v>
      </c>
      <c r="E198" t="s">
        <v>123</v>
      </c>
      <c r="F198" t="s">
        <v>1893</v>
      </c>
      <c r="G198" t="s">
        <v>1440</v>
      </c>
      <c r="H198" t="s">
        <v>102</v>
      </c>
      <c r="I198" s="77">
        <v>377</v>
      </c>
      <c r="J198" s="77">
        <v>4925</v>
      </c>
      <c r="K198" s="77">
        <v>0</v>
      </c>
      <c r="L198" s="77">
        <v>18.567250000000001</v>
      </c>
      <c r="M198" s="78">
        <v>1E-4</v>
      </c>
      <c r="N198" s="78">
        <v>0</v>
      </c>
      <c r="O198" s="78">
        <v>0</v>
      </c>
    </row>
    <row r="199" spans="2:15">
      <c r="B199" t="s">
        <v>1894</v>
      </c>
      <c r="C199" t="s">
        <v>1895</v>
      </c>
      <c r="D199" t="s">
        <v>100</v>
      </c>
      <c r="E199" t="s">
        <v>123</v>
      </c>
      <c r="F199" t="s">
        <v>1896</v>
      </c>
      <c r="G199" t="s">
        <v>1447</v>
      </c>
      <c r="H199" t="s">
        <v>102</v>
      </c>
      <c r="I199" s="77">
        <v>292</v>
      </c>
      <c r="J199" s="77">
        <v>1321</v>
      </c>
      <c r="K199" s="77">
        <v>0</v>
      </c>
      <c r="L199" s="77">
        <v>3.8573200000000001</v>
      </c>
      <c r="M199" s="78">
        <v>0</v>
      </c>
      <c r="N199" s="78">
        <v>0</v>
      </c>
      <c r="O199" s="78">
        <v>0</v>
      </c>
    </row>
    <row r="200" spans="2:15">
      <c r="B200" t="s">
        <v>1897</v>
      </c>
      <c r="C200" t="s">
        <v>1898</v>
      </c>
      <c r="D200" t="s">
        <v>100</v>
      </c>
      <c r="E200" t="s">
        <v>123</v>
      </c>
      <c r="F200" t="s">
        <v>1899</v>
      </c>
      <c r="G200" t="s">
        <v>1447</v>
      </c>
      <c r="H200" t="s">
        <v>102</v>
      </c>
      <c r="I200" s="77">
        <v>103205.1</v>
      </c>
      <c r="J200" s="77">
        <v>1900</v>
      </c>
      <c r="K200" s="77">
        <v>0</v>
      </c>
      <c r="L200" s="77">
        <v>1960.8969</v>
      </c>
      <c r="M200" s="78">
        <v>7.3000000000000001E-3</v>
      </c>
      <c r="N200" s="78">
        <v>5.0000000000000001E-4</v>
      </c>
      <c r="O200" s="78">
        <v>1E-4</v>
      </c>
    </row>
    <row r="201" spans="2:15">
      <c r="B201" t="s">
        <v>1900</v>
      </c>
      <c r="C201" t="s">
        <v>1901</v>
      </c>
      <c r="D201" t="s">
        <v>100</v>
      </c>
      <c r="E201" t="s">
        <v>123</v>
      </c>
      <c r="F201" t="s">
        <v>1902</v>
      </c>
      <c r="G201" t="s">
        <v>1447</v>
      </c>
      <c r="H201" t="s">
        <v>102</v>
      </c>
      <c r="I201" s="77">
        <v>71</v>
      </c>
      <c r="J201" s="77">
        <v>2544</v>
      </c>
      <c r="K201" s="77">
        <v>0</v>
      </c>
      <c r="L201" s="77">
        <v>1.8062400000000001</v>
      </c>
      <c r="M201" s="78">
        <v>0</v>
      </c>
      <c r="N201" s="78">
        <v>0</v>
      </c>
      <c r="O201" s="78">
        <v>0</v>
      </c>
    </row>
    <row r="202" spans="2:15">
      <c r="B202" t="s">
        <v>1903</v>
      </c>
      <c r="C202" t="s">
        <v>1904</v>
      </c>
      <c r="D202" t="s">
        <v>100</v>
      </c>
      <c r="E202" t="s">
        <v>123</v>
      </c>
      <c r="F202" t="s">
        <v>1905</v>
      </c>
      <c r="G202" t="s">
        <v>1447</v>
      </c>
      <c r="H202" t="s">
        <v>102</v>
      </c>
      <c r="I202" s="77">
        <v>4647.8900000000003</v>
      </c>
      <c r="J202" s="77">
        <v>12670</v>
      </c>
      <c r="K202" s="77">
        <v>0</v>
      </c>
      <c r="L202" s="77">
        <v>588.88766299999997</v>
      </c>
      <c r="M202" s="78">
        <v>1.4E-3</v>
      </c>
      <c r="N202" s="78">
        <v>2.0000000000000001E-4</v>
      </c>
      <c r="O202" s="78">
        <v>0</v>
      </c>
    </row>
    <row r="203" spans="2:15">
      <c r="B203" t="s">
        <v>1906</v>
      </c>
      <c r="C203" t="s">
        <v>1907</v>
      </c>
      <c r="D203" t="s">
        <v>100</v>
      </c>
      <c r="E203" t="s">
        <v>123</v>
      </c>
      <c r="F203" t="s">
        <v>1908</v>
      </c>
      <c r="G203" t="s">
        <v>1447</v>
      </c>
      <c r="H203" t="s">
        <v>102</v>
      </c>
      <c r="I203" s="77">
        <v>84</v>
      </c>
      <c r="J203" s="77">
        <v>8788</v>
      </c>
      <c r="K203" s="77">
        <v>0</v>
      </c>
      <c r="L203" s="77">
        <v>7.38192</v>
      </c>
      <c r="M203" s="78">
        <v>0</v>
      </c>
      <c r="N203" s="78">
        <v>0</v>
      </c>
      <c r="O203" s="78">
        <v>0</v>
      </c>
    </row>
    <row r="204" spans="2:15">
      <c r="B204" t="s">
        <v>1909</v>
      </c>
      <c r="C204" t="s">
        <v>1910</v>
      </c>
      <c r="D204" t="s">
        <v>100</v>
      </c>
      <c r="E204" t="s">
        <v>123</v>
      </c>
      <c r="F204" t="s">
        <v>1911</v>
      </c>
      <c r="G204" t="s">
        <v>1447</v>
      </c>
      <c r="H204" t="s">
        <v>102</v>
      </c>
      <c r="I204" s="77">
        <v>75137.17</v>
      </c>
      <c r="J204" s="77">
        <v>8116</v>
      </c>
      <c r="K204" s="77">
        <v>0</v>
      </c>
      <c r="L204" s="77">
        <v>6098.1327172000001</v>
      </c>
      <c r="M204" s="78">
        <v>6.0000000000000001E-3</v>
      </c>
      <c r="N204" s="78">
        <v>1.6999999999999999E-3</v>
      </c>
      <c r="O204" s="78">
        <v>2.0000000000000001E-4</v>
      </c>
    </row>
    <row r="205" spans="2:15">
      <c r="B205" t="s">
        <v>1912</v>
      </c>
      <c r="C205" t="s">
        <v>1913</v>
      </c>
      <c r="D205" t="s">
        <v>100</v>
      </c>
      <c r="E205" t="s">
        <v>123</v>
      </c>
      <c r="F205" t="s">
        <v>1914</v>
      </c>
      <c r="G205" t="s">
        <v>1915</v>
      </c>
      <c r="H205" t="s">
        <v>102</v>
      </c>
      <c r="I205" s="77">
        <v>728.13</v>
      </c>
      <c r="J205" s="77">
        <v>409.5</v>
      </c>
      <c r="K205" s="77">
        <v>0</v>
      </c>
      <c r="L205" s="77">
        <v>2.9816923499999999</v>
      </c>
      <c r="M205" s="78">
        <v>0</v>
      </c>
      <c r="N205" s="78">
        <v>0</v>
      </c>
      <c r="O205" s="78">
        <v>0</v>
      </c>
    </row>
    <row r="206" spans="2:15">
      <c r="B206" t="s">
        <v>1916</v>
      </c>
      <c r="C206" t="s">
        <v>1917</v>
      </c>
      <c r="D206" t="s">
        <v>100</v>
      </c>
      <c r="E206" t="s">
        <v>123</v>
      </c>
      <c r="F206" t="s">
        <v>1918</v>
      </c>
      <c r="G206" t="s">
        <v>1915</v>
      </c>
      <c r="H206" t="s">
        <v>102</v>
      </c>
      <c r="I206" s="77">
        <v>1896</v>
      </c>
      <c r="J206" s="77">
        <v>334.8</v>
      </c>
      <c r="K206" s="77">
        <v>0</v>
      </c>
      <c r="L206" s="77">
        <v>6.3478079999999997</v>
      </c>
      <c r="M206" s="78">
        <v>1E-4</v>
      </c>
      <c r="N206" s="78">
        <v>0</v>
      </c>
      <c r="O206" s="78">
        <v>0</v>
      </c>
    </row>
    <row r="207" spans="2:15">
      <c r="B207" t="s">
        <v>1919</v>
      </c>
      <c r="C207" t="s">
        <v>1920</v>
      </c>
      <c r="D207" t="s">
        <v>100</v>
      </c>
      <c r="E207" t="s">
        <v>123</v>
      </c>
      <c r="F207" t="s">
        <v>1921</v>
      </c>
      <c r="G207" t="s">
        <v>1915</v>
      </c>
      <c r="H207" t="s">
        <v>102</v>
      </c>
      <c r="I207" s="77">
        <v>2300</v>
      </c>
      <c r="J207" s="77">
        <v>360</v>
      </c>
      <c r="K207" s="77">
        <v>0</v>
      </c>
      <c r="L207" s="77">
        <v>8.2799999999999994</v>
      </c>
      <c r="M207" s="78">
        <v>2.0000000000000001E-4</v>
      </c>
      <c r="N207" s="78">
        <v>0</v>
      </c>
      <c r="O207" s="78">
        <v>0</v>
      </c>
    </row>
    <row r="208" spans="2:15">
      <c r="B208" t="s">
        <v>1922</v>
      </c>
      <c r="C208" t="s">
        <v>1923</v>
      </c>
      <c r="D208" t="s">
        <v>100</v>
      </c>
      <c r="E208" t="s">
        <v>123</v>
      </c>
      <c r="F208" t="s">
        <v>1924</v>
      </c>
      <c r="G208" t="s">
        <v>1915</v>
      </c>
      <c r="H208" t="s">
        <v>102</v>
      </c>
      <c r="I208" s="77">
        <v>143065.91</v>
      </c>
      <c r="J208" s="77">
        <v>635.5</v>
      </c>
      <c r="K208" s="77">
        <v>0</v>
      </c>
      <c r="L208" s="77">
        <v>909.18385805000003</v>
      </c>
      <c r="M208" s="78">
        <v>2.8999999999999998E-3</v>
      </c>
      <c r="N208" s="78">
        <v>2.9999999999999997E-4</v>
      </c>
      <c r="O208" s="78">
        <v>0</v>
      </c>
    </row>
    <row r="209" spans="2:15">
      <c r="B209" t="s">
        <v>1925</v>
      </c>
      <c r="C209" t="s">
        <v>1926</v>
      </c>
      <c r="D209" t="s">
        <v>100</v>
      </c>
      <c r="E209" t="s">
        <v>123</v>
      </c>
      <c r="F209" t="s">
        <v>1927</v>
      </c>
      <c r="G209" t="s">
        <v>976</v>
      </c>
      <c r="H209" t="s">
        <v>102</v>
      </c>
      <c r="I209" s="77">
        <v>71000.47</v>
      </c>
      <c r="J209" s="77">
        <v>7412</v>
      </c>
      <c r="K209" s="77">
        <v>0</v>
      </c>
      <c r="L209" s="77">
        <v>5262.5548363999997</v>
      </c>
      <c r="M209" s="78">
        <v>1.1999999999999999E-3</v>
      </c>
      <c r="N209" s="78">
        <v>1.5E-3</v>
      </c>
      <c r="O209" s="78">
        <v>2.0000000000000001E-4</v>
      </c>
    </row>
    <row r="210" spans="2:15">
      <c r="B210" t="s">
        <v>1928</v>
      </c>
      <c r="C210" t="s">
        <v>1929</v>
      </c>
      <c r="D210" t="s">
        <v>100</v>
      </c>
      <c r="E210" t="s">
        <v>123</v>
      </c>
      <c r="F210" t="s">
        <v>1930</v>
      </c>
      <c r="G210" t="s">
        <v>976</v>
      </c>
      <c r="H210" t="s">
        <v>102</v>
      </c>
      <c r="I210" s="77">
        <v>286</v>
      </c>
      <c r="J210" s="77">
        <v>1464</v>
      </c>
      <c r="K210" s="77">
        <v>0</v>
      </c>
      <c r="L210" s="77">
        <v>4.1870399999999997</v>
      </c>
      <c r="M210" s="78">
        <v>0</v>
      </c>
      <c r="N210" s="78">
        <v>0</v>
      </c>
      <c r="O210" s="78">
        <v>0</v>
      </c>
    </row>
    <row r="211" spans="2:15">
      <c r="B211" t="s">
        <v>1931</v>
      </c>
      <c r="C211" t="s">
        <v>1932</v>
      </c>
      <c r="D211" t="s">
        <v>100</v>
      </c>
      <c r="E211" t="s">
        <v>123</v>
      </c>
      <c r="F211" t="s">
        <v>1933</v>
      </c>
      <c r="G211" t="s">
        <v>851</v>
      </c>
      <c r="H211" t="s">
        <v>102</v>
      </c>
      <c r="I211" s="77">
        <v>213816.35</v>
      </c>
      <c r="J211" s="77">
        <v>625.9</v>
      </c>
      <c r="K211" s="77">
        <v>0</v>
      </c>
      <c r="L211" s="77">
        <v>1338.27653465</v>
      </c>
      <c r="M211" s="78">
        <v>3.8E-3</v>
      </c>
      <c r="N211" s="78">
        <v>4.0000000000000002E-4</v>
      </c>
      <c r="O211" s="78">
        <v>1E-4</v>
      </c>
    </row>
    <row r="212" spans="2:15">
      <c r="B212" t="s">
        <v>1934</v>
      </c>
      <c r="C212" t="s">
        <v>1935</v>
      </c>
      <c r="D212" t="s">
        <v>100</v>
      </c>
      <c r="E212" t="s">
        <v>123</v>
      </c>
      <c r="F212" t="s">
        <v>1936</v>
      </c>
      <c r="G212" t="s">
        <v>851</v>
      </c>
      <c r="H212" t="s">
        <v>102</v>
      </c>
      <c r="I212" s="77">
        <v>10805.86</v>
      </c>
      <c r="J212" s="77">
        <v>6915</v>
      </c>
      <c r="K212" s="77">
        <v>0</v>
      </c>
      <c r="L212" s="77">
        <v>747.22521900000004</v>
      </c>
      <c r="M212" s="78">
        <v>1E-3</v>
      </c>
      <c r="N212" s="78">
        <v>2.0000000000000001E-4</v>
      </c>
      <c r="O212" s="78">
        <v>0</v>
      </c>
    </row>
    <row r="213" spans="2:15">
      <c r="B213" t="s">
        <v>1937</v>
      </c>
      <c r="C213" t="s">
        <v>1938</v>
      </c>
      <c r="D213" t="s">
        <v>100</v>
      </c>
      <c r="E213" t="s">
        <v>123</v>
      </c>
      <c r="F213" t="s">
        <v>1939</v>
      </c>
      <c r="G213" t="s">
        <v>851</v>
      </c>
      <c r="H213" t="s">
        <v>102</v>
      </c>
      <c r="I213" s="77">
        <v>83927</v>
      </c>
      <c r="J213" s="77">
        <v>83.4</v>
      </c>
      <c r="K213" s="77">
        <v>0</v>
      </c>
      <c r="L213" s="77">
        <v>69.995118000000005</v>
      </c>
      <c r="M213" s="78">
        <v>5.9999999999999995E-4</v>
      </c>
      <c r="N213" s="78">
        <v>0</v>
      </c>
      <c r="O213" s="78">
        <v>0</v>
      </c>
    </row>
    <row r="214" spans="2:15">
      <c r="B214" t="s">
        <v>1940</v>
      </c>
      <c r="C214" t="s">
        <v>1941</v>
      </c>
      <c r="D214" t="s">
        <v>100</v>
      </c>
      <c r="E214" t="s">
        <v>123</v>
      </c>
      <c r="F214" t="s">
        <v>1942</v>
      </c>
      <c r="G214" t="s">
        <v>851</v>
      </c>
      <c r="H214" t="s">
        <v>102</v>
      </c>
      <c r="I214" s="77">
        <v>728975.82</v>
      </c>
      <c r="J214" s="77">
        <v>187.1</v>
      </c>
      <c r="K214" s="77">
        <v>0</v>
      </c>
      <c r="L214" s="77">
        <v>1363.91375922</v>
      </c>
      <c r="M214" s="78">
        <v>4.8999999999999998E-3</v>
      </c>
      <c r="N214" s="78">
        <v>4.0000000000000002E-4</v>
      </c>
      <c r="O214" s="78">
        <v>1E-4</v>
      </c>
    </row>
    <row r="215" spans="2:15">
      <c r="B215" t="s">
        <v>1943</v>
      </c>
      <c r="C215" t="s">
        <v>1944</v>
      </c>
      <c r="D215" t="s">
        <v>100</v>
      </c>
      <c r="E215" t="s">
        <v>123</v>
      </c>
      <c r="F215" t="s">
        <v>1945</v>
      </c>
      <c r="G215" t="s">
        <v>851</v>
      </c>
      <c r="H215" t="s">
        <v>102</v>
      </c>
      <c r="I215" s="77">
        <v>1680</v>
      </c>
      <c r="J215" s="77">
        <v>1493</v>
      </c>
      <c r="K215" s="77">
        <v>0</v>
      </c>
      <c r="L215" s="77">
        <v>25.0824</v>
      </c>
      <c r="M215" s="78">
        <v>2.0000000000000001E-4</v>
      </c>
      <c r="N215" s="78">
        <v>0</v>
      </c>
      <c r="O215" s="78">
        <v>0</v>
      </c>
    </row>
    <row r="216" spans="2:15">
      <c r="B216" t="s">
        <v>1946</v>
      </c>
      <c r="C216" t="s">
        <v>1947</v>
      </c>
      <c r="D216" t="s">
        <v>100</v>
      </c>
      <c r="E216" t="s">
        <v>123</v>
      </c>
      <c r="F216" t="s">
        <v>1948</v>
      </c>
      <c r="G216" t="s">
        <v>851</v>
      </c>
      <c r="H216" t="s">
        <v>102</v>
      </c>
      <c r="I216" s="77">
        <v>35</v>
      </c>
      <c r="J216" s="77">
        <v>4598</v>
      </c>
      <c r="K216" s="77">
        <v>0</v>
      </c>
      <c r="L216" s="77">
        <v>1.6093</v>
      </c>
      <c r="M216" s="78">
        <v>0</v>
      </c>
      <c r="N216" s="78">
        <v>0</v>
      </c>
      <c r="O216" s="78">
        <v>0</v>
      </c>
    </row>
    <row r="217" spans="2:15">
      <c r="B217" t="s">
        <v>1949</v>
      </c>
      <c r="C217" t="s">
        <v>1950</v>
      </c>
      <c r="D217" t="s">
        <v>100</v>
      </c>
      <c r="E217" t="s">
        <v>123</v>
      </c>
      <c r="F217" t="s">
        <v>1951</v>
      </c>
      <c r="G217" t="s">
        <v>851</v>
      </c>
      <c r="H217" t="s">
        <v>102</v>
      </c>
      <c r="I217" s="77">
        <v>165</v>
      </c>
      <c r="J217" s="77">
        <v>39980</v>
      </c>
      <c r="K217" s="77">
        <v>0</v>
      </c>
      <c r="L217" s="77">
        <v>65.966999999999999</v>
      </c>
      <c r="M217" s="78">
        <v>1E-4</v>
      </c>
      <c r="N217" s="78">
        <v>0</v>
      </c>
      <c r="O217" s="78">
        <v>0</v>
      </c>
    </row>
    <row r="218" spans="2:15">
      <c r="B218" t="s">
        <v>1952</v>
      </c>
      <c r="C218" t="s">
        <v>1953</v>
      </c>
      <c r="D218" t="s">
        <v>100</v>
      </c>
      <c r="E218" t="s">
        <v>123</v>
      </c>
      <c r="F218" t="s">
        <v>1954</v>
      </c>
      <c r="G218" t="s">
        <v>851</v>
      </c>
      <c r="H218" t="s">
        <v>102</v>
      </c>
      <c r="I218" s="77">
        <v>5922</v>
      </c>
      <c r="J218" s="77">
        <v>226</v>
      </c>
      <c r="K218" s="77">
        <v>0</v>
      </c>
      <c r="L218" s="77">
        <v>13.38372</v>
      </c>
      <c r="M218" s="78">
        <v>4.0000000000000002E-4</v>
      </c>
      <c r="N218" s="78">
        <v>0</v>
      </c>
      <c r="O218" s="78">
        <v>0</v>
      </c>
    </row>
    <row r="219" spans="2:15">
      <c r="B219" t="s">
        <v>1955</v>
      </c>
      <c r="C219" t="s">
        <v>1956</v>
      </c>
      <c r="D219" t="s">
        <v>100</v>
      </c>
      <c r="E219" t="s">
        <v>123</v>
      </c>
      <c r="F219" t="s">
        <v>1957</v>
      </c>
      <c r="G219" t="s">
        <v>851</v>
      </c>
      <c r="H219" t="s">
        <v>102</v>
      </c>
      <c r="I219" s="77">
        <v>286522.09000000003</v>
      </c>
      <c r="J219" s="77">
        <v>839.3</v>
      </c>
      <c r="K219" s="77">
        <v>0</v>
      </c>
      <c r="L219" s="77">
        <v>2404.7799013700001</v>
      </c>
      <c r="M219" s="78">
        <v>7.1999999999999998E-3</v>
      </c>
      <c r="N219" s="78">
        <v>6.9999999999999999E-4</v>
      </c>
      <c r="O219" s="78">
        <v>1E-4</v>
      </c>
    </row>
    <row r="220" spans="2:15">
      <c r="B220" t="s">
        <v>1958</v>
      </c>
      <c r="C220" t="s">
        <v>1959</v>
      </c>
      <c r="D220" t="s">
        <v>100</v>
      </c>
      <c r="E220" t="s">
        <v>123</v>
      </c>
      <c r="F220" t="s">
        <v>1960</v>
      </c>
      <c r="G220" t="s">
        <v>851</v>
      </c>
      <c r="H220" t="s">
        <v>102</v>
      </c>
      <c r="I220" s="77">
        <v>3744</v>
      </c>
      <c r="J220" s="77">
        <v>1032</v>
      </c>
      <c r="K220" s="77">
        <v>0</v>
      </c>
      <c r="L220" s="77">
        <v>38.638080000000002</v>
      </c>
      <c r="M220" s="78">
        <v>2.9999999999999997E-4</v>
      </c>
      <c r="N220" s="78">
        <v>0</v>
      </c>
      <c r="O220" s="78">
        <v>0</v>
      </c>
    </row>
    <row r="221" spans="2:15">
      <c r="B221" t="s">
        <v>1961</v>
      </c>
      <c r="C221" t="s">
        <v>1962</v>
      </c>
      <c r="D221" t="s">
        <v>100</v>
      </c>
      <c r="E221" t="s">
        <v>123</v>
      </c>
      <c r="F221" t="s">
        <v>1963</v>
      </c>
      <c r="G221" t="s">
        <v>851</v>
      </c>
      <c r="H221" t="s">
        <v>102</v>
      </c>
      <c r="I221" s="77">
        <v>10276</v>
      </c>
      <c r="J221" s="77">
        <v>61.8</v>
      </c>
      <c r="K221" s="77">
        <v>0</v>
      </c>
      <c r="L221" s="77">
        <v>6.350568</v>
      </c>
      <c r="M221" s="78">
        <v>5.0000000000000001E-4</v>
      </c>
      <c r="N221" s="78">
        <v>0</v>
      </c>
      <c r="O221" s="78">
        <v>0</v>
      </c>
    </row>
    <row r="222" spans="2:15">
      <c r="B222" t="s">
        <v>1964</v>
      </c>
      <c r="C222" t="s">
        <v>1965</v>
      </c>
      <c r="D222" t="s">
        <v>100</v>
      </c>
      <c r="E222" t="s">
        <v>123</v>
      </c>
      <c r="F222" t="s">
        <v>1966</v>
      </c>
      <c r="G222" t="s">
        <v>851</v>
      </c>
      <c r="H222" t="s">
        <v>102</v>
      </c>
      <c r="I222" s="77">
        <v>34673</v>
      </c>
      <c r="J222" s="77">
        <v>141.69999999999999</v>
      </c>
      <c r="K222" s="77">
        <v>0</v>
      </c>
      <c r="L222" s="77">
        <v>49.131641000000002</v>
      </c>
      <c r="M222" s="78">
        <v>2.0000000000000001E-4</v>
      </c>
      <c r="N222" s="78">
        <v>0</v>
      </c>
      <c r="O222" s="78">
        <v>0</v>
      </c>
    </row>
    <row r="223" spans="2:15">
      <c r="B223" t="s">
        <v>1967</v>
      </c>
      <c r="C223" t="s">
        <v>1968</v>
      </c>
      <c r="D223" t="s">
        <v>100</v>
      </c>
      <c r="E223" t="s">
        <v>123</v>
      </c>
      <c r="F223" t="s">
        <v>1969</v>
      </c>
      <c r="G223" t="s">
        <v>851</v>
      </c>
      <c r="H223" t="s">
        <v>102</v>
      </c>
      <c r="I223" s="77">
        <v>1427</v>
      </c>
      <c r="J223" s="77">
        <v>2303</v>
      </c>
      <c r="K223" s="77">
        <v>0</v>
      </c>
      <c r="L223" s="77">
        <v>32.863810000000001</v>
      </c>
      <c r="M223" s="78">
        <v>1E-4</v>
      </c>
      <c r="N223" s="78">
        <v>0</v>
      </c>
      <c r="O223" s="78">
        <v>0</v>
      </c>
    </row>
    <row r="224" spans="2:15">
      <c r="B224" t="s">
        <v>1970</v>
      </c>
      <c r="C224" t="s">
        <v>1971</v>
      </c>
      <c r="D224" t="s">
        <v>100</v>
      </c>
      <c r="E224" t="s">
        <v>123</v>
      </c>
      <c r="F224" t="s">
        <v>1972</v>
      </c>
      <c r="G224" t="s">
        <v>851</v>
      </c>
      <c r="H224" t="s">
        <v>102</v>
      </c>
      <c r="I224" s="77">
        <v>945</v>
      </c>
      <c r="J224" s="77">
        <v>3307</v>
      </c>
      <c r="K224" s="77">
        <v>0</v>
      </c>
      <c r="L224" s="77">
        <v>31.251149999999999</v>
      </c>
      <c r="M224" s="78">
        <v>2.0000000000000001E-4</v>
      </c>
      <c r="N224" s="78">
        <v>0</v>
      </c>
      <c r="O224" s="78">
        <v>0</v>
      </c>
    </row>
    <row r="225" spans="2:15">
      <c r="B225" t="s">
        <v>1973</v>
      </c>
      <c r="C225" t="s">
        <v>1974</v>
      </c>
      <c r="D225" t="s">
        <v>100</v>
      </c>
      <c r="E225" t="s">
        <v>123</v>
      </c>
      <c r="F225" t="s">
        <v>1975</v>
      </c>
      <c r="G225" t="s">
        <v>899</v>
      </c>
      <c r="H225" t="s">
        <v>102</v>
      </c>
      <c r="I225" s="77">
        <v>240</v>
      </c>
      <c r="J225" s="77">
        <v>3388</v>
      </c>
      <c r="K225" s="77">
        <v>0</v>
      </c>
      <c r="L225" s="77">
        <v>8.1311999999999998</v>
      </c>
      <c r="M225" s="78">
        <v>0</v>
      </c>
      <c r="N225" s="78">
        <v>0</v>
      </c>
      <c r="O225" s="78">
        <v>0</v>
      </c>
    </row>
    <row r="226" spans="2:15">
      <c r="B226" t="s">
        <v>1976</v>
      </c>
      <c r="C226" t="s">
        <v>1977</v>
      </c>
      <c r="D226" t="s">
        <v>100</v>
      </c>
      <c r="E226" t="s">
        <v>123</v>
      </c>
      <c r="F226" t="s">
        <v>1978</v>
      </c>
      <c r="G226" t="s">
        <v>899</v>
      </c>
      <c r="H226" t="s">
        <v>102</v>
      </c>
      <c r="I226" s="77">
        <v>58734.47</v>
      </c>
      <c r="J226" s="77">
        <v>9957</v>
      </c>
      <c r="K226" s="77">
        <v>0</v>
      </c>
      <c r="L226" s="77">
        <v>5848.1911779000002</v>
      </c>
      <c r="M226" s="78">
        <v>6.6E-3</v>
      </c>
      <c r="N226" s="78">
        <v>1.6000000000000001E-3</v>
      </c>
      <c r="O226" s="78">
        <v>2.0000000000000001E-4</v>
      </c>
    </row>
    <row r="227" spans="2:15">
      <c r="B227" t="s">
        <v>1979</v>
      </c>
      <c r="C227" t="s">
        <v>1980</v>
      </c>
      <c r="D227" t="s">
        <v>100</v>
      </c>
      <c r="E227" t="s">
        <v>123</v>
      </c>
      <c r="F227" t="s">
        <v>1981</v>
      </c>
      <c r="G227" t="s">
        <v>899</v>
      </c>
      <c r="H227" t="s">
        <v>102</v>
      </c>
      <c r="I227" s="77">
        <v>792365.03</v>
      </c>
      <c r="J227" s="77">
        <v>452.9</v>
      </c>
      <c r="K227" s="77">
        <v>0</v>
      </c>
      <c r="L227" s="77">
        <v>3588.6212208699999</v>
      </c>
      <c r="M227" s="78">
        <v>2.8E-3</v>
      </c>
      <c r="N227" s="78">
        <v>1E-3</v>
      </c>
      <c r="O227" s="78">
        <v>1E-4</v>
      </c>
    </row>
    <row r="228" spans="2:15">
      <c r="B228" t="s">
        <v>1982</v>
      </c>
      <c r="C228" t="s">
        <v>1983</v>
      </c>
      <c r="D228" t="s">
        <v>100</v>
      </c>
      <c r="E228" t="s">
        <v>123</v>
      </c>
      <c r="F228" t="s">
        <v>1984</v>
      </c>
      <c r="G228" t="s">
        <v>899</v>
      </c>
      <c r="H228" t="s">
        <v>102</v>
      </c>
      <c r="I228" s="77">
        <v>1742</v>
      </c>
      <c r="J228" s="77">
        <v>1555</v>
      </c>
      <c r="K228" s="77">
        <v>0</v>
      </c>
      <c r="L228" s="77">
        <v>27.088100000000001</v>
      </c>
      <c r="M228" s="78">
        <v>0</v>
      </c>
      <c r="N228" s="78">
        <v>0</v>
      </c>
      <c r="O228" s="78">
        <v>0</v>
      </c>
    </row>
    <row r="229" spans="2:15">
      <c r="B229" t="s">
        <v>1985</v>
      </c>
      <c r="C229" t="s">
        <v>1986</v>
      </c>
      <c r="D229" t="s">
        <v>100</v>
      </c>
      <c r="E229" t="s">
        <v>123</v>
      </c>
      <c r="F229" t="s">
        <v>1987</v>
      </c>
      <c r="G229" t="s">
        <v>899</v>
      </c>
      <c r="H229" t="s">
        <v>102</v>
      </c>
      <c r="I229" s="77">
        <v>12451.62</v>
      </c>
      <c r="J229" s="77">
        <v>18910</v>
      </c>
      <c r="K229" s="77">
        <v>0</v>
      </c>
      <c r="L229" s="77">
        <v>2354.6013419999999</v>
      </c>
      <c r="M229" s="78">
        <v>5.4999999999999997E-3</v>
      </c>
      <c r="N229" s="78">
        <v>6.9999999999999999E-4</v>
      </c>
      <c r="O229" s="78">
        <v>1E-4</v>
      </c>
    </row>
    <row r="230" spans="2:15">
      <c r="B230" t="s">
        <v>1988</v>
      </c>
      <c r="C230" t="s">
        <v>1989</v>
      </c>
      <c r="D230" t="s">
        <v>100</v>
      </c>
      <c r="E230" t="s">
        <v>123</v>
      </c>
      <c r="F230" t="s">
        <v>1990</v>
      </c>
      <c r="G230" t="s">
        <v>899</v>
      </c>
      <c r="H230" t="s">
        <v>102</v>
      </c>
      <c r="I230" s="77">
        <v>89215.37</v>
      </c>
      <c r="J230" s="77">
        <v>245.7</v>
      </c>
      <c r="K230" s="77">
        <v>0</v>
      </c>
      <c r="L230" s="77">
        <v>219.20216409</v>
      </c>
      <c r="M230" s="78">
        <v>1.1999999999999999E-3</v>
      </c>
      <c r="N230" s="78">
        <v>1E-4</v>
      </c>
      <c r="O230" s="78">
        <v>0</v>
      </c>
    </row>
    <row r="231" spans="2:15">
      <c r="B231" t="s">
        <v>1991</v>
      </c>
      <c r="C231" t="s">
        <v>1992</v>
      </c>
      <c r="D231" t="s">
        <v>100</v>
      </c>
      <c r="E231" t="s">
        <v>123</v>
      </c>
      <c r="F231" t="s">
        <v>1993</v>
      </c>
      <c r="G231" t="s">
        <v>899</v>
      </c>
      <c r="H231" t="s">
        <v>102</v>
      </c>
      <c r="I231" s="77">
        <v>268</v>
      </c>
      <c r="J231" s="77">
        <v>1151</v>
      </c>
      <c r="K231" s="77">
        <v>0</v>
      </c>
      <c r="L231" s="77">
        <v>3.0846800000000001</v>
      </c>
      <c r="M231" s="78">
        <v>0</v>
      </c>
      <c r="N231" s="78">
        <v>0</v>
      </c>
      <c r="O231" s="78">
        <v>0</v>
      </c>
    </row>
    <row r="232" spans="2:15">
      <c r="B232" t="s">
        <v>1994</v>
      </c>
      <c r="C232" t="s">
        <v>1995</v>
      </c>
      <c r="D232" t="s">
        <v>100</v>
      </c>
      <c r="E232" t="s">
        <v>123</v>
      </c>
      <c r="F232" t="s">
        <v>1996</v>
      </c>
      <c r="G232" t="s">
        <v>704</v>
      </c>
      <c r="H232" t="s">
        <v>102</v>
      </c>
      <c r="I232" s="77">
        <v>862713.2</v>
      </c>
      <c r="J232" s="77">
        <v>427.1</v>
      </c>
      <c r="K232" s="77">
        <v>0</v>
      </c>
      <c r="L232" s="77">
        <v>3684.6480772</v>
      </c>
      <c r="M232" s="78">
        <v>5.1999999999999998E-3</v>
      </c>
      <c r="N232" s="78">
        <v>1E-3</v>
      </c>
      <c r="O232" s="78">
        <v>1E-4</v>
      </c>
    </row>
    <row r="233" spans="2:15">
      <c r="B233" t="s">
        <v>1997</v>
      </c>
      <c r="C233" t="s">
        <v>1998</v>
      </c>
      <c r="D233" t="s">
        <v>100</v>
      </c>
      <c r="E233" t="s">
        <v>123</v>
      </c>
      <c r="F233" t="s">
        <v>1999</v>
      </c>
      <c r="G233" t="s">
        <v>704</v>
      </c>
      <c r="H233" t="s">
        <v>102</v>
      </c>
      <c r="I233" s="77">
        <v>631</v>
      </c>
      <c r="J233" s="77">
        <v>17010</v>
      </c>
      <c r="K233" s="77">
        <v>0</v>
      </c>
      <c r="L233" s="77">
        <v>107.3331</v>
      </c>
      <c r="M233" s="78">
        <v>0</v>
      </c>
      <c r="N233" s="78">
        <v>0</v>
      </c>
      <c r="O233" s="78">
        <v>0</v>
      </c>
    </row>
    <row r="234" spans="2:15">
      <c r="B234" t="s">
        <v>2000</v>
      </c>
      <c r="C234" t="s">
        <v>2001</v>
      </c>
      <c r="D234" t="s">
        <v>100</v>
      </c>
      <c r="E234" t="s">
        <v>123</v>
      </c>
      <c r="F234" t="s">
        <v>2002</v>
      </c>
      <c r="G234" t="s">
        <v>704</v>
      </c>
      <c r="H234" t="s">
        <v>102</v>
      </c>
      <c r="I234" s="77">
        <v>383</v>
      </c>
      <c r="J234" s="77">
        <v>678.1</v>
      </c>
      <c r="K234" s="77">
        <v>3.8649999999999997E-2</v>
      </c>
      <c r="L234" s="77">
        <v>2.6357729999999999</v>
      </c>
      <c r="M234" s="78">
        <v>0</v>
      </c>
      <c r="N234" s="78">
        <v>0</v>
      </c>
      <c r="O234" s="78">
        <v>0</v>
      </c>
    </row>
    <row r="235" spans="2:15">
      <c r="B235" t="s">
        <v>2003</v>
      </c>
      <c r="C235" t="s">
        <v>2004</v>
      </c>
      <c r="D235" t="s">
        <v>100</v>
      </c>
      <c r="E235" t="s">
        <v>123</v>
      </c>
      <c r="F235" t="s">
        <v>2005</v>
      </c>
      <c r="G235" t="s">
        <v>704</v>
      </c>
      <c r="H235" t="s">
        <v>102</v>
      </c>
      <c r="I235" s="77">
        <v>27660</v>
      </c>
      <c r="J235" s="77">
        <v>53.6</v>
      </c>
      <c r="K235" s="77">
        <v>0</v>
      </c>
      <c r="L235" s="77">
        <v>14.825760000000001</v>
      </c>
      <c r="M235" s="78">
        <v>4.0000000000000002E-4</v>
      </c>
      <c r="N235" s="78">
        <v>0</v>
      </c>
      <c r="O235" s="78">
        <v>0</v>
      </c>
    </row>
    <row r="236" spans="2:15">
      <c r="B236" t="s">
        <v>2006</v>
      </c>
      <c r="C236" t="s">
        <v>2007</v>
      </c>
      <c r="D236" t="s">
        <v>100</v>
      </c>
      <c r="E236" t="s">
        <v>123</v>
      </c>
      <c r="F236" t="s">
        <v>457</v>
      </c>
      <c r="G236" t="s">
        <v>402</v>
      </c>
      <c r="H236" t="s">
        <v>102</v>
      </c>
      <c r="I236" s="77">
        <v>3086</v>
      </c>
      <c r="J236" s="77">
        <v>2611</v>
      </c>
      <c r="K236" s="77">
        <v>0</v>
      </c>
      <c r="L236" s="77">
        <v>80.575460000000007</v>
      </c>
      <c r="M236" s="78">
        <v>1.5E-3</v>
      </c>
      <c r="N236" s="78">
        <v>0</v>
      </c>
      <c r="O236" s="78">
        <v>0</v>
      </c>
    </row>
    <row r="237" spans="2:15">
      <c r="B237" t="s">
        <v>2008</v>
      </c>
      <c r="C237" t="s">
        <v>2009</v>
      </c>
      <c r="D237" t="s">
        <v>100</v>
      </c>
      <c r="E237" t="s">
        <v>123</v>
      </c>
      <c r="F237" t="s">
        <v>746</v>
      </c>
      <c r="G237" t="s">
        <v>402</v>
      </c>
      <c r="H237" t="s">
        <v>102</v>
      </c>
      <c r="I237" s="77">
        <v>280</v>
      </c>
      <c r="J237" s="77">
        <v>472.8</v>
      </c>
      <c r="K237" s="77">
        <v>0</v>
      </c>
      <c r="L237" s="77">
        <v>1.3238399999999999</v>
      </c>
      <c r="M237" s="78">
        <v>0</v>
      </c>
      <c r="N237" s="78">
        <v>0</v>
      </c>
      <c r="O237" s="78">
        <v>0</v>
      </c>
    </row>
    <row r="238" spans="2:15">
      <c r="B238" t="s">
        <v>2010</v>
      </c>
      <c r="C238" t="s">
        <v>2011</v>
      </c>
      <c r="D238" t="s">
        <v>100</v>
      </c>
      <c r="E238" t="s">
        <v>123</v>
      </c>
      <c r="F238" t="s">
        <v>1771</v>
      </c>
      <c r="G238" t="s">
        <v>402</v>
      </c>
      <c r="H238" t="s">
        <v>102</v>
      </c>
      <c r="I238" s="77">
        <v>7838</v>
      </c>
      <c r="J238" s="77">
        <v>220</v>
      </c>
      <c r="K238" s="77">
        <v>0</v>
      </c>
      <c r="L238" s="77">
        <v>17.243600000000001</v>
      </c>
      <c r="M238" s="78">
        <v>0</v>
      </c>
      <c r="N238" s="78">
        <v>0</v>
      </c>
      <c r="O238" s="78">
        <v>0</v>
      </c>
    </row>
    <row r="239" spans="2:15">
      <c r="B239" t="s">
        <v>2012</v>
      </c>
      <c r="C239" t="s">
        <v>2013</v>
      </c>
      <c r="D239" t="s">
        <v>100</v>
      </c>
      <c r="E239" t="s">
        <v>123</v>
      </c>
      <c r="F239" t="s">
        <v>2014</v>
      </c>
      <c r="G239" t="s">
        <v>402</v>
      </c>
      <c r="H239" t="s">
        <v>102</v>
      </c>
      <c r="I239" s="77">
        <v>1494</v>
      </c>
      <c r="J239" s="77">
        <v>3102</v>
      </c>
      <c r="K239" s="77">
        <v>0</v>
      </c>
      <c r="L239" s="77">
        <v>46.343879999999999</v>
      </c>
      <c r="M239" s="78">
        <v>2.9999999999999997E-4</v>
      </c>
      <c r="N239" s="78">
        <v>0</v>
      </c>
      <c r="O239" s="78">
        <v>0</v>
      </c>
    </row>
    <row r="240" spans="2:15">
      <c r="B240" t="s">
        <v>2015</v>
      </c>
      <c r="C240" t="s">
        <v>2016</v>
      </c>
      <c r="D240" t="s">
        <v>100</v>
      </c>
      <c r="E240" t="s">
        <v>123</v>
      </c>
      <c r="F240" t="s">
        <v>1009</v>
      </c>
      <c r="G240" t="s">
        <v>402</v>
      </c>
      <c r="H240" t="s">
        <v>102</v>
      </c>
      <c r="I240" s="77">
        <v>977250.19</v>
      </c>
      <c r="J240" s="77">
        <v>566.6</v>
      </c>
      <c r="K240" s="77">
        <v>0</v>
      </c>
      <c r="L240" s="77">
        <v>5537.0995765400003</v>
      </c>
      <c r="M240" s="78">
        <v>1.37E-2</v>
      </c>
      <c r="N240" s="78">
        <v>1.5E-3</v>
      </c>
      <c r="O240" s="78">
        <v>2.0000000000000001E-4</v>
      </c>
    </row>
    <row r="241" spans="2:15">
      <c r="B241" t="s">
        <v>2017</v>
      </c>
      <c r="C241" t="s">
        <v>2018</v>
      </c>
      <c r="D241" t="s">
        <v>100</v>
      </c>
      <c r="E241" t="s">
        <v>123</v>
      </c>
      <c r="F241" t="s">
        <v>2019</v>
      </c>
      <c r="G241" t="s">
        <v>402</v>
      </c>
      <c r="H241" t="s">
        <v>102</v>
      </c>
      <c r="I241" s="77">
        <v>34541</v>
      </c>
      <c r="J241" s="77">
        <v>267.2</v>
      </c>
      <c r="K241" s="77">
        <v>0</v>
      </c>
      <c r="L241" s="77">
        <v>92.293552000000005</v>
      </c>
      <c r="M241" s="78">
        <v>2.0000000000000001E-4</v>
      </c>
      <c r="N241" s="78">
        <v>0</v>
      </c>
      <c r="O241" s="78">
        <v>0</v>
      </c>
    </row>
    <row r="242" spans="2:15">
      <c r="B242" t="s">
        <v>2020</v>
      </c>
      <c r="C242" t="s">
        <v>2021</v>
      </c>
      <c r="D242" t="s">
        <v>100</v>
      </c>
      <c r="E242" t="s">
        <v>123</v>
      </c>
      <c r="F242" t="s">
        <v>1022</v>
      </c>
      <c r="G242" t="s">
        <v>1023</v>
      </c>
      <c r="H242" t="s">
        <v>102</v>
      </c>
      <c r="I242" s="77">
        <v>2129629.88</v>
      </c>
      <c r="J242" s="77">
        <v>147.80000000000001</v>
      </c>
      <c r="K242" s="77">
        <v>0</v>
      </c>
      <c r="L242" s="77">
        <v>3147.5929626400002</v>
      </c>
      <c r="M242" s="78">
        <v>7.1999999999999998E-3</v>
      </c>
      <c r="N242" s="78">
        <v>8.9999999999999998E-4</v>
      </c>
      <c r="O242" s="78">
        <v>1E-4</v>
      </c>
    </row>
    <row r="243" spans="2:15">
      <c r="B243" t="s">
        <v>2022</v>
      </c>
      <c r="C243" t="s">
        <v>2023</v>
      </c>
      <c r="D243" t="s">
        <v>100</v>
      </c>
      <c r="E243" t="s">
        <v>123</v>
      </c>
      <c r="F243" t="s">
        <v>2024</v>
      </c>
      <c r="G243" t="s">
        <v>1023</v>
      </c>
      <c r="H243" t="s">
        <v>102</v>
      </c>
      <c r="I243" s="77">
        <v>1397</v>
      </c>
      <c r="J243" s="77">
        <v>1409</v>
      </c>
      <c r="K243" s="77">
        <v>0</v>
      </c>
      <c r="L243" s="77">
        <v>19.683730000000001</v>
      </c>
      <c r="M243" s="78">
        <v>1E-4</v>
      </c>
      <c r="N243" s="78">
        <v>0</v>
      </c>
      <c r="O243" s="78">
        <v>0</v>
      </c>
    </row>
    <row r="244" spans="2:15">
      <c r="B244" t="s">
        <v>2025</v>
      </c>
      <c r="C244" t="s">
        <v>2026</v>
      </c>
      <c r="D244" t="s">
        <v>100</v>
      </c>
      <c r="E244" t="s">
        <v>123</v>
      </c>
      <c r="F244" t="s">
        <v>2027</v>
      </c>
      <c r="G244" t="s">
        <v>1023</v>
      </c>
      <c r="H244" t="s">
        <v>102</v>
      </c>
      <c r="I244" s="77">
        <v>12205.28</v>
      </c>
      <c r="J244" s="77">
        <v>927</v>
      </c>
      <c r="K244" s="77">
        <v>0</v>
      </c>
      <c r="L244" s="77">
        <v>113.1429456</v>
      </c>
      <c r="M244" s="78">
        <v>6.9999999999999999E-4</v>
      </c>
      <c r="N244" s="78">
        <v>0</v>
      </c>
      <c r="O244" s="78">
        <v>0</v>
      </c>
    </row>
    <row r="245" spans="2:15">
      <c r="B245" t="s">
        <v>2028</v>
      </c>
      <c r="C245" t="s">
        <v>2029</v>
      </c>
      <c r="D245" t="s">
        <v>100</v>
      </c>
      <c r="E245" t="s">
        <v>123</v>
      </c>
      <c r="F245" t="s">
        <v>2030</v>
      </c>
      <c r="G245" t="s">
        <v>2031</v>
      </c>
      <c r="H245" t="s">
        <v>102</v>
      </c>
      <c r="I245" s="77">
        <v>632157.69999999995</v>
      </c>
      <c r="J245" s="77">
        <v>764.7</v>
      </c>
      <c r="K245" s="77">
        <v>0</v>
      </c>
      <c r="L245" s="77">
        <v>4834.1099319000004</v>
      </c>
      <c r="M245" s="78">
        <v>6.7000000000000002E-3</v>
      </c>
      <c r="N245" s="78">
        <v>1.2999999999999999E-3</v>
      </c>
      <c r="O245" s="78">
        <v>2.0000000000000001E-4</v>
      </c>
    </row>
    <row r="246" spans="2:15">
      <c r="B246" t="s">
        <v>2032</v>
      </c>
      <c r="C246" t="s">
        <v>2033</v>
      </c>
      <c r="D246" t="s">
        <v>100</v>
      </c>
      <c r="E246" t="s">
        <v>123</v>
      </c>
      <c r="F246" t="s">
        <v>2034</v>
      </c>
      <c r="G246" t="s">
        <v>125</v>
      </c>
      <c r="H246" t="s">
        <v>102</v>
      </c>
      <c r="I246" s="77">
        <v>1.1000000000000001</v>
      </c>
      <c r="J246" s="77">
        <v>249.5</v>
      </c>
      <c r="K246" s="77">
        <v>0</v>
      </c>
      <c r="L246" s="77">
        <v>2.7445E-3</v>
      </c>
      <c r="M246" s="78">
        <v>0</v>
      </c>
      <c r="N246" s="78">
        <v>0</v>
      </c>
      <c r="O246" s="78">
        <v>0</v>
      </c>
    </row>
    <row r="247" spans="2:15">
      <c r="B247" t="s">
        <v>2035</v>
      </c>
      <c r="C247" t="s">
        <v>2036</v>
      </c>
      <c r="D247" t="s">
        <v>100</v>
      </c>
      <c r="E247" t="s">
        <v>123</v>
      </c>
      <c r="F247" t="s">
        <v>2037</v>
      </c>
      <c r="G247" t="s">
        <v>125</v>
      </c>
      <c r="H247" t="s">
        <v>102</v>
      </c>
      <c r="I247" s="77">
        <v>7874</v>
      </c>
      <c r="J247" s="77">
        <v>75.5</v>
      </c>
      <c r="K247" s="77">
        <v>0</v>
      </c>
      <c r="L247" s="77">
        <v>5.9448699999999999</v>
      </c>
      <c r="M247" s="78">
        <v>2.9999999999999997E-4</v>
      </c>
      <c r="N247" s="78">
        <v>0</v>
      </c>
      <c r="O247" s="78">
        <v>0</v>
      </c>
    </row>
    <row r="248" spans="2:15">
      <c r="B248" t="s">
        <v>2038</v>
      </c>
      <c r="C248" t="s">
        <v>2039</v>
      </c>
      <c r="D248" t="s">
        <v>100</v>
      </c>
      <c r="E248" t="s">
        <v>123</v>
      </c>
      <c r="F248" t="s">
        <v>2040</v>
      </c>
      <c r="G248" t="s">
        <v>125</v>
      </c>
      <c r="H248" t="s">
        <v>102</v>
      </c>
      <c r="I248" s="77">
        <v>11279.42</v>
      </c>
      <c r="J248" s="77">
        <v>8800</v>
      </c>
      <c r="K248" s="77">
        <v>0</v>
      </c>
      <c r="L248" s="77">
        <v>992.58896000000004</v>
      </c>
      <c r="M248" s="78">
        <v>1E-3</v>
      </c>
      <c r="N248" s="78">
        <v>2.9999999999999997E-4</v>
      </c>
      <c r="O248" s="78">
        <v>0</v>
      </c>
    </row>
    <row r="249" spans="2:15">
      <c r="B249" t="s">
        <v>2041</v>
      </c>
      <c r="C249" t="s">
        <v>2042</v>
      </c>
      <c r="D249" t="s">
        <v>100</v>
      </c>
      <c r="E249" t="s">
        <v>123</v>
      </c>
      <c r="F249" t="s">
        <v>2043</v>
      </c>
      <c r="G249" t="s">
        <v>125</v>
      </c>
      <c r="H249" t="s">
        <v>102</v>
      </c>
      <c r="I249" s="77">
        <v>85111.02</v>
      </c>
      <c r="J249" s="77">
        <v>326.2</v>
      </c>
      <c r="K249" s="77">
        <v>0</v>
      </c>
      <c r="L249" s="77">
        <v>277.63214723999999</v>
      </c>
      <c r="M249" s="78">
        <v>4.7999999999999996E-3</v>
      </c>
      <c r="N249" s="78">
        <v>1E-4</v>
      </c>
      <c r="O249" s="78">
        <v>0</v>
      </c>
    </row>
    <row r="250" spans="2:15">
      <c r="B250" t="s">
        <v>2044</v>
      </c>
      <c r="C250" t="s">
        <v>2045</v>
      </c>
      <c r="D250" t="s">
        <v>100</v>
      </c>
      <c r="E250" t="s">
        <v>123</v>
      </c>
      <c r="F250" t="s">
        <v>2046</v>
      </c>
      <c r="G250" t="s">
        <v>125</v>
      </c>
      <c r="H250" t="s">
        <v>102</v>
      </c>
      <c r="I250" s="77">
        <v>710541.8</v>
      </c>
      <c r="J250" s="77">
        <v>169.8</v>
      </c>
      <c r="K250" s="77">
        <v>0</v>
      </c>
      <c r="L250" s="77">
        <v>1206.4999763999999</v>
      </c>
      <c r="M250" s="78">
        <v>6.6E-3</v>
      </c>
      <c r="N250" s="78">
        <v>2.9999999999999997E-4</v>
      </c>
      <c r="O250" s="78">
        <v>0</v>
      </c>
    </row>
    <row r="251" spans="2:15">
      <c r="B251" t="s">
        <v>2047</v>
      </c>
      <c r="C251" t="s">
        <v>2048</v>
      </c>
      <c r="D251" t="s">
        <v>100</v>
      </c>
      <c r="E251" t="s">
        <v>123</v>
      </c>
      <c r="F251" t="s">
        <v>2049</v>
      </c>
      <c r="G251" t="s">
        <v>125</v>
      </c>
      <c r="H251" t="s">
        <v>102</v>
      </c>
      <c r="I251" s="77">
        <v>178951.22</v>
      </c>
      <c r="J251" s="77">
        <v>456.4</v>
      </c>
      <c r="K251" s="77">
        <v>0</v>
      </c>
      <c r="L251" s="77">
        <v>816.73336807999999</v>
      </c>
      <c r="M251" s="78">
        <v>7.4000000000000003E-3</v>
      </c>
      <c r="N251" s="78">
        <v>2.0000000000000001E-4</v>
      </c>
      <c r="O251" s="78">
        <v>0</v>
      </c>
    </row>
    <row r="252" spans="2:15">
      <c r="B252" t="s">
        <v>2050</v>
      </c>
      <c r="C252" t="s">
        <v>2051</v>
      </c>
      <c r="D252" t="s">
        <v>100</v>
      </c>
      <c r="E252" t="s">
        <v>123</v>
      </c>
      <c r="F252" t="s">
        <v>2052</v>
      </c>
      <c r="G252" t="s">
        <v>125</v>
      </c>
      <c r="H252" t="s">
        <v>102</v>
      </c>
      <c r="I252" s="77">
        <v>58106.75</v>
      </c>
      <c r="J252" s="77">
        <v>642.70000000000005</v>
      </c>
      <c r="K252" s="77">
        <v>0</v>
      </c>
      <c r="L252" s="77">
        <v>373.45208224999999</v>
      </c>
      <c r="M252" s="78">
        <v>7.7000000000000002E-3</v>
      </c>
      <c r="N252" s="78">
        <v>1E-4</v>
      </c>
      <c r="O252" s="78">
        <v>0</v>
      </c>
    </row>
    <row r="253" spans="2:15">
      <c r="B253" t="s">
        <v>2053</v>
      </c>
      <c r="C253" t="s">
        <v>2054</v>
      </c>
      <c r="D253" t="s">
        <v>100</v>
      </c>
      <c r="E253" t="s">
        <v>123</v>
      </c>
      <c r="F253" t="s">
        <v>2055</v>
      </c>
      <c r="G253" t="s">
        <v>125</v>
      </c>
      <c r="H253" t="s">
        <v>102</v>
      </c>
      <c r="I253" s="77">
        <v>473667.09</v>
      </c>
      <c r="J253" s="77">
        <v>384.2</v>
      </c>
      <c r="K253" s="77">
        <v>0</v>
      </c>
      <c r="L253" s="77">
        <v>1819.8289597800001</v>
      </c>
      <c r="M253" s="78">
        <v>6.1999999999999998E-3</v>
      </c>
      <c r="N253" s="78">
        <v>5.0000000000000001E-4</v>
      </c>
      <c r="O253" s="78">
        <v>1E-4</v>
      </c>
    </row>
    <row r="254" spans="2:15">
      <c r="B254" t="s">
        <v>2056</v>
      </c>
      <c r="C254" t="s">
        <v>2057</v>
      </c>
      <c r="D254" t="s">
        <v>100</v>
      </c>
      <c r="E254" t="s">
        <v>123</v>
      </c>
      <c r="F254" t="s">
        <v>2058</v>
      </c>
      <c r="G254" t="s">
        <v>2059</v>
      </c>
      <c r="H254" t="s">
        <v>102</v>
      </c>
      <c r="I254" s="77">
        <v>1053.3</v>
      </c>
      <c r="J254" s="77">
        <v>175.8</v>
      </c>
      <c r="K254" s="77">
        <v>0</v>
      </c>
      <c r="L254" s="77">
        <v>1.8517014000000001</v>
      </c>
      <c r="M254" s="78">
        <v>0</v>
      </c>
      <c r="N254" s="78">
        <v>0</v>
      </c>
      <c r="O254" s="78">
        <v>0</v>
      </c>
    </row>
    <row r="255" spans="2:15">
      <c r="B255" t="s">
        <v>2060</v>
      </c>
      <c r="C255" t="s">
        <v>2061</v>
      </c>
      <c r="D255" t="s">
        <v>100</v>
      </c>
      <c r="E255" t="s">
        <v>123</v>
      </c>
      <c r="F255" t="s">
        <v>2062</v>
      </c>
      <c r="G255" t="s">
        <v>1602</v>
      </c>
      <c r="H255" t="s">
        <v>102</v>
      </c>
      <c r="I255" s="77">
        <v>178415.69</v>
      </c>
      <c r="J255" s="77">
        <v>116.9</v>
      </c>
      <c r="K255" s="77">
        <v>0</v>
      </c>
      <c r="L255" s="77">
        <v>208.56794160999999</v>
      </c>
      <c r="M255" s="78">
        <v>1.8E-3</v>
      </c>
      <c r="N255" s="78">
        <v>1E-4</v>
      </c>
      <c r="O255" s="78">
        <v>0</v>
      </c>
    </row>
    <row r="256" spans="2:15">
      <c r="B256" t="s">
        <v>2063</v>
      </c>
      <c r="C256" t="s">
        <v>2064</v>
      </c>
      <c r="D256" t="s">
        <v>100</v>
      </c>
      <c r="E256" t="s">
        <v>123</v>
      </c>
      <c r="F256" t="s">
        <v>2065</v>
      </c>
      <c r="G256" t="s">
        <v>1602</v>
      </c>
      <c r="H256" t="s">
        <v>102</v>
      </c>
      <c r="I256" s="77">
        <v>740799.16</v>
      </c>
      <c r="J256" s="77">
        <v>36.200000000000003</v>
      </c>
      <c r="K256" s="77">
        <v>0</v>
      </c>
      <c r="L256" s="77">
        <v>268.16929592000002</v>
      </c>
      <c r="M256" s="78">
        <v>8.0999999999999996E-3</v>
      </c>
      <c r="N256" s="78">
        <v>1E-4</v>
      </c>
      <c r="O256" s="78">
        <v>0</v>
      </c>
    </row>
    <row r="257" spans="2:15">
      <c r="B257" t="s">
        <v>2066</v>
      </c>
      <c r="C257" t="s">
        <v>2067</v>
      </c>
      <c r="D257" t="s">
        <v>100</v>
      </c>
      <c r="E257" t="s">
        <v>123</v>
      </c>
      <c r="F257" t="s">
        <v>2068</v>
      </c>
      <c r="G257" t="s">
        <v>1602</v>
      </c>
      <c r="H257" t="s">
        <v>102</v>
      </c>
      <c r="I257" s="77">
        <v>125986.04</v>
      </c>
      <c r="J257" s="77">
        <v>619.29999999999995</v>
      </c>
      <c r="K257" s="77">
        <v>0</v>
      </c>
      <c r="L257" s="77">
        <v>780.23154571999999</v>
      </c>
      <c r="M257" s="78">
        <v>5.7999999999999996E-3</v>
      </c>
      <c r="N257" s="78">
        <v>2.0000000000000001E-4</v>
      </c>
      <c r="O257" s="78">
        <v>0</v>
      </c>
    </row>
    <row r="258" spans="2:15">
      <c r="B258" t="s">
        <v>2069</v>
      </c>
      <c r="C258" t="s">
        <v>2070</v>
      </c>
      <c r="D258" t="s">
        <v>100</v>
      </c>
      <c r="E258" t="s">
        <v>123</v>
      </c>
      <c r="F258" t="s">
        <v>2071</v>
      </c>
      <c r="G258" t="s">
        <v>813</v>
      </c>
      <c r="H258" t="s">
        <v>102</v>
      </c>
      <c r="I258" s="77">
        <v>1698</v>
      </c>
      <c r="J258" s="77">
        <v>1359</v>
      </c>
      <c r="K258" s="77">
        <v>0</v>
      </c>
      <c r="L258" s="77">
        <v>23.07582</v>
      </c>
      <c r="M258" s="78">
        <v>2.9999999999999997E-4</v>
      </c>
      <c r="N258" s="78">
        <v>0</v>
      </c>
      <c r="O258" s="78">
        <v>0</v>
      </c>
    </row>
    <row r="259" spans="2:15">
      <c r="B259" t="s">
        <v>2072</v>
      </c>
      <c r="C259" t="s">
        <v>2073</v>
      </c>
      <c r="D259" t="s">
        <v>100</v>
      </c>
      <c r="E259" t="s">
        <v>123</v>
      </c>
      <c r="F259" t="s">
        <v>2074</v>
      </c>
      <c r="G259" t="s">
        <v>813</v>
      </c>
      <c r="H259" t="s">
        <v>102</v>
      </c>
      <c r="I259" s="77">
        <v>445062</v>
      </c>
      <c r="J259" s="77">
        <v>90.8</v>
      </c>
      <c r="K259" s="77">
        <v>0</v>
      </c>
      <c r="L259" s="77">
        <v>404.11629599999998</v>
      </c>
      <c r="M259" s="78">
        <v>2.5000000000000001E-3</v>
      </c>
      <c r="N259" s="78">
        <v>1E-4</v>
      </c>
      <c r="O259" s="78">
        <v>0</v>
      </c>
    </row>
    <row r="260" spans="2:15">
      <c r="B260" t="s">
        <v>2075</v>
      </c>
      <c r="C260" t="s">
        <v>2076</v>
      </c>
      <c r="D260" t="s">
        <v>100</v>
      </c>
      <c r="E260" t="s">
        <v>123</v>
      </c>
      <c r="F260" t="s">
        <v>2077</v>
      </c>
      <c r="G260" t="s">
        <v>813</v>
      </c>
      <c r="H260" t="s">
        <v>102</v>
      </c>
      <c r="I260" s="77">
        <v>295959.8</v>
      </c>
      <c r="J260" s="77">
        <v>206</v>
      </c>
      <c r="K260" s="77">
        <v>0</v>
      </c>
      <c r="L260" s="77">
        <v>609.677188</v>
      </c>
      <c r="M260" s="78">
        <v>2.3999999999999998E-3</v>
      </c>
      <c r="N260" s="78">
        <v>2.0000000000000001E-4</v>
      </c>
      <c r="O260" s="78">
        <v>0</v>
      </c>
    </row>
    <row r="261" spans="2:15">
      <c r="B261" t="s">
        <v>2078</v>
      </c>
      <c r="C261" t="s">
        <v>2079</v>
      </c>
      <c r="D261" t="s">
        <v>100</v>
      </c>
      <c r="E261" t="s">
        <v>123</v>
      </c>
      <c r="F261" t="s">
        <v>2080</v>
      </c>
      <c r="G261" t="s">
        <v>813</v>
      </c>
      <c r="H261" t="s">
        <v>102</v>
      </c>
      <c r="I261" s="77">
        <v>393680.14</v>
      </c>
      <c r="J261" s="77">
        <v>761.9</v>
      </c>
      <c r="K261" s="77">
        <v>0</v>
      </c>
      <c r="L261" s="77">
        <v>2999.4489866600002</v>
      </c>
      <c r="M261" s="78">
        <v>2.8E-3</v>
      </c>
      <c r="N261" s="78">
        <v>8.0000000000000004E-4</v>
      </c>
      <c r="O261" s="78">
        <v>1E-4</v>
      </c>
    </row>
    <row r="262" spans="2:15">
      <c r="B262" t="s">
        <v>2081</v>
      </c>
      <c r="C262" t="s">
        <v>2082</v>
      </c>
      <c r="D262" t="s">
        <v>100</v>
      </c>
      <c r="E262" t="s">
        <v>123</v>
      </c>
      <c r="F262" t="s">
        <v>2083</v>
      </c>
      <c r="G262" t="s">
        <v>1623</v>
      </c>
      <c r="H262" t="s">
        <v>102</v>
      </c>
      <c r="I262" s="77">
        <v>6476</v>
      </c>
      <c r="J262" s="77">
        <v>324.2</v>
      </c>
      <c r="K262" s="77">
        <v>0</v>
      </c>
      <c r="L262" s="77">
        <v>20.995191999999999</v>
      </c>
      <c r="M262" s="78">
        <v>1E-4</v>
      </c>
      <c r="N262" s="78">
        <v>0</v>
      </c>
      <c r="O262" s="78">
        <v>0</v>
      </c>
    </row>
    <row r="263" spans="2:15">
      <c r="B263" t="s">
        <v>2084</v>
      </c>
      <c r="C263" t="s">
        <v>2085</v>
      </c>
      <c r="D263" t="s">
        <v>100</v>
      </c>
      <c r="E263" t="s">
        <v>123</v>
      </c>
      <c r="F263" t="s">
        <v>2086</v>
      </c>
      <c r="G263" t="s">
        <v>127</v>
      </c>
      <c r="H263" t="s">
        <v>102</v>
      </c>
      <c r="I263" s="77">
        <v>384304.42</v>
      </c>
      <c r="J263" s="77">
        <v>461.8</v>
      </c>
      <c r="K263" s="77">
        <v>0</v>
      </c>
      <c r="L263" s="77">
        <v>1774.71781156</v>
      </c>
      <c r="M263" s="78">
        <v>7.0000000000000001E-3</v>
      </c>
      <c r="N263" s="78">
        <v>5.0000000000000001E-4</v>
      </c>
      <c r="O263" s="78">
        <v>1E-4</v>
      </c>
    </row>
    <row r="264" spans="2:15">
      <c r="B264" t="s">
        <v>2087</v>
      </c>
      <c r="C264" t="s">
        <v>2088</v>
      </c>
      <c r="D264" t="s">
        <v>100</v>
      </c>
      <c r="E264" t="s">
        <v>123</v>
      </c>
      <c r="F264" t="s">
        <v>2089</v>
      </c>
      <c r="G264" t="s">
        <v>127</v>
      </c>
      <c r="H264" t="s">
        <v>102</v>
      </c>
      <c r="I264" s="77">
        <v>168990.5</v>
      </c>
      <c r="J264" s="77">
        <v>2608</v>
      </c>
      <c r="K264" s="77">
        <v>0</v>
      </c>
      <c r="L264" s="77">
        <v>4407.2722400000002</v>
      </c>
      <c r="M264" s="78">
        <v>0.01</v>
      </c>
      <c r="N264" s="78">
        <v>1.1999999999999999E-3</v>
      </c>
      <c r="O264" s="78">
        <v>2.0000000000000001E-4</v>
      </c>
    </row>
    <row r="265" spans="2:15">
      <c r="B265" t="s">
        <v>2090</v>
      </c>
      <c r="C265" t="s">
        <v>2091</v>
      </c>
      <c r="D265" t="s">
        <v>100</v>
      </c>
      <c r="E265" t="s">
        <v>123</v>
      </c>
      <c r="F265" t="s">
        <v>2092</v>
      </c>
      <c r="G265" t="s">
        <v>127</v>
      </c>
      <c r="H265" t="s">
        <v>102</v>
      </c>
      <c r="I265" s="77">
        <v>64674.25</v>
      </c>
      <c r="J265" s="77">
        <v>1686</v>
      </c>
      <c r="K265" s="77">
        <v>0</v>
      </c>
      <c r="L265" s="77">
        <v>1090.4078549999999</v>
      </c>
      <c r="M265" s="78">
        <v>9.9000000000000008E-3</v>
      </c>
      <c r="N265" s="78">
        <v>2.9999999999999997E-4</v>
      </c>
      <c r="O265" s="78">
        <v>0</v>
      </c>
    </row>
    <row r="266" spans="2:15">
      <c r="B266" t="s">
        <v>2093</v>
      </c>
      <c r="C266" t="s">
        <v>2094</v>
      </c>
      <c r="D266" t="s">
        <v>100</v>
      </c>
      <c r="E266" t="s">
        <v>123</v>
      </c>
      <c r="F266" t="s">
        <v>2095</v>
      </c>
      <c r="G266" t="s">
        <v>127</v>
      </c>
      <c r="H266" t="s">
        <v>102</v>
      </c>
      <c r="I266" s="77">
        <v>686942.36</v>
      </c>
      <c r="J266" s="77">
        <v>369.5</v>
      </c>
      <c r="K266" s="77">
        <v>0</v>
      </c>
      <c r="L266" s="77">
        <v>2538.2520202000001</v>
      </c>
      <c r="M266" s="78">
        <v>8.6E-3</v>
      </c>
      <c r="N266" s="78">
        <v>6.9999999999999999E-4</v>
      </c>
      <c r="O266" s="78">
        <v>1E-4</v>
      </c>
    </row>
    <row r="267" spans="2:15">
      <c r="B267" t="s">
        <v>2096</v>
      </c>
      <c r="C267" t="s">
        <v>2097</v>
      </c>
      <c r="D267" t="s">
        <v>100</v>
      </c>
      <c r="E267" t="s">
        <v>123</v>
      </c>
      <c r="F267" t="s">
        <v>2098</v>
      </c>
      <c r="G267" t="s">
        <v>127</v>
      </c>
      <c r="H267" t="s">
        <v>102</v>
      </c>
      <c r="I267" s="77">
        <v>7739</v>
      </c>
      <c r="J267" s="77">
        <v>516.79999999999995</v>
      </c>
      <c r="K267" s="77">
        <v>0</v>
      </c>
      <c r="L267" s="77">
        <v>39.995151999999997</v>
      </c>
      <c r="M267" s="78">
        <v>1E-4</v>
      </c>
      <c r="N267" s="78">
        <v>0</v>
      </c>
      <c r="O267" s="78">
        <v>0</v>
      </c>
    </row>
    <row r="268" spans="2:15">
      <c r="B268" t="s">
        <v>2099</v>
      </c>
      <c r="C268" t="s">
        <v>2100</v>
      </c>
      <c r="D268" t="s">
        <v>100</v>
      </c>
      <c r="E268" t="s">
        <v>123</v>
      </c>
      <c r="F268" t="s">
        <v>2101</v>
      </c>
      <c r="G268" t="s">
        <v>127</v>
      </c>
      <c r="H268" t="s">
        <v>102</v>
      </c>
      <c r="I268" s="77">
        <v>106946.68</v>
      </c>
      <c r="J268" s="77">
        <v>1352</v>
      </c>
      <c r="K268" s="77">
        <v>0</v>
      </c>
      <c r="L268" s="77">
        <v>1445.9191135999999</v>
      </c>
      <c r="M268" s="78">
        <v>9.2999999999999992E-3</v>
      </c>
      <c r="N268" s="78">
        <v>4.0000000000000002E-4</v>
      </c>
      <c r="O268" s="78">
        <v>1E-4</v>
      </c>
    </row>
    <row r="269" spans="2:15">
      <c r="B269" t="s">
        <v>2102</v>
      </c>
      <c r="C269" t="s">
        <v>2103</v>
      </c>
      <c r="D269" t="s">
        <v>100</v>
      </c>
      <c r="E269" t="s">
        <v>123</v>
      </c>
      <c r="F269" t="s">
        <v>2104</v>
      </c>
      <c r="G269" t="s">
        <v>127</v>
      </c>
      <c r="H269" t="s">
        <v>102</v>
      </c>
      <c r="I269" s="77">
        <v>7383</v>
      </c>
      <c r="J269" s="77">
        <v>565.1</v>
      </c>
      <c r="K269" s="77">
        <v>0</v>
      </c>
      <c r="L269" s="77">
        <v>41.721333000000001</v>
      </c>
      <c r="M269" s="78">
        <v>5.0000000000000001E-4</v>
      </c>
      <c r="N269" s="78">
        <v>0</v>
      </c>
      <c r="O269" s="78">
        <v>0</v>
      </c>
    </row>
    <row r="270" spans="2:15">
      <c r="B270" t="s">
        <v>2105</v>
      </c>
      <c r="C270" t="s">
        <v>2106</v>
      </c>
      <c r="D270" t="s">
        <v>100</v>
      </c>
      <c r="E270" t="s">
        <v>123</v>
      </c>
      <c r="F270" t="s">
        <v>2107</v>
      </c>
      <c r="G270" t="s">
        <v>127</v>
      </c>
      <c r="H270" t="s">
        <v>102</v>
      </c>
      <c r="I270" s="77">
        <v>201</v>
      </c>
      <c r="J270" s="77">
        <v>918.3</v>
      </c>
      <c r="K270" s="77">
        <v>0</v>
      </c>
      <c r="L270" s="77">
        <v>1.845783</v>
      </c>
      <c r="M270" s="78">
        <v>0</v>
      </c>
      <c r="N270" s="78">
        <v>0</v>
      </c>
      <c r="O270" s="78">
        <v>0</v>
      </c>
    </row>
    <row r="271" spans="2:15">
      <c r="B271" t="s">
        <v>2108</v>
      </c>
      <c r="C271" t="s">
        <v>2109</v>
      </c>
      <c r="D271" t="s">
        <v>100</v>
      </c>
      <c r="E271" t="s">
        <v>123</v>
      </c>
      <c r="F271" t="s">
        <v>2110</v>
      </c>
      <c r="G271" t="s">
        <v>127</v>
      </c>
      <c r="H271" t="s">
        <v>102</v>
      </c>
      <c r="I271" s="77">
        <v>1590</v>
      </c>
      <c r="J271" s="77">
        <v>3462</v>
      </c>
      <c r="K271" s="77">
        <v>0</v>
      </c>
      <c r="L271" s="77">
        <v>55.0458</v>
      </c>
      <c r="M271" s="78">
        <v>2.0000000000000001E-4</v>
      </c>
      <c r="N271" s="78">
        <v>0</v>
      </c>
      <c r="O271" s="78">
        <v>0</v>
      </c>
    </row>
    <row r="272" spans="2:15">
      <c r="B272" t="s">
        <v>2111</v>
      </c>
      <c r="C272" t="s">
        <v>2112</v>
      </c>
      <c r="D272" t="s">
        <v>100</v>
      </c>
      <c r="E272" t="s">
        <v>123</v>
      </c>
      <c r="F272" t="s">
        <v>2113</v>
      </c>
      <c r="G272" t="s">
        <v>128</v>
      </c>
      <c r="H272" t="s">
        <v>102</v>
      </c>
      <c r="I272" s="77">
        <v>1007</v>
      </c>
      <c r="J272" s="77">
        <v>4993</v>
      </c>
      <c r="K272" s="77">
        <v>0</v>
      </c>
      <c r="L272" s="77">
        <v>50.279510000000002</v>
      </c>
      <c r="M272" s="78">
        <v>1E-4</v>
      </c>
      <c r="N272" s="78">
        <v>0</v>
      </c>
      <c r="O272" s="78">
        <v>0</v>
      </c>
    </row>
    <row r="273" spans="2:15">
      <c r="B273" t="s">
        <v>2114</v>
      </c>
      <c r="C273" t="s">
        <v>2115</v>
      </c>
      <c r="D273" t="s">
        <v>100</v>
      </c>
      <c r="E273" t="s">
        <v>123</v>
      </c>
      <c r="F273" t="s">
        <v>2116</v>
      </c>
      <c r="G273" t="s">
        <v>128</v>
      </c>
      <c r="H273" t="s">
        <v>102</v>
      </c>
      <c r="I273" s="77">
        <v>1</v>
      </c>
      <c r="J273" s="77">
        <v>10090</v>
      </c>
      <c r="K273" s="77">
        <v>0</v>
      </c>
      <c r="L273" s="77">
        <v>0.1009</v>
      </c>
      <c r="M273" s="78">
        <v>0</v>
      </c>
      <c r="N273" s="78">
        <v>0</v>
      </c>
      <c r="O273" s="78">
        <v>0</v>
      </c>
    </row>
    <row r="274" spans="2:15">
      <c r="B274" t="s">
        <v>2117</v>
      </c>
      <c r="C274" t="s">
        <v>2118</v>
      </c>
      <c r="D274" t="s">
        <v>100</v>
      </c>
      <c r="E274" t="s">
        <v>123</v>
      </c>
      <c r="F274" t="s">
        <v>2119</v>
      </c>
      <c r="G274" t="s">
        <v>128</v>
      </c>
      <c r="H274" t="s">
        <v>102</v>
      </c>
      <c r="I274" s="77">
        <v>361</v>
      </c>
      <c r="J274" s="77">
        <v>2800</v>
      </c>
      <c r="K274" s="77">
        <v>0</v>
      </c>
      <c r="L274" s="77">
        <v>10.108000000000001</v>
      </c>
      <c r="M274" s="78">
        <v>0</v>
      </c>
      <c r="N274" s="78">
        <v>0</v>
      </c>
      <c r="O274" s="78">
        <v>0</v>
      </c>
    </row>
    <row r="275" spans="2:15">
      <c r="B275" t="s">
        <v>2120</v>
      </c>
      <c r="C275" t="s">
        <v>2121</v>
      </c>
      <c r="D275" t="s">
        <v>100</v>
      </c>
      <c r="E275" t="s">
        <v>123</v>
      </c>
      <c r="F275" t="s">
        <v>837</v>
      </c>
      <c r="G275" t="s">
        <v>128</v>
      </c>
      <c r="H275" t="s">
        <v>102</v>
      </c>
      <c r="I275" s="77">
        <v>280692.57</v>
      </c>
      <c r="J275" s="77">
        <v>982</v>
      </c>
      <c r="K275" s="77">
        <v>0</v>
      </c>
      <c r="L275" s="77">
        <v>2756.4010374</v>
      </c>
      <c r="M275" s="78">
        <v>4.1000000000000003E-3</v>
      </c>
      <c r="N275" s="78">
        <v>8.0000000000000004E-4</v>
      </c>
      <c r="O275" s="78">
        <v>1E-4</v>
      </c>
    </row>
    <row r="276" spans="2:15">
      <c r="B276" t="s">
        <v>2122</v>
      </c>
      <c r="C276" t="s">
        <v>2123</v>
      </c>
      <c r="D276" t="s">
        <v>100</v>
      </c>
      <c r="E276" t="s">
        <v>123</v>
      </c>
      <c r="F276" t="s">
        <v>2124</v>
      </c>
      <c r="G276" t="s">
        <v>128</v>
      </c>
      <c r="H276" t="s">
        <v>102</v>
      </c>
      <c r="I276" s="77">
        <v>2942</v>
      </c>
      <c r="J276" s="77">
        <v>586.5</v>
      </c>
      <c r="K276" s="77">
        <v>0</v>
      </c>
      <c r="L276" s="77">
        <v>17.254829999999998</v>
      </c>
      <c r="M276" s="78">
        <v>0</v>
      </c>
      <c r="N276" s="78">
        <v>0</v>
      </c>
      <c r="O276" s="78">
        <v>0</v>
      </c>
    </row>
    <row r="277" spans="2:15">
      <c r="B277" t="s">
        <v>2125</v>
      </c>
      <c r="C277" t="s">
        <v>2126</v>
      </c>
      <c r="D277" t="s">
        <v>100</v>
      </c>
      <c r="E277" t="s">
        <v>123</v>
      </c>
      <c r="F277" t="s">
        <v>2127</v>
      </c>
      <c r="G277" t="s">
        <v>128</v>
      </c>
      <c r="H277" t="s">
        <v>102</v>
      </c>
      <c r="I277" s="77">
        <v>270</v>
      </c>
      <c r="J277" s="77">
        <v>1321</v>
      </c>
      <c r="K277" s="77">
        <v>0</v>
      </c>
      <c r="L277" s="77">
        <v>3.5667</v>
      </c>
      <c r="M277" s="78">
        <v>0</v>
      </c>
      <c r="N277" s="78">
        <v>0</v>
      </c>
      <c r="O277" s="78">
        <v>0</v>
      </c>
    </row>
    <row r="278" spans="2:15">
      <c r="B278" t="s">
        <v>2128</v>
      </c>
      <c r="C278" t="s">
        <v>2129</v>
      </c>
      <c r="D278" t="s">
        <v>100</v>
      </c>
      <c r="E278" t="s">
        <v>123</v>
      </c>
      <c r="F278" t="s">
        <v>2130</v>
      </c>
      <c r="G278" t="s">
        <v>128</v>
      </c>
      <c r="H278" t="s">
        <v>102</v>
      </c>
      <c r="I278" s="77">
        <v>3150</v>
      </c>
      <c r="J278" s="77">
        <v>567.4</v>
      </c>
      <c r="K278" s="77">
        <v>0</v>
      </c>
      <c r="L278" s="77">
        <v>17.873100000000001</v>
      </c>
      <c r="M278" s="78">
        <v>1E-4</v>
      </c>
      <c r="N278" s="78">
        <v>0</v>
      </c>
      <c r="O278" s="78">
        <v>0</v>
      </c>
    </row>
    <row r="279" spans="2:15">
      <c r="B279" t="s">
        <v>2131</v>
      </c>
      <c r="C279" t="s">
        <v>2132</v>
      </c>
      <c r="D279" t="s">
        <v>100</v>
      </c>
      <c r="E279" t="s">
        <v>123</v>
      </c>
      <c r="F279" t="s">
        <v>2133</v>
      </c>
      <c r="G279" t="s">
        <v>128</v>
      </c>
      <c r="H279" t="s">
        <v>102</v>
      </c>
      <c r="I279" s="77">
        <v>42911</v>
      </c>
      <c r="J279" s="77">
        <v>67.3</v>
      </c>
      <c r="K279" s="77">
        <v>0</v>
      </c>
      <c r="L279" s="77">
        <v>28.879103000000001</v>
      </c>
      <c r="M279" s="78">
        <v>2.0000000000000001E-4</v>
      </c>
      <c r="N279" s="78">
        <v>0</v>
      </c>
      <c r="O279" s="78">
        <v>0</v>
      </c>
    </row>
    <row r="280" spans="2:15">
      <c r="B280" t="s">
        <v>2134</v>
      </c>
      <c r="C280" t="s">
        <v>2135</v>
      </c>
      <c r="D280" t="s">
        <v>100</v>
      </c>
      <c r="E280" t="s">
        <v>123</v>
      </c>
      <c r="F280" t="s">
        <v>2136</v>
      </c>
      <c r="G280" t="s">
        <v>128</v>
      </c>
      <c r="H280" t="s">
        <v>102</v>
      </c>
      <c r="I280" s="77">
        <v>1400</v>
      </c>
      <c r="J280" s="77">
        <v>1612</v>
      </c>
      <c r="K280" s="77">
        <v>0</v>
      </c>
      <c r="L280" s="77">
        <v>22.568000000000001</v>
      </c>
      <c r="M280" s="78">
        <v>0</v>
      </c>
      <c r="N280" s="78">
        <v>0</v>
      </c>
      <c r="O280" s="78">
        <v>0</v>
      </c>
    </row>
    <row r="281" spans="2:15">
      <c r="B281" t="s">
        <v>2137</v>
      </c>
      <c r="C281" t="s">
        <v>2138</v>
      </c>
      <c r="D281" t="s">
        <v>100</v>
      </c>
      <c r="E281" t="s">
        <v>123</v>
      </c>
      <c r="F281" t="s">
        <v>2139</v>
      </c>
      <c r="G281" t="s">
        <v>129</v>
      </c>
      <c r="H281" t="s">
        <v>102</v>
      </c>
      <c r="I281" s="77">
        <v>4552</v>
      </c>
      <c r="J281" s="77">
        <v>367.4</v>
      </c>
      <c r="K281" s="77">
        <v>0</v>
      </c>
      <c r="L281" s="77">
        <v>16.724048</v>
      </c>
      <c r="M281" s="78">
        <v>4.0000000000000002E-4</v>
      </c>
      <c r="N281" s="78">
        <v>0</v>
      </c>
      <c r="O281" s="78">
        <v>0</v>
      </c>
    </row>
    <row r="282" spans="2:15">
      <c r="B282" t="s">
        <v>2140</v>
      </c>
      <c r="C282" t="s">
        <v>2141</v>
      </c>
      <c r="D282" t="s">
        <v>100</v>
      </c>
      <c r="E282" t="s">
        <v>123</v>
      </c>
      <c r="F282" t="s">
        <v>2142</v>
      </c>
      <c r="G282" t="s">
        <v>129</v>
      </c>
      <c r="H282" t="s">
        <v>102</v>
      </c>
      <c r="I282" s="77">
        <v>1058</v>
      </c>
      <c r="J282" s="77">
        <v>226.5</v>
      </c>
      <c r="K282" s="77">
        <v>0</v>
      </c>
      <c r="L282" s="77">
        <v>2.3963700000000001</v>
      </c>
      <c r="M282" s="78">
        <v>1E-4</v>
      </c>
      <c r="N282" s="78">
        <v>0</v>
      </c>
      <c r="O282" s="78">
        <v>0</v>
      </c>
    </row>
    <row r="283" spans="2:15">
      <c r="B283" t="s">
        <v>2143</v>
      </c>
      <c r="C283" t="s">
        <v>2144</v>
      </c>
      <c r="D283" t="s">
        <v>100</v>
      </c>
      <c r="E283" t="s">
        <v>123</v>
      </c>
      <c r="F283" t="s">
        <v>2145</v>
      </c>
      <c r="G283" t="s">
        <v>129</v>
      </c>
      <c r="H283" t="s">
        <v>102</v>
      </c>
      <c r="I283" s="77">
        <v>1999</v>
      </c>
      <c r="J283" s="77">
        <v>80.099999999999994</v>
      </c>
      <c r="K283" s="77">
        <v>0</v>
      </c>
      <c r="L283" s="77">
        <v>1.601199</v>
      </c>
      <c r="M283" s="78">
        <v>0</v>
      </c>
      <c r="N283" s="78">
        <v>0</v>
      </c>
      <c r="O283" s="78">
        <v>0</v>
      </c>
    </row>
    <row r="284" spans="2:15">
      <c r="B284" t="s">
        <v>2146</v>
      </c>
      <c r="C284" t="s">
        <v>2147</v>
      </c>
      <c r="D284" t="s">
        <v>100</v>
      </c>
      <c r="E284" t="s">
        <v>123</v>
      </c>
      <c r="F284" t="s">
        <v>2148</v>
      </c>
      <c r="G284" t="s">
        <v>129</v>
      </c>
      <c r="H284" t="s">
        <v>102</v>
      </c>
      <c r="I284" s="77">
        <v>59118.35</v>
      </c>
      <c r="J284" s="77">
        <v>2004</v>
      </c>
      <c r="K284" s="77">
        <v>0</v>
      </c>
      <c r="L284" s="77">
        <v>1184.731734</v>
      </c>
      <c r="M284" s="78">
        <v>5.0000000000000001E-3</v>
      </c>
      <c r="N284" s="78">
        <v>2.9999999999999997E-4</v>
      </c>
      <c r="O284" s="78">
        <v>0</v>
      </c>
    </row>
    <row r="285" spans="2:15">
      <c r="B285" t="s">
        <v>2149</v>
      </c>
      <c r="C285" t="s">
        <v>2150</v>
      </c>
      <c r="D285" t="s">
        <v>100</v>
      </c>
      <c r="E285" t="s">
        <v>123</v>
      </c>
      <c r="F285" t="s">
        <v>2151</v>
      </c>
      <c r="G285" t="s">
        <v>129</v>
      </c>
      <c r="H285" t="s">
        <v>102</v>
      </c>
      <c r="I285" s="77">
        <v>772</v>
      </c>
      <c r="J285" s="77">
        <v>92.6</v>
      </c>
      <c r="K285" s="77">
        <v>0</v>
      </c>
      <c r="L285" s="77">
        <v>0.71487199999999995</v>
      </c>
      <c r="M285" s="78">
        <v>0</v>
      </c>
      <c r="N285" s="78">
        <v>0</v>
      </c>
      <c r="O285" s="78">
        <v>0</v>
      </c>
    </row>
    <row r="286" spans="2:15">
      <c r="B286" t="s">
        <v>2152</v>
      </c>
      <c r="C286" t="s">
        <v>2153</v>
      </c>
      <c r="D286" t="s">
        <v>100</v>
      </c>
      <c r="E286" t="s">
        <v>123</v>
      </c>
      <c r="F286" t="s">
        <v>2154</v>
      </c>
      <c r="G286" t="s">
        <v>129</v>
      </c>
      <c r="H286" t="s">
        <v>102</v>
      </c>
      <c r="I286" s="77">
        <v>12114</v>
      </c>
      <c r="J286" s="77">
        <v>38.1</v>
      </c>
      <c r="K286" s="77">
        <v>0</v>
      </c>
      <c r="L286" s="77">
        <v>4.6154339999999996</v>
      </c>
      <c r="M286" s="78">
        <v>5.9999999999999995E-4</v>
      </c>
      <c r="N286" s="78">
        <v>0</v>
      </c>
      <c r="O286" s="78">
        <v>0</v>
      </c>
    </row>
    <row r="287" spans="2:15">
      <c r="B287" t="s">
        <v>2155</v>
      </c>
      <c r="C287" t="s">
        <v>2156</v>
      </c>
      <c r="D287" t="s">
        <v>100</v>
      </c>
      <c r="E287" t="s">
        <v>123</v>
      </c>
      <c r="F287" t="s">
        <v>2157</v>
      </c>
      <c r="G287" t="s">
        <v>129</v>
      </c>
      <c r="H287" t="s">
        <v>102</v>
      </c>
      <c r="I287" s="77">
        <v>1161519.7</v>
      </c>
      <c r="J287" s="77">
        <v>26.7</v>
      </c>
      <c r="K287" s="77">
        <v>0</v>
      </c>
      <c r="L287" s="77">
        <v>310.12575989999999</v>
      </c>
      <c r="M287" s="78">
        <v>8.5000000000000006E-3</v>
      </c>
      <c r="N287" s="78">
        <v>1E-4</v>
      </c>
      <c r="O287" s="78">
        <v>0</v>
      </c>
    </row>
    <row r="288" spans="2:15">
      <c r="B288" t="s">
        <v>2158</v>
      </c>
      <c r="C288" t="s">
        <v>2159</v>
      </c>
      <c r="D288" t="s">
        <v>100</v>
      </c>
      <c r="E288" t="s">
        <v>123</v>
      </c>
      <c r="F288" t="s">
        <v>2160</v>
      </c>
      <c r="G288" t="s">
        <v>129</v>
      </c>
      <c r="H288" t="s">
        <v>102</v>
      </c>
      <c r="I288" s="77">
        <v>2340</v>
      </c>
      <c r="J288" s="77">
        <v>348.8</v>
      </c>
      <c r="K288" s="77">
        <v>0</v>
      </c>
      <c r="L288" s="77">
        <v>8.1619200000000003</v>
      </c>
      <c r="M288" s="78">
        <v>1E-4</v>
      </c>
      <c r="N288" s="78">
        <v>0</v>
      </c>
      <c r="O288" s="78">
        <v>0</v>
      </c>
    </row>
    <row r="289" spans="2:15">
      <c r="B289" t="s">
        <v>2161</v>
      </c>
      <c r="C289" t="s">
        <v>2162</v>
      </c>
      <c r="D289" t="s">
        <v>100</v>
      </c>
      <c r="E289" t="s">
        <v>123</v>
      </c>
      <c r="F289" t="s">
        <v>2163</v>
      </c>
      <c r="G289" t="s">
        <v>129</v>
      </c>
      <c r="H289" t="s">
        <v>102</v>
      </c>
      <c r="I289" s="77">
        <v>165604.29</v>
      </c>
      <c r="J289" s="77">
        <v>71.8</v>
      </c>
      <c r="K289" s="77">
        <v>0</v>
      </c>
      <c r="L289" s="77">
        <v>118.90388022</v>
      </c>
      <c r="M289" s="78">
        <v>4.1999999999999997E-3</v>
      </c>
      <c r="N289" s="78">
        <v>0</v>
      </c>
      <c r="O289" s="78">
        <v>0</v>
      </c>
    </row>
    <row r="290" spans="2:15">
      <c r="B290" t="s">
        <v>2164</v>
      </c>
      <c r="C290" t="s">
        <v>2165</v>
      </c>
      <c r="D290" t="s">
        <v>100</v>
      </c>
      <c r="E290" t="s">
        <v>123</v>
      </c>
      <c r="F290" t="s">
        <v>2166</v>
      </c>
      <c r="G290" t="s">
        <v>129</v>
      </c>
      <c r="H290" t="s">
        <v>102</v>
      </c>
      <c r="I290" s="77">
        <v>360</v>
      </c>
      <c r="J290" s="77">
        <v>86.9</v>
      </c>
      <c r="K290" s="77">
        <v>0</v>
      </c>
      <c r="L290" s="77">
        <v>0.31284000000000001</v>
      </c>
      <c r="M290" s="78">
        <v>1E-4</v>
      </c>
      <c r="N290" s="78">
        <v>0</v>
      </c>
      <c r="O290" s="78">
        <v>0</v>
      </c>
    </row>
    <row r="291" spans="2:15">
      <c r="B291" t="s">
        <v>2167</v>
      </c>
      <c r="C291" t="s">
        <v>2168</v>
      </c>
      <c r="D291" t="s">
        <v>100</v>
      </c>
      <c r="E291" t="s">
        <v>123</v>
      </c>
      <c r="F291" t="s">
        <v>2169</v>
      </c>
      <c r="G291" t="s">
        <v>132</v>
      </c>
      <c r="H291" t="s">
        <v>102</v>
      </c>
      <c r="I291" s="77">
        <v>7960</v>
      </c>
      <c r="J291" s="77">
        <v>35.299999999999997</v>
      </c>
      <c r="K291" s="77">
        <v>0</v>
      </c>
      <c r="L291" s="77">
        <v>2.8098800000000002</v>
      </c>
      <c r="M291" s="78">
        <v>1E-4</v>
      </c>
      <c r="N291" s="78">
        <v>0</v>
      </c>
      <c r="O291" s="78">
        <v>0</v>
      </c>
    </row>
    <row r="292" spans="2:15">
      <c r="B292" s="79" t="s">
        <v>2170</v>
      </c>
      <c r="E292" s="16"/>
      <c r="F292" s="16"/>
      <c r="G292" s="16"/>
      <c r="I292" s="81">
        <v>0</v>
      </c>
      <c r="K292" s="81">
        <v>0</v>
      </c>
      <c r="L292" s="81">
        <v>0</v>
      </c>
      <c r="N292" s="80">
        <v>0</v>
      </c>
      <c r="O292" s="80">
        <v>0</v>
      </c>
    </row>
    <row r="293" spans="2:15">
      <c r="B293" t="s">
        <v>214</v>
      </c>
      <c r="C293" t="s">
        <v>214</v>
      </c>
      <c r="E293" s="16"/>
      <c r="F293" s="16"/>
      <c r="G293" t="s">
        <v>214</v>
      </c>
      <c r="H293" t="s">
        <v>214</v>
      </c>
      <c r="I293" s="77">
        <v>0</v>
      </c>
      <c r="J293" s="77">
        <v>0</v>
      </c>
      <c r="L293" s="77">
        <v>0</v>
      </c>
      <c r="M293" s="78">
        <v>0</v>
      </c>
      <c r="N293" s="78">
        <v>0</v>
      </c>
      <c r="O293" s="78">
        <v>0</v>
      </c>
    </row>
    <row r="294" spans="2:15">
      <c r="B294" s="79" t="s">
        <v>253</v>
      </c>
      <c r="E294" s="16"/>
      <c r="F294" s="16"/>
      <c r="G294" s="16"/>
      <c r="I294" s="81">
        <v>18765103.010000002</v>
      </c>
      <c r="K294" s="81">
        <v>530.12688274300001</v>
      </c>
      <c r="L294" s="81">
        <v>914201.95606983441</v>
      </c>
      <c r="N294" s="80">
        <v>0.25319999999999998</v>
      </c>
      <c r="O294" s="80">
        <v>3.5000000000000003E-2</v>
      </c>
    </row>
    <row r="295" spans="2:15">
      <c r="B295" s="79" t="s">
        <v>375</v>
      </c>
      <c r="E295" s="16"/>
      <c r="F295" s="16"/>
      <c r="G295" s="16"/>
      <c r="I295" s="81">
        <v>5124437.41</v>
      </c>
      <c r="K295" s="81">
        <v>1.1441399999999999</v>
      </c>
      <c r="L295" s="81">
        <v>348727.45028617023</v>
      </c>
      <c r="N295" s="80">
        <v>9.6600000000000005E-2</v>
      </c>
      <c r="O295" s="80">
        <v>1.3299999999999999E-2</v>
      </c>
    </row>
    <row r="296" spans="2:15">
      <c r="B296" t="s">
        <v>2171</v>
      </c>
      <c r="C296" t="s">
        <v>2172</v>
      </c>
      <c r="D296" t="s">
        <v>366</v>
      </c>
      <c r="E296" t="s">
        <v>1032</v>
      </c>
      <c r="F296" t="s">
        <v>2173</v>
      </c>
      <c r="G296" t="s">
        <v>1141</v>
      </c>
      <c r="H296" t="s">
        <v>106</v>
      </c>
      <c r="I296" s="77">
        <v>2306.6799999999998</v>
      </c>
      <c r="J296" s="77">
        <v>6267</v>
      </c>
      <c r="K296" s="77">
        <v>0</v>
      </c>
      <c r="L296" s="77">
        <v>533.71417463520004</v>
      </c>
      <c r="M296" s="78">
        <v>0</v>
      </c>
      <c r="N296" s="78">
        <v>1E-4</v>
      </c>
      <c r="O296" s="78">
        <v>0</v>
      </c>
    </row>
    <row r="297" spans="2:15">
      <c r="B297" t="s">
        <v>2174</v>
      </c>
      <c r="C297" t="s">
        <v>2175</v>
      </c>
      <c r="D297" t="s">
        <v>2176</v>
      </c>
      <c r="E297" t="s">
        <v>1032</v>
      </c>
      <c r="F297" t="s">
        <v>2177</v>
      </c>
      <c r="G297" t="s">
        <v>1141</v>
      </c>
      <c r="H297" t="s">
        <v>106</v>
      </c>
      <c r="I297" s="77">
        <v>716</v>
      </c>
      <c r="J297" s="77">
        <v>38.54</v>
      </c>
      <c r="K297" s="77">
        <v>0</v>
      </c>
      <c r="L297" s="77">
        <v>1.0187941088000001</v>
      </c>
      <c r="M297" s="78">
        <v>0</v>
      </c>
      <c r="N297" s="78">
        <v>0</v>
      </c>
      <c r="O297" s="78">
        <v>0</v>
      </c>
    </row>
    <row r="298" spans="2:15">
      <c r="B298" t="s">
        <v>2178</v>
      </c>
      <c r="C298" t="s">
        <v>2179</v>
      </c>
      <c r="D298" t="s">
        <v>2176</v>
      </c>
      <c r="E298" t="s">
        <v>1032</v>
      </c>
      <c r="F298" t="s">
        <v>2180</v>
      </c>
      <c r="G298" t="s">
        <v>1116</v>
      </c>
      <c r="H298" t="s">
        <v>106</v>
      </c>
      <c r="I298" s="77">
        <v>895</v>
      </c>
      <c r="J298" s="77">
        <v>524</v>
      </c>
      <c r="K298" s="77">
        <v>0</v>
      </c>
      <c r="L298" s="77">
        <v>17.314741600000001</v>
      </c>
      <c r="M298" s="78">
        <v>0</v>
      </c>
      <c r="N298" s="78">
        <v>0</v>
      </c>
      <c r="O298" s="78">
        <v>0</v>
      </c>
    </row>
    <row r="299" spans="2:15">
      <c r="B299" t="s">
        <v>2181</v>
      </c>
      <c r="C299" t="s">
        <v>2182</v>
      </c>
      <c r="D299" t="s">
        <v>2176</v>
      </c>
      <c r="E299" t="s">
        <v>1032</v>
      </c>
      <c r="F299" t="s">
        <v>2183</v>
      </c>
      <c r="G299" t="s">
        <v>1116</v>
      </c>
      <c r="H299" t="s">
        <v>106</v>
      </c>
      <c r="I299" s="77">
        <v>52708.29</v>
      </c>
      <c r="J299" s="77">
        <v>2905</v>
      </c>
      <c r="K299" s="77">
        <v>0</v>
      </c>
      <c r="L299" s="77">
        <v>5653.1011440539996</v>
      </c>
      <c r="M299" s="78">
        <v>1.1000000000000001E-3</v>
      </c>
      <c r="N299" s="78">
        <v>1.6000000000000001E-3</v>
      </c>
      <c r="O299" s="78">
        <v>2.0000000000000001E-4</v>
      </c>
    </row>
    <row r="300" spans="2:15">
      <c r="B300" t="s">
        <v>2184</v>
      </c>
      <c r="C300" t="s">
        <v>2185</v>
      </c>
      <c r="D300" t="s">
        <v>366</v>
      </c>
      <c r="E300" t="s">
        <v>1032</v>
      </c>
      <c r="F300" t="s">
        <v>2186</v>
      </c>
      <c r="G300" t="s">
        <v>1159</v>
      </c>
      <c r="H300" t="s">
        <v>106</v>
      </c>
      <c r="I300" s="77">
        <v>113</v>
      </c>
      <c r="J300" s="77">
        <v>2563</v>
      </c>
      <c r="K300" s="77">
        <v>0</v>
      </c>
      <c r="L300" s="77">
        <v>10.692733479999999</v>
      </c>
      <c r="M300" s="78">
        <v>0</v>
      </c>
      <c r="N300" s="78">
        <v>0</v>
      </c>
      <c r="O300" s="78">
        <v>0</v>
      </c>
    </row>
    <row r="301" spans="2:15">
      <c r="B301" t="s">
        <v>2187</v>
      </c>
      <c r="C301" t="s">
        <v>2185</v>
      </c>
      <c r="D301" t="s">
        <v>366</v>
      </c>
      <c r="E301" t="s">
        <v>1032</v>
      </c>
      <c r="F301" t="s">
        <v>2186</v>
      </c>
      <c r="G301" t="s">
        <v>1159</v>
      </c>
      <c r="H301" t="s">
        <v>106</v>
      </c>
      <c r="I301" s="77">
        <v>17586.37</v>
      </c>
      <c r="J301" s="77">
        <v>2563</v>
      </c>
      <c r="K301" s="77">
        <v>0</v>
      </c>
      <c r="L301" s="77">
        <v>1664.1271441652</v>
      </c>
      <c r="M301" s="78">
        <v>5.0000000000000001E-4</v>
      </c>
      <c r="N301" s="78">
        <v>5.0000000000000001E-4</v>
      </c>
      <c r="O301" s="78">
        <v>1E-4</v>
      </c>
    </row>
    <row r="302" spans="2:15">
      <c r="B302" t="s">
        <v>2188</v>
      </c>
      <c r="C302" t="s">
        <v>2189</v>
      </c>
      <c r="D302" t="s">
        <v>2176</v>
      </c>
      <c r="E302" t="s">
        <v>1032</v>
      </c>
      <c r="F302" t="s">
        <v>2190</v>
      </c>
      <c r="G302" t="s">
        <v>2191</v>
      </c>
      <c r="H302" t="s">
        <v>106</v>
      </c>
      <c r="I302" s="77">
        <v>66397.17</v>
      </c>
      <c r="J302" s="77">
        <v>3676</v>
      </c>
      <c r="K302" s="77">
        <v>0</v>
      </c>
      <c r="L302" s="77">
        <v>9011.2858062863997</v>
      </c>
      <c r="M302" s="78">
        <v>8.0000000000000004E-4</v>
      </c>
      <c r="N302" s="78">
        <v>2.5000000000000001E-3</v>
      </c>
      <c r="O302" s="78">
        <v>2.9999999999999997E-4</v>
      </c>
    </row>
    <row r="303" spans="2:15">
      <c r="B303" t="s">
        <v>2188</v>
      </c>
      <c r="C303" t="s">
        <v>2189</v>
      </c>
      <c r="D303" t="s">
        <v>2176</v>
      </c>
      <c r="E303" t="s">
        <v>1032</v>
      </c>
      <c r="F303" t="s">
        <v>2190</v>
      </c>
      <c r="G303" t="s">
        <v>2191</v>
      </c>
      <c r="H303" t="s">
        <v>106</v>
      </c>
      <c r="I303" s="77">
        <v>1</v>
      </c>
      <c r="J303" s="77">
        <v>3676</v>
      </c>
      <c r="K303" s="77">
        <v>0</v>
      </c>
      <c r="L303" s="77">
        <v>0.13571791999999999</v>
      </c>
      <c r="M303" s="78">
        <v>0</v>
      </c>
      <c r="N303" s="78">
        <v>0</v>
      </c>
      <c r="O303" s="78">
        <v>0</v>
      </c>
    </row>
    <row r="304" spans="2:15">
      <c r="B304" t="s">
        <v>2192</v>
      </c>
      <c r="C304" t="s">
        <v>2193</v>
      </c>
      <c r="D304" t="s">
        <v>2176</v>
      </c>
      <c r="E304" t="s">
        <v>1032</v>
      </c>
      <c r="F304" t="s">
        <v>2194</v>
      </c>
      <c r="G304" t="s">
        <v>1240</v>
      </c>
      <c r="H304" t="s">
        <v>106</v>
      </c>
      <c r="I304" s="77">
        <v>11</v>
      </c>
      <c r="J304" s="77">
        <v>1140</v>
      </c>
      <c r="K304" s="77">
        <v>0</v>
      </c>
      <c r="L304" s="77">
        <v>0.46297680000000002</v>
      </c>
      <c r="M304" s="78">
        <v>0</v>
      </c>
      <c r="N304" s="78">
        <v>0</v>
      </c>
      <c r="O304" s="78">
        <v>0</v>
      </c>
    </row>
    <row r="305" spans="2:15">
      <c r="B305" t="s">
        <v>2195</v>
      </c>
      <c r="C305" t="s">
        <v>2196</v>
      </c>
      <c r="D305" t="s">
        <v>2176</v>
      </c>
      <c r="E305" t="s">
        <v>1032</v>
      </c>
      <c r="F305" t="s">
        <v>2197</v>
      </c>
      <c r="G305" t="s">
        <v>1240</v>
      </c>
      <c r="H305" t="s">
        <v>106</v>
      </c>
      <c r="I305" s="77">
        <v>1598</v>
      </c>
      <c r="J305" s="77">
        <v>323</v>
      </c>
      <c r="K305" s="77">
        <v>0</v>
      </c>
      <c r="L305" s="77">
        <v>19.056405680000001</v>
      </c>
      <c r="M305" s="78">
        <v>0</v>
      </c>
      <c r="N305" s="78">
        <v>0</v>
      </c>
      <c r="O305" s="78">
        <v>0</v>
      </c>
    </row>
    <row r="306" spans="2:15">
      <c r="B306" t="s">
        <v>2198</v>
      </c>
      <c r="C306" t="s">
        <v>2199</v>
      </c>
      <c r="D306" t="s">
        <v>2176</v>
      </c>
      <c r="E306" t="s">
        <v>1032</v>
      </c>
      <c r="F306" t="s">
        <v>2200</v>
      </c>
      <c r="G306" t="s">
        <v>1251</v>
      </c>
      <c r="H306" t="s">
        <v>106</v>
      </c>
      <c r="I306" s="77">
        <v>108345.89</v>
      </c>
      <c r="J306" s="77">
        <v>316</v>
      </c>
      <c r="K306" s="77">
        <v>0</v>
      </c>
      <c r="L306" s="77">
        <v>1264.0411617807999</v>
      </c>
      <c r="M306" s="78">
        <v>3.8999999999999998E-3</v>
      </c>
      <c r="N306" s="78">
        <v>4.0000000000000002E-4</v>
      </c>
      <c r="O306" s="78">
        <v>0</v>
      </c>
    </row>
    <row r="307" spans="2:15">
      <c r="B307" t="s">
        <v>2201</v>
      </c>
      <c r="C307" t="s">
        <v>2202</v>
      </c>
      <c r="D307" t="s">
        <v>2176</v>
      </c>
      <c r="E307" t="s">
        <v>1032</v>
      </c>
      <c r="F307" t="s">
        <v>2203</v>
      </c>
      <c r="G307" t="s">
        <v>1251</v>
      </c>
      <c r="H307" t="s">
        <v>106</v>
      </c>
      <c r="I307" s="77">
        <v>2</v>
      </c>
      <c r="J307" s="77">
        <v>184</v>
      </c>
      <c r="K307" s="77">
        <v>0</v>
      </c>
      <c r="L307" s="77">
        <v>1.3586559999999999E-2</v>
      </c>
      <c r="M307" s="78">
        <v>0</v>
      </c>
      <c r="N307" s="78">
        <v>0</v>
      </c>
      <c r="O307" s="78">
        <v>0</v>
      </c>
    </row>
    <row r="308" spans="2:15">
      <c r="B308" t="s">
        <v>2204</v>
      </c>
      <c r="C308" t="s">
        <v>2205</v>
      </c>
      <c r="D308" t="s">
        <v>2176</v>
      </c>
      <c r="E308" t="s">
        <v>1032</v>
      </c>
      <c r="F308" t="s">
        <v>2206</v>
      </c>
      <c r="G308" t="s">
        <v>1251</v>
      </c>
      <c r="H308" t="s">
        <v>106</v>
      </c>
      <c r="I308" s="77">
        <v>61478.91</v>
      </c>
      <c r="J308" s="77">
        <v>1074</v>
      </c>
      <c r="K308" s="77">
        <v>0</v>
      </c>
      <c r="L308" s="77">
        <v>2437.7666576328002</v>
      </c>
      <c r="M308" s="78">
        <v>2.5999999999999999E-3</v>
      </c>
      <c r="N308" s="78">
        <v>6.9999999999999999E-4</v>
      </c>
      <c r="O308" s="78">
        <v>1E-4</v>
      </c>
    </row>
    <row r="309" spans="2:15">
      <c r="B309" t="s">
        <v>2207</v>
      </c>
      <c r="C309" t="s">
        <v>2208</v>
      </c>
      <c r="D309" t="s">
        <v>366</v>
      </c>
      <c r="E309" t="s">
        <v>1032</v>
      </c>
      <c r="F309" t="s">
        <v>2209</v>
      </c>
      <c r="G309" t="s">
        <v>2210</v>
      </c>
      <c r="H309" t="s">
        <v>106</v>
      </c>
      <c r="I309" s="77">
        <v>51151.58</v>
      </c>
      <c r="J309" s="77">
        <v>4028</v>
      </c>
      <c r="K309" s="77">
        <v>0</v>
      </c>
      <c r="L309" s="77">
        <v>7606.9437917408004</v>
      </c>
      <c r="M309" s="78">
        <v>2.9999999999999997E-4</v>
      </c>
      <c r="N309" s="78">
        <v>2.0999999999999999E-3</v>
      </c>
      <c r="O309" s="78">
        <v>2.9999999999999997E-4</v>
      </c>
    </row>
    <row r="310" spans="2:15">
      <c r="B310" t="s">
        <v>2211</v>
      </c>
      <c r="C310" t="s">
        <v>2212</v>
      </c>
      <c r="D310" t="s">
        <v>2176</v>
      </c>
      <c r="E310" t="s">
        <v>1032</v>
      </c>
      <c r="F310" t="s">
        <v>1033</v>
      </c>
      <c r="G310" t="s">
        <v>1034</v>
      </c>
      <c r="H310" t="s">
        <v>106</v>
      </c>
      <c r="I310" s="77">
        <v>24100.560000000001</v>
      </c>
      <c r="J310" s="77">
        <v>25396</v>
      </c>
      <c r="K310" s="77">
        <v>0</v>
      </c>
      <c r="L310" s="77">
        <v>22597.174779379198</v>
      </c>
      <c r="M310" s="78">
        <v>4.0000000000000002E-4</v>
      </c>
      <c r="N310" s="78">
        <v>6.3E-3</v>
      </c>
      <c r="O310" s="78">
        <v>8.9999999999999998E-4</v>
      </c>
    </row>
    <row r="311" spans="2:15">
      <c r="B311" t="s">
        <v>2213</v>
      </c>
      <c r="C311" t="s">
        <v>2214</v>
      </c>
      <c r="D311" t="s">
        <v>2176</v>
      </c>
      <c r="E311" t="s">
        <v>1032</v>
      </c>
      <c r="F311" t="s">
        <v>1545</v>
      </c>
      <c r="G311" t="s">
        <v>1034</v>
      </c>
      <c r="H311" t="s">
        <v>106</v>
      </c>
      <c r="I311" s="77">
        <v>282</v>
      </c>
      <c r="J311" s="77">
        <v>3554</v>
      </c>
      <c r="K311" s="77">
        <v>0</v>
      </c>
      <c r="L311" s="77">
        <v>37.002257759999999</v>
      </c>
      <c r="M311" s="78">
        <v>0</v>
      </c>
      <c r="N311" s="78">
        <v>0</v>
      </c>
      <c r="O311" s="78">
        <v>0</v>
      </c>
    </row>
    <row r="312" spans="2:15">
      <c r="B312" t="s">
        <v>2215</v>
      </c>
      <c r="C312" t="s">
        <v>2216</v>
      </c>
      <c r="D312" t="s">
        <v>2176</v>
      </c>
      <c r="E312" t="s">
        <v>1032</v>
      </c>
      <c r="F312" t="s">
        <v>2217</v>
      </c>
      <c r="G312" t="s">
        <v>1190</v>
      </c>
      <c r="H312" t="s">
        <v>106</v>
      </c>
      <c r="I312" s="77">
        <v>22010.14</v>
      </c>
      <c r="J312" s="77">
        <v>2882</v>
      </c>
      <c r="K312" s="77">
        <v>0</v>
      </c>
      <c r="L312" s="77">
        <v>2341.9546108815998</v>
      </c>
      <c r="M312" s="78">
        <v>2.0000000000000001E-4</v>
      </c>
      <c r="N312" s="78">
        <v>5.9999999999999995E-4</v>
      </c>
      <c r="O312" s="78">
        <v>1E-4</v>
      </c>
    </row>
    <row r="313" spans="2:15">
      <c r="B313" t="s">
        <v>2218</v>
      </c>
      <c r="C313" t="s">
        <v>2219</v>
      </c>
      <c r="D313" t="s">
        <v>2176</v>
      </c>
      <c r="E313" t="s">
        <v>1032</v>
      </c>
      <c r="F313" t="s">
        <v>2220</v>
      </c>
      <c r="G313" t="s">
        <v>1190</v>
      </c>
      <c r="H313" t="s">
        <v>106</v>
      </c>
      <c r="I313" s="77">
        <v>10797.29</v>
      </c>
      <c r="J313" s="77">
        <v>16911</v>
      </c>
      <c r="K313" s="77">
        <v>0</v>
      </c>
      <c r="L313" s="77">
        <v>6741.3324963348005</v>
      </c>
      <c r="M313" s="78">
        <v>2.0000000000000001E-4</v>
      </c>
      <c r="N313" s="78">
        <v>1.9E-3</v>
      </c>
      <c r="O313" s="78">
        <v>2.9999999999999997E-4</v>
      </c>
    </row>
    <row r="314" spans="2:15">
      <c r="B314" t="s">
        <v>2218</v>
      </c>
      <c r="C314" t="s">
        <v>2219</v>
      </c>
      <c r="D314" t="s">
        <v>2176</v>
      </c>
      <c r="E314" t="s">
        <v>1032</v>
      </c>
      <c r="F314" t="s">
        <v>2220</v>
      </c>
      <c r="G314" t="s">
        <v>1190</v>
      </c>
      <c r="H314" t="s">
        <v>106</v>
      </c>
      <c r="I314" s="77">
        <v>155</v>
      </c>
      <c r="J314" s="77">
        <v>16911</v>
      </c>
      <c r="K314" s="77">
        <v>0</v>
      </c>
      <c r="L314" s="77">
        <v>96.774888599999997</v>
      </c>
      <c r="M314" s="78">
        <v>0</v>
      </c>
      <c r="N314" s="78">
        <v>0</v>
      </c>
      <c r="O314" s="78">
        <v>0</v>
      </c>
    </row>
    <row r="315" spans="2:15">
      <c r="B315" t="s">
        <v>2221</v>
      </c>
      <c r="C315" t="s">
        <v>2222</v>
      </c>
      <c r="D315" t="s">
        <v>366</v>
      </c>
      <c r="E315" t="s">
        <v>1032</v>
      </c>
      <c r="F315" t="s">
        <v>2223</v>
      </c>
      <c r="G315" t="s">
        <v>1190</v>
      </c>
      <c r="H315" t="s">
        <v>106</v>
      </c>
      <c r="I315" s="77">
        <v>318</v>
      </c>
      <c r="J315" s="77">
        <v>485</v>
      </c>
      <c r="K315" s="77">
        <v>0</v>
      </c>
      <c r="L315" s="77">
        <v>5.6941715999999998</v>
      </c>
      <c r="M315" s="78">
        <v>0</v>
      </c>
      <c r="N315" s="78">
        <v>0</v>
      </c>
      <c r="O315" s="78">
        <v>0</v>
      </c>
    </row>
    <row r="316" spans="2:15">
      <c r="B316" t="s">
        <v>2224</v>
      </c>
      <c r="C316" t="s">
        <v>2222</v>
      </c>
      <c r="D316" t="s">
        <v>366</v>
      </c>
      <c r="E316" t="s">
        <v>1032</v>
      </c>
      <c r="F316" t="s">
        <v>2223</v>
      </c>
      <c r="G316" t="s">
        <v>1190</v>
      </c>
      <c r="H316" t="s">
        <v>106</v>
      </c>
      <c r="I316" s="77">
        <v>65022.27</v>
      </c>
      <c r="J316" s="77">
        <v>485</v>
      </c>
      <c r="K316" s="77">
        <v>0</v>
      </c>
      <c r="L316" s="77">
        <v>1164.301771074</v>
      </c>
      <c r="M316" s="78">
        <v>5.9999999999999995E-4</v>
      </c>
      <c r="N316" s="78">
        <v>2.9999999999999997E-4</v>
      </c>
      <c r="O316" s="78">
        <v>0</v>
      </c>
    </row>
    <row r="317" spans="2:15">
      <c r="B317" t="s">
        <v>2225</v>
      </c>
      <c r="C317" t="s">
        <v>2226</v>
      </c>
      <c r="D317" t="s">
        <v>366</v>
      </c>
      <c r="E317" t="s">
        <v>1032</v>
      </c>
      <c r="F317" t="s">
        <v>2227</v>
      </c>
      <c r="G317" t="s">
        <v>1190</v>
      </c>
      <c r="H317" t="s">
        <v>106</v>
      </c>
      <c r="I317" s="77">
        <v>139715.96</v>
      </c>
      <c r="J317" s="77">
        <v>650</v>
      </c>
      <c r="K317" s="77">
        <v>0</v>
      </c>
      <c r="L317" s="77">
        <v>3352.9036080800001</v>
      </c>
      <c r="M317" s="78">
        <v>1.8E-3</v>
      </c>
      <c r="N317" s="78">
        <v>8.9999999999999998E-4</v>
      </c>
      <c r="O317" s="78">
        <v>1E-4</v>
      </c>
    </row>
    <row r="318" spans="2:15">
      <c r="B318" t="s">
        <v>2225</v>
      </c>
      <c r="C318" t="s">
        <v>2226</v>
      </c>
      <c r="D318" t="s">
        <v>366</v>
      </c>
      <c r="E318" t="s">
        <v>1032</v>
      </c>
      <c r="F318" t="s">
        <v>2227</v>
      </c>
      <c r="G318" t="s">
        <v>1190</v>
      </c>
      <c r="H318" t="s">
        <v>106</v>
      </c>
      <c r="I318" s="77">
        <v>121</v>
      </c>
      <c r="J318" s="77">
        <v>650</v>
      </c>
      <c r="K318" s="77">
        <v>0</v>
      </c>
      <c r="L318" s="77">
        <v>2.9037579999999998</v>
      </c>
      <c r="M318" s="78">
        <v>0</v>
      </c>
      <c r="N318" s="78">
        <v>0</v>
      </c>
      <c r="O318" s="78">
        <v>0</v>
      </c>
    </row>
    <row r="319" spans="2:15">
      <c r="B319" t="s">
        <v>2228</v>
      </c>
      <c r="C319" t="s">
        <v>2229</v>
      </c>
      <c r="D319" t="s">
        <v>2176</v>
      </c>
      <c r="E319" t="s">
        <v>1032</v>
      </c>
      <c r="F319" t="s">
        <v>2230</v>
      </c>
      <c r="G319" t="s">
        <v>1190</v>
      </c>
      <c r="H319" t="s">
        <v>120</v>
      </c>
      <c r="I319" s="77">
        <v>1170939.43</v>
      </c>
      <c r="J319" s="77">
        <v>8.8000000000000007</v>
      </c>
      <c r="K319" s="77">
        <v>0</v>
      </c>
      <c r="L319" s="77">
        <v>252.310281370224</v>
      </c>
      <c r="M319" s="78">
        <v>2.2000000000000001E-3</v>
      </c>
      <c r="N319" s="78">
        <v>1E-4</v>
      </c>
      <c r="O319" s="78">
        <v>0</v>
      </c>
    </row>
    <row r="320" spans="2:15">
      <c r="B320" t="s">
        <v>2231</v>
      </c>
      <c r="C320" t="s">
        <v>2232</v>
      </c>
      <c r="D320" t="s">
        <v>2176</v>
      </c>
      <c r="E320" t="s">
        <v>1032</v>
      </c>
      <c r="F320" t="s">
        <v>2233</v>
      </c>
      <c r="G320" t="s">
        <v>1190</v>
      </c>
      <c r="H320" t="s">
        <v>106</v>
      </c>
      <c r="I320" s="77">
        <v>275</v>
      </c>
      <c r="J320" s="77">
        <v>2653</v>
      </c>
      <c r="K320" s="77">
        <v>0</v>
      </c>
      <c r="L320" s="77">
        <v>26.935908999999999</v>
      </c>
      <c r="M320" s="78">
        <v>0</v>
      </c>
      <c r="N320" s="78">
        <v>0</v>
      </c>
      <c r="O320" s="78">
        <v>0</v>
      </c>
    </row>
    <row r="321" spans="2:15">
      <c r="B321" t="s">
        <v>2234</v>
      </c>
      <c r="C321" t="s">
        <v>2235</v>
      </c>
      <c r="D321" t="s">
        <v>2176</v>
      </c>
      <c r="E321" t="s">
        <v>1032</v>
      </c>
      <c r="F321" t="s">
        <v>2236</v>
      </c>
      <c r="G321" t="s">
        <v>1190</v>
      </c>
      <c r="H321" t="s">
        <v>106</v>
      </c>
      <c r="I321" s="77">
        <v>142</v>
      </c>
      <c r="J321" s="77">
        <v>910</v>
      </c>
      <c r="K321" s="77">
        <v>0</v>
      </c>
      <c r="L321" s="77">
        <v>4.7708024</v>
      </c>
      <c r="M321" s="78">
        <v>0</v>
      </c>
      <c r="N321" s="78">
        <v>0</v>
      </c>
      <c r="O321" s="78">
        <v>0</v>
      </c>
    </row>
    <row r="322" spans="2:15">
      <c r="B322" t="s">
        <v>2237</v>
      </c>
      <c r="C322" t="s">
        <v>2238</v>
      </c>
      <c r="D322" t="s">
        <v>2176</v>
      </c>
      <c r="E322" t="s">
        <v>1032</v>
      </c>
      <c r="F322" t="s">
        <v>2239</v>
      </c>
      <c r="G322" t="s">
        <v>1190</v>
      </c>
      <c r="H322" t="s">
        <v>106</v>
      </c>
      <c r="I322" s="77">
        <v>25878.83</v>
      </c>
      <c r="J322" s="77">
        <v>7711</v>
      </c>
      <c r="K322" s="77">
        <v>0</v>
      </c>
      <c r="L322" s="77">
        <v>7367.4472181596002</v>
      </c>
      <c r="M322" s="78">
        <v>5.0000000000000001E-4</v>
      </c>
      <c r="N322" s="78">
        <v>2E-3</v>
      </c>
      <c r="O322" s="78">
        <v>2.9999999999999997E-4</v>
      </c>
    </row>
    <row r="323" spans="2:15">
      <c r="B323" t="s">
        <v>2240</v>
      </c>
      <c r="C323" t="s">
        <v>2241</v>
      </c>
      <c r="D323" t="s">
        <v>2176</v>
      </c>
      <c r="E323" t="s">
        <v>1032</v>
      </c>
      <c r="F323" t="s">
        <v>2242</v>
      </c>
      <c r="G323" t="s">
        <v>1190</v>
      </c>
      <c r="H323" t="s">
        <v>106</v>
      </c>
      <c r="I323" s="77">
        <v>9203.23</v>
      </c>
      <c r="J323" s="77">
        <v>15379</v>
      </c>
      <c r="K323" s="77">
        <v>0</v>
      </c>
      <c r="L323" s="77">
        <v>5225.5266263563999</v>
      </c>
      <c r="M323" s="78">
        <v>2.0000000000000001E-4</v>
      </c>
      <c r="N323" s="78">
        <v>1.4E-3</v>
      </c>
      <c r="O323" s="78">
        <v>2.0000000000000001E-4</v>
      </c>
    </row>
    <row r="324" spans="2:15">
      <c r="B324" t="s">
        <v>2243</v>
      </c>
      <c r="C324" t="s">
        <v>2244</v>
      </c>
      <c r="D324" t="s">
        <v>2176</v>
      </c>
      <c r="E324" t="s">
        <v>1032</v>
      </c>
      <c r="F324" t="s">
        <v>2245</v>
      </c>
      <c r="G324" t="s">
        <v>1190</v>
      </c>
      <c r="H324" t="s">
        <v>106</v>
      </c>
      <c r="I324" s="77">
        <v>14529.25</v>
      </c>
      <c r="J324" s="77">
        <v>12794</v>
      </c>
      <c r="K324" s="77">
        <v>0</v>
      </c>
      <c r="L324" s="77">
        <v>6862.95632854</v>
      </c>
      <c r="M324" s="78">
        <v>1E-4</v>
      </c>
      <c r="N324" s="78">
        <v>1.9E-3</v>
      </c>
      <c r="O324" s="78">
        <v>2.9999999999999997E-4</v>
      </c>
    </row>
    <row r="325" spans="2:15">
      <c r="B325" t="s">
        <v>2246</v>
      </c>
      <c r="C325" t="s">
        <v>2247</v>
      </c>
      <c r="D325" t="s">
        <v>2176</v>
      </c>
      <c r="E325" t="s">
        <v>1032</v>
      </c>
      <c r="F325" t="s">
        <v>2248</v>
      </c>
      <c r="G325" t="s">
        <v>1127</v>
      </c>
      <c r="H325" t="s">
        <v>106</v>
      </c>
      <c r="I325" s="77">
        <v>123256.79</v>
      </c>
      <c r="J325" s="77">
        <v>274</v>
      </c>
      <c r="K325" s="77">
        <v>0</v>
      </c>
      <c r="L325" s="77">
        <v>1246.8755481832</v>
      </c>
      <c r="M325" s="78">
        <v>1.9E-3</v>
      </c>
      <c r="N325" s="78">
        <v>2.9999999999999997E-4</v>
      </c>
      <c r="O325" s="78">
        <v>0</v>
      </c>
    </row>
    <row r="326" spans="2:15">
      <c r="B326" t="s">
        <v>2249</v>
      </c>
      <c r="C326" t="s">
        <v>2250</v>
      </c>
      <c r="D326" t="s">
        <v>2176</v>
      </c>
      <c r="E326" t="s">
        <v>1032</v>
      </c>
      <c r="F326" t="s">
        <v>2251</v>
      </c>
      <c r="G326" t="s">
        <v>1127</v>
      </c>
      <c r="H326" t="s">
        <v>106</v>
      </c>
      <c r="I326" s="77">
        <v>575</v>
      </c>
      <c r="J326" s="77">
        <v>283</v>
      </c>
      <c r="K326" s="77">
        <v>0</v>
      </c>
      <c r="L326" s="77">
        <v>6.0078069999999997</v>
      </c>
      <c r="M326" s="78">
        <v>0</v>
      </c>
      <c r="N326" s="78">
        <v>0</v>
      </c>
      <c r="O326" s="78">
        <v>0</v>
      </c>
    </row>
    <row r="327" spans="2:15">
      <c r="B327" t="s">
        <v>2252</v>
      </c>
      <c r="C327" t="s">
        <v>2250</v>
      </c>
      <c r="D327" t="s">
        <v>366</v>
      </c>
      <c r="E327" t="s">
        <v>1032</v>
      </c>
      <c r="F327" t="s">
        <v>2251</v>
      </c>
      <c r="G327" t="s">
        <v>1127</v>
      </c>
      <c r="H327" t="s">
        <v>106</v>
      </c>
      <c r="I327" s="77">
        <v>212617.94</v>
      </c>
      <c r="J327" s="77">
        <v>283</v>
      </c>
      <c r="K327" s="77">
        <v>0</v>
      </c>
      <c r="L327" s="77">
        <v>2221.5087795784002</v>
      </c>
      <c r="M327" s="78">
        <v>1.6000000000000001E-3</v>
      </c>
      <c r="N327" s="78">
        <v>5.9999999999999995E-4</v>
      </c>
      <c r="O327" s="78">
        <v>1E-4</v>
      </c>
    </row>
    <row r="328" spans="2:15">
      <c r="B328" t="s">
        <v>2253</v>
      </c>
      <c r="C328" t="s">
        <v>2254</v>
      </c>
      <c r="D328" t="s">
        <v>2176</v>
      </c>
      <c r="E328" t="s">
        <v>1032</v>
      </c>
      <c r="F328" t="s">
        <v>2255</v>
      </c>
      <c r="G328" t="s">
        <v>1127</v>
      </c>
      <c r="H328" t="s">
        <v>106</v>
      </c>
      <c r="I328" s="77">
        <v>65465.18</v>
      </c>
      <c r="J328" s="77">
        <v>1795</v>
      </c>
      <c r="K328" s="77">
        <v>0</v>
      </c>
      <c r="L328" s="77">
        <v>4338.4691298520002</v>
      </c>
      <c r="M328" s="78">
        <v>1E-3</v>
      </c>
      <c r="N328" s="78">
        <v>1.1999999999999999E-3</v>
      </c>
      <c r="O328" s="78">
        <v>2.0000000000000001E-4</v>
      </c>
    </row>
    <row r="329" spans="2:15">
      <c r="B329" t="s">
        <v>2256</v>
      </c>
      <c r="C329" t="s">
        <v>2257</v>
      </c>
      <c r="D329" t="s">
        <v>2176</v>
      </c>
      <c r="E329" t="s">
        <v>1032</v>
      </c>
      <c r="F329" t="s">
        <v>2258</v>
      </c>
      <c r="G329" t="s">
        <v>1127</v>
      </c>
      <c r="H329" t="s">
        <v>106</v>
      </c>
      <c r="I329" s="77">
        <v>20</v>
      </c>
      <c r="J329" s="77">
        <v>97.29</v>
      </c>
      <c r="K329" s="77">
        <v>0</v>
      </c>
      <c r="L329" s="77">
        <v>7.1838936000000006E-2</v>
      </c>
      <c r="M329" s="78">
        <v>0</v>
      </c>
      <c r="N329" s="78">
        <v>0</v>
      </c>
      <c r="O329" s="78">
        <v>0</v>
      </c>
    </row>
    <row r="330" spans="2:15">
      <c r="B330" t="s">
        <v>2259</v>
      </c>
      <c r="C330" t="s">
        <v>2260</v>
      </c>
      <c r="D330" t="s">
        <v>2176</v>
      </c>
      <c r="E330" t="s">
        <v>1032</v>
      </c>
      <c r="F330" t="s">
        <v>2261</v>
      </c>
      <c r="G330" t="s">
        <v>1127</v>
      </c>
      <c r="H330" t="s">
        <v>106</v>
      </c>
      <c r="I330" s="77">
        <v>1</v>
      </c>
      <c r="J330" s="77">
        <v>3625</v>
      </c>
      <c r="K330" s="77">
        <v>0</v>
      </c>
      <c r="L330" s="77">
        <v>0.13383500000000001</v>
      </c>
      <c r="M330" s="78">
        <v>0</v>
      </c>
      <c r="N330" s="78">
        <v>0</v>
      </c>
      <c r="O330" s="78">
        <v>0</v>
      </c>
    </row>
    <row r="331" spans="2:15">
      <c r="B331" t="s">
        <v>2262</v>
      </c>
      <c r="C331" t="s">
        <v>2263</v>
      </c>
      <c r="D331" t="s">
        <v>2176</v>
      </c>
      <c r="E331" t="s">
        <v>1032</v>
      </c>
      <c r="F331" t="s">
        <v>2264</v>
      </c>
      <c r="G331" t="s">
        <v>1127</v>
      </c>
      <c r="H331" t="s">
        <v>106</v>
      </c>
      <c r="I331" s="77">
        <v>2200</v>
      </c>
      <c r="J331" s="77">
        <v>192</v>
      </c>
      <c r="K331" s="77">
        <v>0</v>
      </c>
      <c r="L331" s="77">
        <v>15.595008</v>
      </c>
      <c r="M331" s="78">
        <v>0</v>
      </c>
      <c r="N331" s="78">
        <v>0</v>
      </c>
      <c r="O331" s="78">
        <v>0</v>
      </c>
    </row>
    <row r="332" spans="2:15">
      <c r="B332" t="s">
        <v>2265</v>
      </c>
      <c r="C332" t="s">
        <v>2266</v>
      </c>
      <c r="D332" t="s">
        <v>366</v>
      </c>
      <c r="E332" t="s">
        <v>1032</v>
      </c>
      <c r="F332" t="s">
        <v>2267</v>
      </c>
      <c r="G332" t="s">
        <v>1094</v>
      </c>
      <c r="H332" t="s">
        <v>106</v>
      </c>
      <c r="I332" s="77">
        <v>8717.24</v>
      </c>
      <c r="J332" s="77">
        <v>1256</v>
      </c>
      <c r="K332" s="77">
        <v>0</v>
      </c>
      <c r="L332" s="77">
        <v>404.23166900479998</v>
      </c>
      <c r="M332" s="78">
        <v>1E-4</v>
      </c>
      <c r="N332" s="78">
        <v>1E-4</v>
      </c>
      <c r="O332" s="78">
        <v>0</v>
      </c>
    </row>
    <row r="333" spans="2:15">
      <c r="B333" t="s">
        <v>2268</v>
      </c>
      <c r="C333" t="s">
        <v>2269</v>
      </c>
      <c r="D333" t="s">
        <v>2176</v>
      </c>
      <c r="E333" t="s">
        <v>1032</v>
      </c>
      <c r="F333" t="s">
        <v>2270</v>
      </c>
      <c r="G333" t="s">
        <v>123</v>
      </c>
      <c r="H333" t="s">
        <v>106</v>
      </c>
      <c r="I333" s="77">
        <v>105648.66</v>
      </c>
      <c r="J333" s="77">
        <v>485</v>
      </c>
      <c r="K333" s="77">
        <v>0</v>
      </c>
      <c r="L333" s="77">
        <v>1891.7660356920001</v>
      </c>
      <c r="M333" s="78">
        <v>2.9999999999999997E-4</v>
      </c>
      <c r="N333" s="78">
        <v>5.0000000000000001E-4</v>
      </c>
      <c r="O333" s="78">
        <v>1E-4</v>
      </c>
    </row>
    <row r="334" spans="2:15">
      <c r="B334" t="s">
        <v>2271</v>
      </c>
      <c r="C334" t="s">
        <v>2272</v>
      </c>
      <c r="D334" t="s">
        <v>366</v>
      </c>
      <c r="E334" t="s">
        <v>1032</v>
      </c>
      <c r="F334" t="s">
        <v>1391</v>
      </c>
      <c r="G334" t="s">
        <v>416</v>
      </c>
      <c r="H334" t="s">
        <v>106</v>
      </c>
      <c r="I334" s="77">
        <v>98915.86</v>
      </c>
      <c r="J334" s="77">
        <v>7977</v>
      </c>
      <c r="K334" s="77">
        <v>0</v>
      </c>
      <c r="L334" s="77">
        <v>29131.793017922399</v>
      </c>
      <c r="M334" s="78">
        <v>1.6999999999999999E-3</v>
      </c>
      <c r="N334" s="78">
        <v>8.0999999999999996E-3</v>
      </c>
      <c r="O334" s="78">
        <v>1.1000000000000001E-3</v>
      </c>
    </row>
    <row r="335" spans="2:15">
      <c r="B335" t="s">
        <v>2273</v>
      </c>
      <c r="C335" t="s">
        <v>2274</v>
      </c>
      <c r="D335" t="s">
        <v>2176</v>
      </c>
      <c r="E335" t="s">
        <v>1032</v>
      </c>
      <c r="F335" t="s">
        <v>1019</v>
      </c>
      <c r="G335" t="s">
        <v>798</v>
      </c>
      <c r="H335" t="s">
        <v>106</v>
      </c>
      <c r="I335" s="77">
        <v>616.29</v>
      </c>
      <c r="J335" s="77">
        <v>20996</v>
      </c>
      <c r="K335" s="77">
        <v>1.1441399999999999</v>
      </c>
      <c r="L335" s="77">
        <v>478.87508909280001</v>
      </c>
      <c r="M335" s="78">
        <v>0</v>
      </c>
      <c r="N335" s="78">
        <v>1E-4</v>
      </c>
      <c r="O335" s="78">
        <v>0</v>
      </c>
    </row>
    <row r="336" spans="2:15">
      <c r="B336" t="s">
        <v>2275</v>
      </c>
      <c r="C336" t="s">
        <v>2276</v>
      </c>
      <c r="D336" t="s">
        <v>2176</v>
      </c>
      <c r="E336" t="s">
        <v>1032</v>
      </c>
      <c r="F336" t="s">
        <v>1439</v>
      </c>
      <c r="G336" t="s">
        <v>1440</v>
      </c>
      <c r="H336" t="s">
        <v>106</v>
      </c>
      <c r="I336" s="77">
        <v>68742.58</v>
      </c>
      <c r="J336" s="77">
        <v>3705</v>
      </c>
      <c r="K336" s="77">
        <v>0</v>
      </c>
      <c r="L336" s="77">
        <v>9403.2012785879997</v>
      </c>
      <c r="M336" s="78">
        <v>5.9999999999999995E-4</v>
      </c>
      <c r="N336" s="78">
        <v>2.5999999999999999E-3</v>
      </c>
      <c r="O336" s="78">
        <v>4.0000000000000002E-4</v>
      </c>
    </row>
    <row r="337" spans="2:15">
      <c r="B337" t="s">
        <v>2277</v>
      </c>
      <c r="C337" t="s">
        <v>2278</v>
      </c>
      <c r="D337" t="s">
        <v>2176</v>
      </c>
      <c r="E337" t="s">
        <v>1032</v>
      </c>
      <c r="F337" t="s">
        <v>1443</v>
      </c>
      <c r="G337" t="s">
        <v>1440</v>
      </c>
      <c r="H337" t="s">
        <v>106</v>
      </c>
      <c r="I337" s="77">
        <v>92620.93</v>
      </c>
      <c r="J337" s="77">
        <v>11437</v>
      </c>
      <c r="K337" s="77">
        <v>0</v>
      </c>
      <c r="L337" s="77">
        <v>39109.561881057198</v>
      </c>
      <c r="M337" s="78">
        <v>3.2000000000000002E-3</v>
      </c>
      <c r="N337" s="78">
        <v>1.0800000000000001E-2</v>
      </c>
      <c r="O337" s="78">
        <v>1.5E-3</v>
      </c>
    </row>
    <row r="338" spans="2:15">
      <c r="B338" t="s">
        <v>2279</v>
      </c>
      <c r="C338" t="s">
        <v>2214</v>
      </c>
      <c r="D338" t="s">
        <v>2176</v>
      </c>
      <c r="E338" t="s">
        <v>1032</v>
      </c>
      <c r="F338" t="s">
        <v>1545</v>
      </c>
      <c r="G338" t="s">
        <v>1440</v>
      </c>
      <c r="H338" t="s">
        <v>106</v>
      </c>
      <c r="I338" s="77">
        <v>134875.76</v>
      </c>
      <c r="J338" s="77">
        <v>3554</v>
      </c>
      <c r="K338" s="77">
        <v>0</v>
      </c>
      <c r="L338" s="77">
        <v>17697.544812396802</v>
      </c>
      <c r="M338" s="78">
        <v>3.0000000000000001E-3</v>
      </c>
      <c r="N338" s="78">
        <v>4.8999999999999998E-3</v>
      </c>
      <c r="O338" s="78">
        <v>6.9999999999999999E-4</v>
      </c>
    </row>
    <row r="339" spans="2:15">
      <c r="B339" t="s">
        <v>2280</v>
      </c>
      <c r="C339" t="s">
        <v>2269</v>
      </c>
      <c r="D339" t="s">
        <v>2176</v>
      </c>
      <c r="E339" t="s">
        <v>1032</v>
      </c>
      <c r="F339" t="s">
        <v>2270</v>
      </c>
      <c r="G339" t="s">
        <v>851</v>
      </c>
      <c r="H339" t="s">
        <v>106</v>
      </c>
      <c r="I339" s="77">
        <v>1</v>
      </c>
      <c r="J339" s="77">
        <v>485</v>
      </c>
      <c r="K339" s="77">
        <v>0</v>
      </c>
      <c r="L339" s="77">
        <v>1.7906200000000001E-2</v>
      </c>
      <c r="M339" s="78">
        <v>0</v>
      </c>
      <c r="N339" s="78">
        <v>0</v>
      </c>
      <c r="O339" s="78">
        <v>0</v>
      </c>
    </row>
    <row r="340" spans="2:15">
      <c r="B340" t="s">
        <v>2281</v>
      </c>
      <c r="C340" t="s">
        <v>2282</v>
      </c>
      <c r="D340" t="s">
        <v>366</v>
      </c>
      <c r="E340" t="s">
        <v>1032</v>
      </c>
      <c r="F340" t="s">
        <v>1058</v>
      </c>
      <c r="G340" t="s">
        <v>1059</v>
      </c>
      <c r="H340" t="s">
        <v>106</v>
      </c>
      <c r="I340" s="77">
        <v>2080644.92</v>
      </c>
      <c r="J340" s="77">
        <v>757</v>
      </c>
      <c r="K340" s="77">
        <v>0</v>
      </c>
      <c r="L340" s="77">
        <v>58150.779707924798</v>
      </c>
      <c r="M340" s="78">
        <v>1.9E-3</v>
      </c>
      <c r="N340" s="78">
        <v>1.61E-2</v>
      </c>
      <c r="O340" s="78">
        <v>2.2000000000000001E-3</v>
      </c>
    </row>
    <row r="341" spans="2:15">
      <c r="B341" t="s">
        <v>2283</v>
      </c>
      <c r="C341" t="s">
        <v>2284</v>
      </c>
      <c r="D341" t="s">
        <v>2176</v>
      </c>
      <c r="E341" t="s">
        <v>1032</v>
      </c>
      <c r="F341" t="s">
        <v>1468</v>
      </c>
      <c r="G341" t="s">
        <v>129</v>
      </c>
      <c r="H341" t="s">
        <v>106</v>
      </c>
      <c r="I341" s="77">
        <v>106103.64</v>
      </c>
      <c r="J341" s="77">
        <v>20490</v>
      </c>
      <c r="K341" s="77">
        <v>0</v>
      </c>
      <c r="L341" s="77">
        <v>80266.427506512002</v>
      </c>
      <c r="M341" s="78">
        <v>1.6999999999999999E-3</v>
      </c>
      <c r="N341" s="78">
        <v>2.2200000000000001E-2</v>
      </c>
      <c r="O341" s="78">
        <v>3.0999999999999999E-3</v>
      </c>
    </row>
    <row r="342" spans="2:15">
      <c r="B342" t="s">
        <v>2285</v>
      </c>
      <c r="C342" t="s">
        <v>2286</v>
      </c>
      <c r="D342" t="s">
        <v>2176</v>
      </c>
      <c r="E342" t="s">
        <v>1032</v>
      </c>
      <c r="F342" t="s">
        <v>1656</v>
      </c>
      <c r="G342" t="s">
        <v>129</v>
      </c>
      <c r="H342" t="s">
        <v>106</v>
      </c>
      <c r="I342" s="77">
        <v>4104.88</v>
      </c>
      <c r="J342" s="77">
        <v>2664</v>
      </c>
      <c r="K342" s="77">
        <v>0</v>
      </c>
      <c r="L342" s="77">
        <v>403.73497981439999</v>
      </c>
      <c r="M342" s="78">
        <v>1E-4</v>
      </c>
      <c r="N342" s="78">
        <v>1E-4</v>
      </c>
      <c r="O342" s="78">
        <v>0</v>
      </c>
    </row>
    <row r="343" spans="2:15">
      <c r="B343" t="s">
        <v>2287</v>
      </c>
      <c r="C343" t="s">
        <v>2288</v>
      </c>
      <c r="D343" t="s">
        <v>2176</v>
      </c>
      <c r="E343" t="s">
        <v>1032</v>
      </c>
      <c r="F343" t="s">
        <v>1659</v>
      </c>
      <c r="G343" t="s">
        <v>129</v>
      </c>
      <c r="H343" t="s">
        <v>106</v>
      </c>
      <c r="I343" s="77">
        <v>172508.89</v>
      </c>
      <c r="J343" s="77">
        <v>3087</v>
      </c>
      <c r="K343" s="77">
        <v>0</v>
      </c>
      <c r="L343" s="77">
        <v>19661.190111435601</v>
      </c>
      <c r="M343" s="78">
        <v>3.7000000000000002E-3</v>
      </c>
      <c r="N343" s="78">
        <v>5.4000000000000003E-3</v>
      </c>
      <c r="O343" s="78">
        <v>8.0000000000000004E-4</v>
      </c>
    </row>
    <row r="344" spans="2:15">
      <c r="B344" s="79" t="s">
        <v>376</v>
      </c>
      <c r="I344" s="81">
        <v>13640665.6</v>
      </c>
      <c r="K344" s="81">
        <v>528.98274274300002</v>
      </c>
      <c r="L344" s="81">
        <v>565474.50578366418</v>
      </c>
      <c r="N344" s="80">
        <v>0.15659999999999999</v>
      </c>
      <c r="O344" s="80">
        <v>2.1600000000000001E-2</v>
      </c>
    </row>
    <row r="345" spans="2:15">
      <c r="B345" t="s">
        <v>2289</v>
      </c>
      <c r="C345" t="s">
        <v>2290</v>
      </c>
      <c r="D345" t="s">
        <v>2176</v>
      </c>
      <c r="E345" t="s">
        <v>1032</v>
      </c>
      <c r="F345" t="s">
        <v>2291</v>
      </c>
      <c r="G345" t="s">
        <v>1141</v>
      </c>
      <c r="H345" t="s">
        <v>106</v>
      </c>
      <c r="I345" s="77">
        <v>43</v>
      </c>
      <c r="J345" s="77">
        <v>149</v>
      </c>
      <c r="K345" s="77">
        <v>0</v>
      </c>
      <c r="L345" s="77">
        <v>0.23654644</v>
      </c>
      <c r="M345" s="78">
        <v>0</v>
      </c>
      <c r="N345" s="78">
        <v>0</v>
      </c>
      <c r="O345" s="78">
        <v>0</v>
      </c>
    </row>
    <row r="346" spans="2:15">
      <c r="B346" t="s">
        <v>2292</v>
      </c>
      <c r="C346" t="s">
        <v>2293</v>
      </c>
      <c r="D346" t="s">
        <v>366</v>
      </c>
      <c r="E346" t="s">
        <v>1032</v>
      </c>
      <c r="F346" t="s">
        <v>1180</v>
      </c>
      <c r="G346" t="s">
        <v>1141</v>
      </c>
      <c r="H346" t="s">
        <v>106</v>
      </c>
      <c r="I346" s="77">
        <v>2</v>
      </c>
      <c r="J346" s="77">
        <v>3820</v>
      </c>
      <c r="K346" s="77">
        <v>0</v>
      </c>
      <c r="L346" s="77">
        <v>0.28206880000000001</v>
      </c>
      <c r="M346" s="78">
        <v>0</v>
      </c>
      <c r="N346" s="78">
        <v>0</v>
      </c>
      <c r="O346" s="78">
        <v>0</v>
      </c>
    </row>
    <row r="347" spans="2:15">
      <c r="B347" t="s">
        <v>2294</v>
      </c>
      <c r="C347" t="s">
        <v>2295</v>
      </c>
      <c r="D347" t="s">
        <v>2176</v>
      </c>
      <c r="E347" t="s">
        <v>1032</v>
      </c>
      <c r="F347" t="s">
        <v>2296</v>
      </c>
      <c r="G347" t="s">
        <v>1141</v>
      </c>
      <c r="H347" t="s">
        <v>106</v>
      </c>
      <c r="I347" s="77">
        <v>79</v>
      </c>
      <c r="J347" s="77">
        <v>13589</v>
      </c>
      <c r="K347" s="77">
        <v>0</v>
      </c>
      <c r="L347" s="77">
        <v>39.634764519999997</v>
      </c>
      <c r="M347" s="78">
        <v>0</v>
      </c>
      <c r="N347" s="78">
        <v>0</v>
      </c>
      <c r="O347" s="78">
        <v>0</v>
      </c>
    </row>
    <row r="348" spans="2:15">
      <c r="B348" t="s">
        <v>2297</v>
      </c>
      <c r="C348" t="s">
        <v>2298</v>
      </c>
      <c r="D348" t="s">
        <v>366</v>
      </c>
      <c r="E348" t="s">
        <v>1032</v>
      </c>
      <c r="F348" t="s">
        <v>2299</v>
      </c>
      <c r="G348" t="s">
        <v>1141</v>
      </c>
      <c r="H348" t="s">
        <v>106</v>
      </c>
      <c r="I348" s="77">
        <v>286</v>
      </c>
      <c r="J348" s="77">
        <v>3037</v>
      </c>
      <c r="K348" s="77">
        <v>0</v>
      </c>
      <c r="L348" s="77">
        <v>32.068047440000001</v>
      </c>
      <c r="M348" s="78">
        <v>0</v>
      </c>
      <c r="N348" s="78">
        <v>0</v>
      </c>
      <c r="O348" s="78">
        <v>0</v>
      </c>
    </row>
    <row r="349" spans="2:15">
      <c r="B349" t="s">
        <v>2300</v>
      </c>
      <c r="C349" t="s">
        <v>2301</v>
      </c>
      <c r="D349" t="s">
        <v>2176</v>
      </c>
      <c r="E349" t="s">
        <v>1032</v>
      </c>
      <c r="F349" t="s">
        <v>2302</v>
      </c>
      <c r="G349" t="s">
        <v>1141</v>
      </c>
      <c r="H349" t="s">
        <v>106</v>
      </c>
      <c r="I349" s="77">
        <v>80</v>
      </c>
      <c r="J349" s="77">
        <v>3772</v>
      </c>
      <c r="K349" s="77">
        <v>0</v>
      </c>
      <c r="L349" s="77">
        <v>11.1409792</v>
      </c>
      <c r="M349" s="78">
        <v>0</v>
      </c>
      <c r="N349" s="78">
        <v>0</v>
      </c>
      <c r="O349" s="78">
        <v>0</v>
      </c>
    </row>
    <row r="350" spans="2:15">
      <c r="B350" t="s">
        <v>2303</v>
      </c>
      <c r="C350" t="s">
        <v>2304</v>
      </c>
      <c r="D350" t="s">
        <v>2176</v>
      </c>
      <c r="E350" t="s">
        <v>1032</v>
      </c>
      <c r="F350" t="s">
        <v>2305</v>
      </c>
      <c r="G350" t="s">
        <v>1141</v>
      </c>
      <c r="H350" t="s">
        <v>106</v>
      </c>
      <c r="I350" s="77">
        <v>12</v>
      </c>
      <c r="J350" s="77">
        <v>11.6</v>
      </c>
      <c r="K350" s="77">
        <v>0</v>
      </c>
      <c r="L350" s="77">
        <v>5.1392640000000002E-3</v>
      </c>
      <c r="M350" s="78">
        <v>0</v>
      </c>
      <c r="N350" s="78">
        <v>0</v>
      </c>
      <c r="O350" s="78">
        <v>0</v>
      </c>
    </row>
    <row r="351" spans="2:15">
      <c r="B351" t="s">
        <v>2306</v>
      </c>
      <c r="C351" t="s">
        <v>2307</v>
      </c>
      <c r="D351" t="s">
        <v>366</v>
      </c>
      <c r="E351" t="s">
        <v>1032</v>
      </c>
      <c r="F351" t="s">
        <v>2308</v>
      </c>
      <c r="G351" t="s">
        <v>1141</v>
      </c>
      <c r="H351" t="s">
        <v>106</v>
      </c>
      <c r="I351" s="77">
        <v>685</v>
      </c>
      <c r="J351" s="77">
        <v>939</v>
      </c>
      <c r="K351" s="77">
        <v>0</v>
      </c>
      <c r="L351" s="77">
        <v>23.747497800000001</v>
      </c>
      <c r="M351" s="78">
        <v>0</v>
      </c>
      <c r="N351" s="78">
        <v>0</v>
      </c>
      <c r="O351" s="78">
        <v>0</v>
      </c>
    </row>
    <row r="352" spans="2:15">
      <c r="B352" t="s">
        <v>2309</v>
      </c>
      <c r="C352" t="s">
        <v>2310</v>
      </c>
      <c r="D352" t="s">
        <v>2176</v>
      </c>
      <c r="E352" t="s">
        <v>1032</v>
      </c>
      <c r="F352" t="s">
        <v>2311</v>
      </c>
      <c r="G352" t="s">
        <v>1141</v>
      </c>
      <c r="H352" t="s">
        <v>106</v>
      </c>
      <c r="I352" s="77">
        <v>121</v>
      </c>
      <c r="J352" s="77">
        <v>406</v>
      </c>
      <c r="K352" s="77">
        <v>0</v>
      </c>
      <c r="L352" s="77">
        <v>1.8137319199999999</v>
      </c>
      <c r="M352" s="78">
        <v>0</v>
      </c>
      <c r="N352" s="78">
        <v>0</v>
      </c>
      <c r="O352" s="78">
        <v>0</v>
      </c>
    </row>
    <row r="353" spans="2:15">
      <c r="B353" t="s">
        <v>2312</v>
      </c>
      <c r="C353" t="s">
        <v>2313</v>
      </c>
      <c r="D353" t="s">
        <v>366</v>
      </c>
      <c r="E353" t="s">
        <v>1032</v>
      </c>
      <c r="F353" t="s">
        <v>2314</v>
      </c>
      <c r="G353" t="s">
        <v>1141</v>
      </c>
      <c r="H353" t="s">
        <v>106</v>
      </c>
      <c r="I353" s="77">
        <v>1481</v>
      </c>
      <c r="J353" s="77">
        <v>1745</v>
      </c>
      <c r="K353" s="77">
        <v>0</v>
      </c>
      <c r="L353" s="77">
        <v>95.414017400000006</v>
      </c>
      <c r="M353" s="78">
        <v>0</v>
      </c>
      <c r="N353" s="78">
        <v>0</v>
      </c>
      <c r="O353" s="78">
        <v>0</v>
      </c>
    </row>
    <row r="354" spans="2:15">
      <c r="B354" t="s">
        <v>2315</v>
      </c>
      <c r="C354" t="s">
        <v>2316</v>
      </c>
      <c r="D354" t="s">
        <v>2176</v>
      </c>
      <c r="E354" t="s">
        <v>1032</v>
      </c>
      <c r="F354" t="s">
        <v>2317</v>
      </c>
      <c r="G354" t="s">
        <v>1141</v>
      </c>
      <c r="H354" t="s">
        <v>106</v>
      </c>
      <c r="I354" s="77">
        <v>8028.35</v>
      </c>
      <c r="J354" s="77">
        <v>25750</v>
      </c>
      <c r="K354" s="77">
        <v>0</v>
      </c>
      <c r="L354" s="77">
        <v>7632.4720614999997</v>
      </c>
      <c r="M354" s="78">
        <v>0</v>
      </c>
      <c r="N354" s="78">
        <v>2.0999999999999999E-3</v>
      </c>
      <c r="O354" s="78">
        <v>2.9999999999999997E-4</v>
      </c>
    </row>
    <row r="355" spans="2:15">
      <c r="B355" t="s">
        <v>2318</v>
      </c>
      <c r="C355" t="s">
        <v>2316</v>
      </c>
      <c r="D355" t="s">
        <v>2176</v>
      </c>
      <c r="E355" t="s">
        <v>1032</v>
      </c>
      <c r="F355" t="s">
        <v>2317</v>
      </c>
      <c r="G355" t="s">
        <v>1141</v>
      </c>
      <c r="H355" t="s">
        <v>106</v>
      </c>
      <c r="I355" s="77">
        <v>3883</v>
      </c>
      <c r="J355" s="77">
        <v>25750</v>
      </c>
      <c r="K355" s="77">
        <v>0</v>
      </c>
      <c r="L355" s="77">
        <v>3691.52927</v>
      </c>
      <c r="M355" s="78">
        <v>0</v>
      </c>
      <c r="N355" s="78">
        <v>1E-3</v>
      </c>
      <c r="O355" s="78">
        <v>1E-4</v>
      </c>
    </row>
    <row r="356" spans="2:15">
      <c r="B356" t="s">
        <v>2319</v>
      </c>
      <c r="C356" t="s">
        <v>2320</v>
      </c>
      <c r="D356" t="s">
        <v>2176</v>
      </c>
      <c r="E356" t="s">
        <v>1032</v>
      </c>
      <c r="F356" t="s">
        <v>2321</v>
      </c>
      <c r="G356" t="s">
        <v>1082</v>
      </c>
      <c r="H356" t="s">
        <v>106</v>
      </c>
      <c r="I356" s="77">
        <v>3</v>
      </c>
      <c r="J356" s="77">
        <v>2745</v>
      </c>
      <c r="K356" s="77">
        <v>0</v>
      </c>
      <c r="L356" s="77">
        <v>0.30403619999999998</v>
      </c>
      <c r="M356" s="78">
        <v>0</v>
      </c>
      <c r="N356" s="78">
        <v>0</v>
      </c>
      <c r="O356" s="78">
        <v>0</v>
      </c>
    </row>
    <row r="357" spans="2:15">
      <c r="B357" t="s">
        <v>2322</v>
      </c>
      <c r="C357" t="s">
        <v>2323</v>
      </c>
      <c r="D357" t="s">
        <v>366</v>
      </c>
      <c r="E357" t="s">
        <v>1032</v>
      </c>
      <c r="F357" t="s">
        <v>2324</v>
      </c>
      <c r="G357" t="s">
        <v>1082</v>
      </c>
      <c r="H357" t="s">
        <v>106</v>
      </c>
      <c r="I357" s="77">
        <v>2554</v>
      </c>
      <c r="J357" s="77">
        <v>2866</v>
      </c>
      <c r="K357" s="77">
        <v>0.20040176000000001</v>
      </c>
      <c r="L357" s="77">
        <v>270.44608864000003</v>
      </c>
      <c r="M357" s="78">
        <v>0</v>
      </c>
      <c r="N357" s="78">
        <v>1E-4</v>
      </c>
      <c r="O357" s="78">
        <v>0</v>
      </c>
    </row>
    <row r="358" spans="2:15">
      <c r="B358" t="s">
        <v>2325</v>
      </c>
      <c r="C358" t="s">
        <v>2323</v>
      </c>
      <c r="D358" t="s">
        <v>366</v>
      </c>
      <c r="E358" t="s">
        <v>1032</v>
      </c>
      <c r="F358" t="s">
        <v>2324</v>
      </c>
      <c r="G358" t="s">
        <v>1082</v>
      </c>
      <c r="H358" t="s">
        <v>106</v>
      </c>
      <c r="I358" s="77">
        <v>90318.91</v>
      </c>
      <c r="J358" s="77">
        <v>2866</v>
      </c>
      <c r="K358" s="77">
        <v>0</v>
      </c>
      <c r="L358" s="77">
        <v>9556.8895345351993</v>
      </c>
      <c r="M358" s="78">
        <v>0</v>
      </c>
      <c r="N358" s="78">
        <v>2.5999999999999999E-3</v>
      </c>
      <c r="O358" s="78">
        <v>4.0000000000000002E-4</v>
      </c>
    </row>
    <row r="359" spans="2:15">
      <c r="B359" t="s">
        <v>2326</v>
      </c>
      <c r="C359" t="s">
        <v>2327</v>
      </c>
      <c r="D359" t="s">
        <v>366</v>
      </c>
      <c r="E359" t="s">
        <v>1032</v>
      </c>
      <c r="F359" t="s">
        <v>1123</v>
      </c>
      <c r="G359" t="s">
        <v>1082</v>
      </c>
      <c r="H359" t="s">
        <v>106</v>
      </c>
      <c r="I359" s="77">
        <v>200</v>
      </c>
      <c r="J359" s="77">
        <v>4629</v>
      </c>
      <c r="K359" s="77">
        <v>0</v>
      </c>
      <c r="L359" s="77">
        <v>34.180535999999996</v>
      </c>
      <c r="M359" s="78">
        <v>0</v>
      </c>
      <c r="N359" s="78">
        <v>0</v>
      </c>
      <c r="O359" s="78">
        <v>0</v>
      </c>
    </row>
    <row r="360" spans="2:15">
      <c r="B360" t="s">
        <v>2328</v>
      </c>
      <c r="C360" t="s">
        <v>2329</v>
      </c>
      <c r="D360" t="s">
        <v>366</v>
      </c>
      <c r="E360" t="s">
        <v>1032</v>
      </c>
      <c r="F360" t="s">
        <v>2330</v>
      </c>
      <c r="G360" t="s">
        <v>1082</v>
      </c>
      <c r="H360" t="s">
        <v>106</v>
      </c>
      <c r="I360" s="77">
        <v>48</v>
      </c>
      <c r="J360" s="77">
        <v>4285</v>
      </c>
      <c r="K360" s="77">
        <v>9.4367519999999996E-2</v>
      </c>
      <c r="L360" s="77">
        <v>7.6880731200000003</v>
      </c>
      <c r="M360" s="78">
        <v>0</v>
      </c>
      <c r="N360" s="78">
        <v>0</v>
      </c>
      <c r="O360" s="78">
        <v>0</v>
      </c>
    </row>
    <row r="361" spans="2:15">
      <c r="B361" t="s">
        <v>2331</v>
      </c>
      <c r="C361" t="s">
        <v>2332</v>
      </c>
      <c r="D361" t="s">
        <v>366</v>
      </c>
      <c r="E361" t="s">
        <v>1032</v>
      </c>
      <c r="F361" t="s">
        <v>2333</v>
      </c>
      <c r="G361" t="s">
        <v>1082</v>
      </c>
      <c r="H361" t="s">
        <v>106</v>
      </c>
      <c r="I361" s="77">
        <v>285</v>
      </c>
      <c r="J361" s="77">
        <v>3093</v>
      </c>
      <c r="K361" s="77">
        <v>0</v>
      </c>
      <c r="L361" s="77">
        <v>32.5451646</v>
      </c>
      <c r="M361" s="78">
        <v>0</v>
      </c>
      <c r="N361" s="78">
        <v>0</v>
      </c>
      <c r="O361" s="78">
        <v>0</v>
      </c>
    </row>
    <row r="362" spans="2:15">
      <c r="B362" t="s">
        <v>2334</v>
      </c>
      <c r="C362" t="s">
        <v>2335</v>
      </c>
      <c r="D362" t="s">
        <v>2176</v>
      </c>
      <c r="E362" t="s">
        <v>1032</v>
      </c>
      <c r="F362" t="s">
        <v>2336</v>
      </c>
      <c r="G362" t="s">
        <v>1082</v>
      </c>
      <c r="H362" t="s">
        <v>106</v>
      </c>
      <c r="I362" s="77">
        <v>1</v>
      </c>
      <c r="J362" s="77">
        <v>5179</v>
      </c>
      <c r="K362" s="77">
        <v>0</v>
      </c>
      <c r="L362" s="77">
        <v>0.19120867999999999</v>
      </c>
      <c r="M362" s="78">
        <v>0</v>
      </c>
      <c r="N362" s="78">
        <v>0</v>
      </c>
      <c r="O362" s="78">
        <v>0</v>
      </c>
    </row>
    <row r="363" spans="2:15">
      <c r="B363" t="s">
        <v>2337</v>
      </c>
      <c r="C363" t="s">
        <v>2338</v>
      </c>
      <c r="D363" t="s">
        <v>2176</v>
      </c>
      <c r="E363" t="s">
        <v>1032</v>
      </c>
      <c r="F363" t="s">
        <v>2339</v>
      </c>
      <c r="G363" t="s">
        <v>1082</v>
      </c>
      <c r="H363" t="s">
        <v>106</v>
      </c>
      <c r="I363" s="77">
        <v>3</v>
      </c>
      <c r="J363" s="77">
        <v>2442</v>
      </c>
      <c r="K363" s="77">
        <v>0</v>
      </c>
      <c r="L363" s="77">
        <v>0.27047591999999998</v>
      </c>
      <c r="M363" s="78">
        <v>0</v>
      </c>
      <c r="N363" s="78">
        <v>0</v>
      </c>
      <c r="O363" s="78">
        <v>0</v>
      </c>
    </row>
    <row r="364" spans="2:15">
      <c r="B364" t="s">
        <v>2340</v>
      </c>
      <c r="C364" t="s">
        <v>2341</v>
      </c>
      <c r="D364" t="s">
        <v>2176</v>
      </c>
      <c r="E364" t="s">
        <v>1032</v>
      </c>
      <c r="F364" t="s">
        <v>2342</v>
      </c>
      <c r="G364" t="s">
        <v>1082</v>
      </c>
      <c r="H364" t="s">
        <v>106</v>
      </c>
      <c r="I364" s="77">
        <v>232</v>
      </c>
      <c r="J364" s="77">
        <v>72</v>
      </c>
      <c r="K364" s="77">
        <v>0</v>
      </c>
      <c r="L364" s="77">
        <v>0.61671167999999998</v>
      </c>
      <c r="M364" s="78">
        <v>0</v>
      </c>
      <c r="N364" s="78">
        <v>0</v>
      </c>
      <c r="O364" s="78">
        <v>0</v>
      </c>
    </row>
    <row r="365" spans="2:15">
      <c r="B365" t="s">
        <v>2343</v>
      </c>
      <c r="C365" t="s">
        <v>2344</v>
      </c>
      <c r="D365" t="s">
        <v>366</v>
      </c>
      <c r="E365" t="s">
        <v>1032</v>
      </c>
      <c r="F365" t="s">
        <v>2345</v>
      </c>
      <c r="G365" t="s">
        <v>1082</v>
      </c>
      <c r="H365" t="s">
        <v>106</v>
      </c>
      <c r="I365" s="77">
        <v>100</v>
      </c>
      <c r="J365" s="77">
        <v>6945</v>
      </c>
      <c r="K365" s="77">
        <v>0</v>
      </c>
      <c r="L365" s="77">
        <v>25.640940000000001</v>
      </c>
      <c r="M365" s="78">
        <v>0</v>
      </c>
      <c r="N365" s="78">
        <v>0</v>
      </c>
      <c r="O365" s="78">
        <v>0</v>
      </c>
    </row>
    <row r="366" spans="2:15">
      <c r="B366" t="s">
        <v>2346</v>
      </c>
      <c r="C366" t="s">
        <v>2347</v>
      </c>
      <c r="D366" t="s">
        <v>366</v>
      </c>
      <c r="E366" t="s">
        <v>1032</v>
      </c>
      <c r="F366" t="s">
        <v>2348</v>
      </c>
      <c r="G366" t="s">
        <v>1082</v>
      </c>
      <c r="H366" t="s">
        <v>106</v>
      </c>
      <c r="I366" s="77">
        <v>18565.55</v>
      </c>
      <c r="J366" s="77">
        <v>14343</v>
      </c>
      <c r="K366" s="77">
        <v>0</v>
      </c>
      <c r="L366" s="77">
        <v>9831.2674403580004</v>
      </c>
      <c r="M366" s="78">
        <v>0</v>
      </c>
      <c r="N366" s="78">
        <v>2.7000000000000001E-3</v>
      </c>
      <c r="O366" s="78">
        <v>4.0000000000000002E-4</v>
      </c>
    </row>
    <row r="367" spans="2:15">
      <c r="B367" t="s">
        <v>2349</v>
      </c>
      <c r="C367" t="s">
        <v>2347</v>
      </c>
      <c r="D367" t="s">
        <v>366</v>
      </c>
      <c r="E367" t="s">
        <v>1032</v>
      </c>
      <c r="F367" t="s">
        <v>2348</v>
      </c>
      <c r="G367" t="s">
        <v>1082</v>
      </c>
      <c r="H367" t="s">
        <v>106</v>
      </c>
      <c r="I367" s="77">
        <v>9</v>
      </c>
      <c r="J367" s="77">
        <v>14343</v>
      </c>
      <c r="K367" s="77">
        <v>0</v>
      </c>
      <c r="L367" s="77">
        <v>4.7658920399999998</v>
      </c>
      <c r="M367" s="78">
        <v>0</v>
      </c>
      <c r="N367" s="78">
        <v>0</v>
      </c>
      <c r="O367" s="78">
        <v>0</v>
      </c>
    </row>
    <row r="368" spans="2:15">
      <c r="B368" t="s">
        <v>2350</v>
      </c>
      <c r="C368" t="s">
        <v>2351</v>
      </c>
      <c r="D368" t="s">
        <v>2176</v>
      </c>
      <c r="E368" t="s">
        <v>1032</v>
      </c>
      <c r="F368" t="s">
        <v>2352</v>
      </c>
      <c r="G368" t="s">
        <v>1082</v>
      </c>
      <c r="H368" t="s">
        <v>106</v>
      </c>
      <c r="I368" s="77">
        <v>3</v>
      </c>
      <c r="J368" s="77">
        <v>3604</v>
      </c>
      <c r="K368" s="77">
        <v>0</v>
      </c>
      <c r="L368" s="77">
        <v>0.39917903999999998</v>
      </c>
      <c r="M368" s="78">
        <v>0</v>
      </c>
      <c r="N368" s="78">
        <v>0</v>
      </c>
      <c r="O368" s="78">
        <v>0</v>
      </c>
    </row>
    <row r="369" spans="2:15">
      <c r="B369" t="s">
        <v>2353</v>
      </c>
      <c r="C369" t="s">
        <v>2354</v>
      </c>
      <c r="D369" t="s">
        <v>2176</v>
      </c>
      <c r="E369" t="s">
        <v>1032</v>
      </c>
      <c r="F369" t="s">
        <v>2355</v>
      </c>
      <c r="G369" t="s">
        <v>1082</v>
      </c>
      <c r="H369" t="s">
        <v>106</v>
      </c>
      <c r="I369" s="77">
        <v>2</v>
      </c>
      <c r="J369" s="77">
        <v>305</v>
      </c>
      <c r="K369" s="77">
        <v>0</v>
      </c>
      <c r="L369" s="77">
        <v>2.2521200000000002E-2</v>
      </c>
      <c r="M369" s="78">
        <v>0</v>
      </c>
      <c r="N369" s="78">
        <v>0</v>
      </c>
      <c r="O369" s="78">
        <v>0</v>
      </c>
    </row>
    <row r="370" spans="2:15">
      <c r="B370" t="s">
        <v>2356</v>
      </c>
      <c r="C370" t="s">
        <v>2357</v>
      </c>
      <c r="D370" t="s">
        <v>366</v>
      </c>
      <c r="E370" t="s">
        <v>1032</v>
      </c>
      <c r="F370" t="s">
        <v>2358</v>
      </c>
      <c r="G370" t="s">
        <v>1082</v>
      </c>
      <c r="H370" t="s">
        <v>106</v>
      </c>
      <c r="I370" s="77">
        <v>15</v>
      </c>
      <c r="J370" s="77">
        <v>1120</v>
      </c>
      <c r="K370" s="77">
        <v>0</v>
      </c>
      <c r="L370" s="77">
        <v>0.62025600000000003</v>
      </c>
      <c r="M370" s="78">
        <v>0</v>
      </c>
      <c r="N370" s="78">
        <v>0</v>
      </c>
      <c r="O370" s="78">
        <v>0</v>
      </c>
    </row>
    <row r="371" spans="2:15">
      <c r="B371" t="s">
        <v>2359</v>
      </c>
      <c r="C371" t="s">
        <v>2360</v>
      </c>
      <c r="D371" t="s">
        <v>366</v>
      </c>
      <c r="E371" t="s">
        <v>1032</v>
      </c>
      <c r="F371" t="s">
        <v>2361</v>
      </c>
      <c r="G371" t="s">
        <v>1082</v>
      </c>
      <c r="H371" t="s">
        <v>106</v>
      </c>
      <c r="I371" s="77">
        <v>1</v>
      </c>
      <c r="J371" s="77">
        <v>779</v>
      </c>
      <c r="K371" s="77">
        <v>0</v>
      </c>
      <c r="L371" s="77">
        <v>2.876068E-2</v>
      </c>
      <c r="M371" s="78">
        <v>0</v>
      </c>
      <c r="N371" s="78">
        <v>0</v>
      </c>
      <c r="O371" s="78">
        <v>0</v>
      </c>
    </row>
    <row r="372" spans="2:15">
      <c r="B372" t="s">
        <v>2362</v>
      </c>
      <c r="C372" t="s">
        <v>2363</v>
      </c>
      <c r="D372" t="s">
        <v>2176</v>
      </c>
      <c r="E372" t="s">
        <v>1032</v>
      </c>
      <c r="F372" t="s">
        <v>2364</v>
      </c>
      <c r="G372" t="s">
        <v>1082</v>
      </c>
      <c r="H372" t="s">
        <v>106</v>
      </c>
      <c r="I372" s="77">
        <v>9</v>
      </c>
      <c r="J372" s="77">
        <v>843</v>
      </c>
      <c r="K372" s="77">
        <v>0</v>
      </c>
      <c r="L372" s="77">
        <v>0.28011204000000001</v>
      </c>
      <c r="M372" s="78">
        <v>0</v>
      </c>
      <c r="N372" s="78">
        <v>0</v>
      </c>
      <c r="O372" s="78">
        <v>0</v>
      </c>
    </row>
    <row r="373" spans="2:15">
      <c r="B373" t="s">
        <v>2365</v>
      </c>
      <c r="C373" t="s">
        <v>2366</v>
      </c>
      <c r="D373" t="s">
        <v>2176</v>
      </c>
      <c r="E373" t="s">
        <v>1032</v>
      </c>
      <c r="F373" t="s">
        <v>2367</v>
      </c>
      <c r="G373" t="s">
        <v>1082</v>
      </c>
      <c r="H373" t="s">
        <v>106</v>
      </c>
      <c r="I373" s="77">
        <v>2</v>
      </c>
      <c r="J373" s="77">
        <v>6067</v>
      </c>
      <c r="K373" s="77">
        <v>0</v>
      </c>
      <c r="L373" s="77">
        <v>0.44798727999999999</v>
      </c>
      <c r="M373" s="78">
        <v>0</v>
      </c>
      <c r="N373" s="78">
        <v>0</v>
      </c>
      <c r="O373" s="78">
        <v>0</v>
      </c>
    </row>
    <row r="374" spans="2:15">
      <c r="B374" t="s">
        <v>2368</v>
      </c>
      <c r="C374" t="s">
        <v>2369</v>
      </c>
      <c r="D374" t="s">
        <v>366</v>
      </c>
      <c r="E374" t="s">
        <v>1032</v>
      </c>
      <c r="F374" t="s">
        <v>2370</v>
      </c>
      <c r="G374" t="s">
        <v>1082</v>
      </c>
      <c r="H374" t="s">
        <v>106</v>
      </c>
      <c r="I374" s="77">
        <v>2</v>
      </c>
      <c r="J374" s="77">
        <v>2517</v>
      </c>
      <c r="K374" s="77">
        <v>0</v>
      </c>
      <c r="L374" s="77">
        <v>0.18585528000000001</v>
      </c>
      <c r="M374" s="78">
        <v>0</v>
      </c>
      <c r="N374" s="78">
        <v>0</v>
      </c>
      <c r="O374" s="78">
        <v>0</v>
      </c>
    </row>
    <row r="375" spans="2:15">
      <c r="B375" t="s">
        <v>2371</v>
      </c>
      <c r="C375" t="s">
        <v>2372</v>
      </c>
      <c r="D375" t="s">
        <v>366</v>
      </c>
      <c r="E375" t="s">
        <v>1032</v>
      </c>
      <c r="F375" t="s">
        <v>2373</v>
      </c>
      <c r="G375" t="s">
        <v>1082</v>
      </c>
      <c r="H375" t="s">
        <v>106</v>
      </c>
      <c r="I375" s="77">
        <v>2</v>
      </c>
      <c r="J375" s="77">
        <v>2585</v>
      </c>
      <c r="K375" s="77">
        <v>0</v>
      </c>
      <c r="L375" s="77">
        <v>0.1908764</v>
      </c>
      <c r="M375" s="78">
        <v>0</v>
      </c>
      <c r="N375" s="78">
        <v>0</v>
      </c>
      <c r="O375" s="78">
        <v>0</v>
      </c>
    </row>
    <row r="376" spans="2:15">
      <c r="B376" t="s">
        <v>2374</v>
      </c>
      <c r="C376" t="s">
        <v>2375</v>
      </c>
      <c r="D376" t="s">
        <v>366</v>
      </c>
      <c r="E376" t="s">
        <v>1032</v>
      </c>
      <c r="F376" t="s">
        <v>2376</v>
      </c>
      <c r="G376" t="s">
        <v>1082</v>
      </c>
      <c r="H376" t="s">
        <v>106</v>
      </c>
      <c r="I376" s="77">
        <v>27</v>
      </c>
      <c r="J376" s="77">
        <v>59</v>
      </c>
      <c r="K376" s="77">
        <v>0</v>
      </c>
      <c r="L376" s="77">
        <v>5.8813560000000001E-2</v>
      </c>
      <c r="M376" s="78">
        <v>0</v>
      </c>
      <c r="N376" s="78">
        <v>0</v>
      </c>
      <c r="O376" s="78">
        <v>0</v>
      </c>
    </row>
    <row r="377" spans="2:15">
      <c r="B377" t="s">
        <v>2377</v>
      </c>
      <c r="C377" t="s">
        <v>2378</v>
      </c>
      <c r="D377" t="s">
        <v>366</v>
      </c>
      <c r="E377" t="s">
        <v>1032</v>
      </c>
      <c r="F377" t="s">
        <v>2379</v>
      </c>
      <c r="G377" t="s">
        <v>1082</v>
      </c>
      <c r="H377" t="s">
        <v>106</v>
      </c>
      <c r="I377" s="77">
        <v>177</v>
      </c>
      <c r="J377" s="77">
        <v>3276</v>
      </c>
      <c r="K377" s="77">
        <v>0.23525424</v>
      </c>
      <c r="L377" s="77">
        <v>21.64339008</v>
      </c>
      <c r="M377" s="78">
        <v>0</v>
      </c>
      <c r="N377" s="78">
        <v>0</v>
      </c>
      <c r="O377" s="78">
        <v>0</v>
      </c>
    </row>
    <row r="378" spans="2:15">
      <c r="B378" t="s">
        <v>2380</v>
      </c>
      <c r="C378" t="s">
        <v>2381</v>
      </c>
      <c r="D378" t="s">
        <v>2176</v>
      </c>
      <c r="E378" t="s">
        <v>1032</v>
      </c>
      <c r="F378" t="s">
        <v>2382</v>
      </c>
      <c r="G378" t="s">
        <v>1082</v>
      </c>
      <c r="H378" t="s">
        <v>106</v>
      </c>
      <c r="I378" s="77">
        <v>45</v>
      </c>
      <c r="J378" s="77">
        <v>794</v>
      </c>
      <c r="K378" s="77">
        <v>1.3697320000000001E-2</v>
      </c>
      <c r="L378" s="77">
        <v>1.33284892</v>
      </c>
      <c r="M378" s="78">
        <v>0</v>
      </c>
      <c r="N378" s="78">
        <v>0</v>
      </c>
      <c r="O378" s="78">
        <v>0</v>
      </c>
    </row>
    <row r="379" spans="2:15">
      <c r="B379" t="s">
        <v>2383</v>
      </c>
      <c r="C379" t="s">
        <v>2384</v>
      </c>
      <c r="D379" t="s">
        <v>2176</v>
      </c>
      <c r="E379" t="s">
        <v>1032</v>
      </c>
      <c r="F379" t="s">
        <v>2385</v>
      </c>
      <c r="G379" t="s">
        <v>1082</v>
      </c>
      <c r="H379" t="s">
        <v>106</v>
      </c>
      <c r="I379" s="77">
        <v>60</v>
      </c>
      <c r="J379" s="77">
        <v>3698</v>
      </c>
      <c r="K379" s="77">
        <v>0</v>
      </c>
      <c r="L379" s="77">
        <v>8.1918095999999991</v>
      </c>
      <c r="M379" s="78">
        <v>0</v>
      </c>
      <c r="N379" s="78">
        <v>0</v>
      </c>
      <c r="O379" s="78">
        <v>0</v>
      </c>
    </row>
    <row r="380" spans="2:15">
      <c r="B380" t="s">
        <v>2386</v>
      </c>
      <c r="C380" t="s">
        <v>2387</v>
      </c>
      <c r="D380" t="s">
        <v>366</v>
      </c>
      <c r="E380" t="s">
        <v>1032</v>
      </c>
      <c r="F380" t="s">
        <v>2388</v>
      </c>
      <c r="G380" t="s">
        <v>1116</v>
      </c>
      <c r="H380" t="s">
        <v>106</v>
      </c>
      <c r="I380" s="77">
        <v>70</v>
      </c>
      <c r="J380" s="77">
        <v>9924</v>
      </c>
      <c r="K380" s="77">
        <v>0</v>
      </c>
      <c r="L380" s="77">
        <v>25.647585599999999</v>
      </c>
      <c r="M380" s="78">
        <v>0</v>
      </c>
      <c r="N380" s="78">
        <v>0</v>
      </c>
      <c r="O380" s="78">
        <v>0</v>
      </c>
    </row>
    <row r="381" spans="2:15">
      <c r="B381" t="s">
        <v>2389</v>
      </c>
      <c r="C381" t="s">
        <v>2390</v>
      </c>
      <c r="D381" t="s">
        <v>366</v>
      </c>
      <c r="E381" t="s">
        <v>1032</v>
      </c>
      <c r="F381" t="s">
        <v>2391</v>
      </c>
      <c r="G381" t="s">
        <v>1116</v>
      </c>
      <c r="H381" t="s">
        <v>106</v>
      </c>
      <c r="I381" s="77">
        <v>17361.28</v>
      </c>
      <c r="J381" s="77">
        <v>12925</v>
      </c>
      <c r="K381" s="77">
        <v>0</v>
      </c>
      <c r="L381" s="77">
        <v>8284.6465644799991</v>
      </c>
      <c r="M381" s="78">
        <v>2.0000000000000001E-4</v>
      </c>
      <c r="N381" s="78">
        <v>2.3E-3</v>
      </c>
      <c r="O381" s="78">
        <v>2.9999999999999997E-4</v>
      </c>
    </row>
    <row r="382" spans="2:15">
      <c r="B382" t="s">
        <v>2392</v>
      </c>
      <c r="C382" t="s">
        <v>2393</v>
      </c>
      <c r="D382" t="s">
        <v>123</v>
      </c>
      <c r="E382" t="s">
        <v>1032</v>
      </c>
      <c r="F382" t="s">
        <v>2394</v>
      </c>
      <c r="G382" t="s">
        <v>1116</v>
      </c>
      <c r="H382" t="s">
        <v>110</v>
      </c>
      <c r="I382" s="77">
        <v>19210.62</v>
      </c>
      <c r="J382" s="77">
        <v>13066</v>
      </c>
      <c r="K382" s="77">
        <v>0</v>
      </c>
      <c r="L382" s="77">
        <v>10124.0744277473</v>
      </c>
      <c r="M382" s="78">
        <v>0</v>
      </c>
      <c r="N382" s="78">
        <v>2.8E-3</v>
      </c>
      <c r="O382" s="78">
        <v>4.0000000000000002E-4</v>
      </c>
    </row>
    <row r="383" spans="2:15">
      <c r="B383" t="s">
        <v>2395</v>
      </c>
      <c r="C383" t="s">
        <v>2396</v>
      </c>
      <c r="D383" t="s">
        <v>366</v>
      </c>
      <c r="E383" t="s">
        <v>1032</v>
      </c>
      <c r="F383" t="s">
        <v>2397</v>
      </c>
      <c r="G383" t="s">
        <v>1116</v>
      </c>
      <c r="H383" t="s">
        <v>106</v>
      </c>
      <c r="I383" s="77">
        <v>4425</v>
      </c>
      <c r="J383" s="77">
        <v>402</v>
      </c>
      <c r="K383" s="77">
        <v>0</v>
      </c>
      <c r="L383" s="77">
        <v>65.675141999999994</v>
      </c>
      <c r="M383" s="78">
        <v>0</v>
      </c>
      <c r="N383" s="78">
        <v>0</v>
      </c>
      <c r="O383" s="78">
        <v>0</v>
      </c>
    </row>
    <row r="384" spans="2:15">
      <c r="B384" t="s">
        <v>2398</v>
      </c>
      <c r="C384" t="s">
        <v>2399</v>
      </c>
      <c r="D384" t="s">
        <v>366</v>
      </c>
      <c r="E384" t="s">
        <v>1032</v>
      </c>
      <c r="F384" t="s">
        <v>2400</v>
      </c>
      <c r="G384" t="s">
        <v>1116</v>
      </c>
      <c r="H384" t="s">
        <v>106</v>
      </c>
      <c r="I384" s="77">
        <v>22</v>
      </c>
      <c r="J384" s="77">
        <v>4013</v>
      </c>
      <c r="K384" s="77">
        <v>0</v>
      </c>
      <c r="L384" s="77">
        <v>3.2595191200000002</v>
      </c>
      <c r="M384" s="78">
        <v>0</v>
      </c>
      <c r="N384" s="78">
        <v>0</v>
      </c>
      <c r="O384" s="78">
        <v>0</v>
      </c>
    </row>
    <row r="385" spans="2:15">
      <c r="B385" t="s">
        <v>2401</v>
      </c>
      <c r="C385" t="s">
        <v>2402</v>
      </c>
      <c r="D385" t="s">
        <v>366</v>
      </c>
      <c r="E385" t="s">
        <v>1032</v>
      </c>
      <c r="F385" t="s">
        <v>2403</v>
      </c>
      <c r="G385" t="s">
        <v>1116</v>
      </c>
      <c r="H385" t="s">
        <v>106</v>
      </c>
      <c r="I385" s="77">
        <v>7</v>
      </c>
      <c r="J385" s="77">
        <v>15538</v>
      </c>
      <c r="K385" s="77">
        <v>0</v>
      </c>
      <c r="L385" s="77">
        <v>4.0156407200000004</v>
      </c>
      <c r="M385" s="78">
        <v>0</v>
      </c>
      <c r="N385" s="78">
        <v>0</v>
      </c>
      <c r="O385" s="78">
        <v>0</v>
      </c>
    </row>
    <row r="386" spans="2:15">
      <c r="B386" t="s">
        <v>2404</v>
      </c>
      <c r="C386" t="s">
        <v>2405</v>
      </c>
      <c r="D386" t="s">
        <v>2176</v>
      </c>
      <c r="E386" t="s">
        <v>1032</v>
      </c>
      <c r="F386" t="s">
        <v>2406</v>
      </c>
      <c r="G386" t="s">
        <v>1116</v>
      </c>
      <c r="H386" t="s">
        <v>106</v>
      </c>
      <c r="I386" s="77">
        <v>16</v>
      </c>
      <c r="J386" s="77">
        <v>19583</v>
      </c>
      <c r="K386" s="77">
        <v>0</v>
      </c>
      <c r="L386" s="77">
        <v>11.56806976</v>
      </c>
      <c r="M386" s="78">
        <v>0</v>
      </c>
      <c r="N386" s="78">
        <v>0</v>
      </c>
      <c r="O386" s="78">
        <v>0</v>
      </c>
    </row>
    <row r="387" spans="2:15">
      <c r="B387" t="s">
        <v>2407</v>
      </c>
      <c r="C387" t="s">
        <v>2408</v>
      </c>
      <c r="D387" t="s">
        <v>366</v>
      </c>
      <c r="E387" t="s">
        <v>1032</v>
      </c>
      <c r="F387" t="s">
        <v>2409</v>
      </c>
      <c r="G387" t="s">
        <v>1116</v>
      </c>
      <c r="H387" t="s">
        <v>106</v>
      </c>
      <c r="I387" s="77">
        <v>8</v>
      </c>
      <c r="J387" s="77">
        <v>9536</v>
      </c>
      <c r="K387" s="77">
        <v>0</v>
      </c>
      <c r="L387" s="77">
        <v>2.8165529600000001</v>
      </c>
      <c r="M387" s="78">
        <v>0</v>
      </c>
      <c r="N387" s="78">
        <v>0</v>
      </c>
      <c r="O387" s="78">
        <v>0</v>
      </c>
    </row>
    <row r="388" spans="2:15">
      <c r="B388" t="s">
        <v>2410</v>
      </c>
      <c r="C388" t="s">
        <v>2411</v>
      </c>
      <c r="D388" t="s">
        <v>366</v>
      </c>
      <c r="E388" t="s">
        <v>1032</v>
      </c>
      <c r="F388" t="s">
        <v>2412</v>
      </c>
      <c r="G388" t="s">
        <v>1116</v>
      </c>
      <c r="H388" t="s">
        <v>106</v>
      </c>
      <c r="I388" s="77">
        <v>29805.26</v>
      </c>
      <c r="J388" s="77">
        <v>21183</v>
      </c>
      <c r="K388" s="77">
        <v>0</v>
      </c>
      <c r="L388" s="77">
        <v>23309.989249653601</v>
      </c>
      <c r="M388" s="78">
        <v>0</v>
      </c>
      <c r="N388" s="78">
        <v>6.4999999999999997E-3</v>
      </c>
      <c r="O388" s="78">
        <v>8.9999999999999998E-4</v>
      </c>
    </row>
    <row r="389" spans="2:15">
      <c r="B389" t="s">
        <v>2413</v>
      </c>
      <c r="C389" t="s">
        <v>2411</v>
      </c>
      <c r="D389" t="s">
        <v>366</v>
      </c>
      <c r="E389" t="s">
        <v>1032</v>
      </c>
      <c r="F389" t="s">
        <v>2412</v>
      </c>
      <c r="G389" t="s">
        <v>1116</v>
      </c>
      <c r="H389" t="s">
        <v>106</v>
      </c>
      <c r="I389" s="77">
        <v>12</v>
      </c>
      <c r="J389" s="77">
        <v>21183</v>
      </c>
      <c r="K389" s="77">
        <v>0</v>
      </c>
      <c r="L389" s="77">
        <v>9.3849163200000003</v>
      </c>
      <c r="M389" s="78">
        <v>0</v>
      </c>
      <c r="N389" s="78">
        <v>0</v>
      </c>
      <c r="O389" s="78">
        <v>0</v>
      </c>
    </row>
    <row r="390" spans="2:15">
      <c r="B390" t="s">
        <v>2414</v>
      </c>
      <c r="C390" t="s">
        <v>2415</v>
      </c>
      <c r="D390" t="s">
        <v>366</v>
      </c>
      <c r="E390" t="s">
        <v>1032</v>
      </c>
      <c r="F390" t="s">
        <v>2416</v>
      </c>
      <c r="G390" t="s">
        <v>1116</v>
      </c>
      <c r="H390" t="s">
        <v>106</v>
      </c>
      <c r="I390" s="77">
        <v>12</v>
      </c>
      <c r="J390" s="77">
        <v>8941</v>
      </c>
      <c r="K390" s="77">
        <v>0</v>
      </c>
      <c r="L390" s="77">
        <v>3.9612206400000001</v>
      </c>
      <c r="M390" s="78">
        <v>0</v>
      </c>
      <c r="N390" s="78">
        <v>0</v>
      </c>
      <c r="O390" s="78">
        <v>0</v>
      </c>
    </row>
    <row r="391" spans="2:15">
      <c r="B391" t="s">
        <v>2417</v>
      </c>
      <c r="C391" t="s">
        <v>2418</v>
      </c>
      <c r="D391" t="s">
        <v>2176</v>
      </c>
      <c r="E391" t="s">
        <v>1032</v>
      </c>
      <c r="F391" t="s">
        <v>2419</v>
      </c>
      <c r="G391" t="s">
        <v>1116</v>
      </c>
      <c r="H391" t="s">
        <v>106</v>
      </c>
      <c r="I391" s="77">
        <v>13</v>
      </c>
      <c r="J391" s="77">
        <v>13617</v>
      </c>
      <c r="K391" s="77">
        <v>0</v>
      </c>
      <c r="L391" s="77">
        <v>6.5356153199999998</v>
      </c>
      <c r="M391" s="78">
        <v>0</v>
      </c>
      <c r="N391" s="78">
        <v>0</v>
      </c>
      <c r="O391" s="78">
        <v>0</v>
      </c>
    </row>
    <row r="392" spans="2:15">
      <c r="B392" t="s">
        <v>2420</v>
      </c>
      <c r="C392" t="s">
        <v>2421</v>
      </c>
      <c r="D392" t="s">
        <v>366</v>
      </c>
      <c r="E392" t="s">
        <v>1032</v>
      </c>
      <c r="F392" t="s">
        <v>2422</v>
      </c>
      <c r="G392" t="s">
        <v>1116</v>
      </c>
      <c r="H392" t="s">
        <v>106</v>
      </c>
      <c r="I392" s="77">
        <v>42</v>
      </c>
      <c r="J392" s="77">
        <v>869</v>
      </c>
      <c r="K392" s="77">
        <v>0</v>
      </c>
      <c r="L392" s="77">
        <v>1.34750616</v>
      </c>
      <c r="M392" s="78">
        <v>0</v>
      </c>
      <c r="N392" s="78">
        <v>0</v>
      </c>
      <c r="O392" s="78">
        <v>0</v>
      </c>
    </row>
    <row r="393" spans="2:15">
      <c r="B393" t="s">
        <v>2423</v>
      </c>
      <c r="C393" t="s">
        <v>2424</v>
      </c>
      <c r="D393" t="s">
        <v>366</v>
      </c>
      <c r="E393" t="s">
        <v>1032</v>
      </c>
      <c r="F393" t="s">
        <v>2425</v>
      </c>
      <c r="G393" t="s">
        <v>1116</v>
      </c>
      <c r="H393" t="s">
        <v>106</v>
      </c>
      <c r="I393" s="77">
        <v>700</v>
      </c>
      <c r="J393" s="77">
        <v>1413</v>
      </c>
      <c r="K393" s="77">
        <v>0</v>
      </c>
      <c r="L393" s="77">
        <v>36.517572000000001</v>
      </c>
      <c r="M393" s="78">
        <v>0</v>
      </c>
      <c r="N393" s="78">
        <v>0</v>
      </c>
      <c r="O393" s="78">
        <v>0</v>
      </c>
    </row>
    <row r="394" spans="2:15">
      <c r="B394" t="s">
        <v>2426</v>
      </c>
      <c r="C394" t="s">
        <v>2427</v>
      </c>
      <c r="D394" t="s">
        <v>123</v>
      </c>
      <c r="E394" t="s">
        <v>1032</v>
      </c>
      <c r="F394" t="s">
        <v>2428</v>
      </c>
      <c r="G394" t="s">
        <v>1116</v>
      </c>
      <c r="H394" t="s">
        <v>110</v>
      </c>
      <c r="I394" s="77">
        <v>30608.080000000002</v>
      </c>
      <c r="J394" s="77">
        <v>9570</v>
      </c>
      <c r="K394" s="77">
        <v>0</v>
      </c>
      <c r="L394" s="77">
        <v>11814.6080787504</v>
      </c>
      <c r="M394" s="78">
        <v>2.9999999999999997E-4</v>
      </c>
      <c r="N394" s="78">
        <v>3.3E-3</v>
      </c>
      <c r="O394" s="78">
        <v>5.0000000000000001E-4</v>
      </c>
    </row>
    <row r="395" spans="2:15">
      <c r="B395" t="s">
        <v>2429</v>
      </c>
      <c r="C395" t="s">
        <v>2430</v>
      </c>
      <c r="D395" t="s">
        <v>366</v>
      </c>
      <c r="E395" t="s">
        <v>1032</v>
      </c>
      <c r="F395" t="s">
        <v>2431</v>
      </c>
      <c r="G395" t="s">
        <v>1116</v>
      </c>
      <c r="H395" t="s">
        <v>106</v>
      </c>
      <c r="I395" s="77">
        <v>28099.24</v>
      </c>
      <c r="J395" s="77">
        <v>8922</v>
      </c>
      <c r="K395" s="77">
        <v>0</v>
      </c>
      <c r="L395" s="77">
        <v>9255.8963998176005</v>
      </c>
      <c r="M395" s="78">
        <v>0</v>
      </c>
      <c r="N395" s="78">
        <v>2.5999999999999999E-3</v>
      </c>
      <c r="O395" s="78">
        <v>4.0000000000000002E-4</v>
      </c>
    </row>
    <row r="396" spans="2:15">
      <c r="B396" t="s">
        <v>2432</v>
      </c>
      <c r="C396" t="s">
        <v>2433</v>
      </c>
      <c r="D396" t="s">
        <v>2176</v>
      </c>
      <c r="E396" t="s">
        <v>1032</v>
      </c>
      <c r="F396" t="s">
        <v>2434</v>
      </c>
      <c r="G396" t="s">
        <v>1116</v>
      </c>
      <c r="H396" t="s">
        <v>106</v>
      </c>
      <c r="I396" s="77">
        <v>5</v>
      </c>
      <c r="J396" s="77">
        <v>18550</v>
      </c>
      <c r="K396" s="77">
        <v>0</v>
      </c>
      <c r="L396" s="77">
        <v>3.4243299999999999</v>
      </c>
      <c r="M396" s="78">
        <v>0</v>
      </c>
      <c r="N396" s="78">
        <v>0</v>
      </c>
      <c r="O396" s="78">
        <v>0</v>
      </c>
    </row>
    <row r="397" spans="2:15">
      <c r="B397" t="s">
        <v>2435</v>
      </c>
      <c r="C397" t="s">
        <v>2436</v>
      </c>
      <c r="D397" t="s">
        <v>2176</v>
      </c>
      <c r="E397" t="s">
        <v>1032</v>
      </c>
      <c r="F397" t="s">
        <v>2437</v>
      </c>
      <c r="G397" t="s">
        <v>1116</v>
      </c>
      <c r="H397" t="s">
        <v>106</v>
      </c>
      <c r="I397" s="77">
        <v>10</v>
      </c>
      <c r="J397" s="77">
        <v>1792</v>
      </c>
      <c r="K397" s="77">
        <v>0</v>
      </c>
      <c r="L397" s="77">
        <v>0.66160640000000004</v>
      </c>
      <c r="M397" s="78">
        <v>0</v>
      </c>
      <c r="N397" s="78">
        <v>0</v>
      </c>
      <c r="O397" s="78">
        <v>0</v>
      </c>
    </row>
    <row r="398" spans="2:15">
      <c r="B398" t="s">
        <v>2438</v>
      </c>
      <c r="C398" t="s">
        <v>2439</v>
      </c>
      <c r="D398" t="s">
        <v>2176</v>
      </c>
      <c r="E398" t="s">
        <v>1032</v>
      </c>
      <c r="F398" t="s">
        <v>2440</v>
      </c>
      <c r="G398" t="s">
        <v>1116</v>
      </c>
      <c r="H398" t="s">
        <v>106</v>
      </c>
      <c r="I398" s="77">
        <v>100</v>
      </c>
      <c r="J398" s="77">
        <v>5854</v>
      </c>
      <c r="K398" s="77">
        <v>0</v>
      </c>
      <c r="L398" s="77">
        <v>21.612967999999999</v>
      </c>
      <c r="M398" s="78">
        <v>0</v>
      </c>
      <c r="N398" s="78">
        <v>0</v>
      </c>
      <c r="O398" s="78">
        <v>0</v>
      </c>
    </row>
    <row r="399" spans="2:15">
      <c r="B399" t="s">
        <v>2441</v>
      </c>
      <c r="C399" t="s">
        <v>2442</v>
      </c>
      <c r="D399" t="s">
        <v>366</v>
      </c>
      <c r="E399" t="s">
        <v>1032</v>
      </c>
      <c r="F399" t="s">
        <v>2443</v>
      </c>
      <c r="G399" t="s">
        <v>1116</v>
      </c>
      <c r="H399" t="s">
        <v>106</v>
      </c>
      <c r="I399" s="77">
        <v>29</v>
      </c>
      <c r="J399" s="77">
        <v>10774</v>
      </c>
      <c r="K399" s="77">
        <v>6.4240800000000004E-3</v>
      </c>
      <c r="L399" s="77">
        <v>11.5419304</v>
      </c>
      <c r="M399" s="78">
        <v>0</v>
      </c>
      <c r="N399" s="78">
        <v>0</v>
      </c>
      <c r="O399" s="78">
        <v>0</v>
      </c>
    </row>
    <row r="400" spans="2:15">
      <c r="B400" t="s">
        <v>2444</v>
      </c>
      <c r="C400" t="s">
        <v>2445</v>
      </c>
      <c r="D400" t="s">
        <v>366</v>
      </c>
      <c r="E400" t="s">
        <v>1032</v>
      </c>
      <c r="F400" t="s">
        <v>2446</v>
      </c>
      <c r="G400" t="s">
        <v>1116</v>
      </c>
      <c r="H400" t="s">
        <v>106</v>
      </c>
      <c r="I400" s="77">
        <v>14200</v>
      </c>
      <c r="J400" s="77">
        <v>25</v>
      </c>
      <c r="K400" s="77">
        <v>0</v>
      </c>
      <c r="L400" s="77">
        <v>13.1066</v>
      </c>
      <c r="M400" s="78">
        <v>1E-4</v>
      </c>
      <c r="N400" s="78">
        <v>0</v>
      </c>
      <c r="O400" s="78">
        <v>0</v>
      </c>
    </row>
    <row r="401" spans="2:15">
      <c r="B401" t="s">
        <v>2447</v>
      </c>
      <c r="C401" t="s">
        <v>2448</v>
      </c>
      <c r="D401" t="s">
        <v>2176</v>
      </c>
      <c r="E401" t="s">
        <v>1032</v>
      </c>
      <c r="F401" t="s">
        <v>2449</v>
      </c>
      <c r="G401" t="s">
        <v>1116</v>
      </c>
      <c r="H401" t="s">
        <v>106</v>
      </c>
      <c r="I401" s="77">
        <v>49</v>
      </c>
      <c r="J401" s="77">
        <v>1725</v>
      </c>
      <c r="K401" s="77">
        <v>0</v>
      </c>
      <c r="L401" s="77">
        <v>3.120663</v>
      </c>
      <c r="M401" s="78">
        <v>0</v>
      </c>
      <c r="N401" s="78">
        <v>0</v>
      </c>
      <c r="O401" s="78">
        <v>0</v>
      </c>
    </row>
    <row r="402" spans="2:15">
      <c r="B402" t="s">
        <v>2447</v>
      </c>
      <c r="C402" t="s">
        <v>2448</v>
      </c>
      <c r="D402" t="s">
        <v>2176</v>
      </c>
      <c r="E402" t="s">
        <v>1032</v>
      </c>
      <c r="F402" t="s">
        <v>2449</v>
      </c>
      <c r="G402" t="s">
        <v>1116</v>
      </c>
      <c r="H402" t="s">
        <v>106</v>
      </c>
      <c r="I402" s="77">
        <v>45275.5</v>
      </c>
      <c r="J402" s="77">
        <v>1725</v>
      </c>
      <c r="K402" s="77">
        <v>0</v>
      </c>
      <c r="L402" s="77">
        <v>2883.4607685000001</v>
      </c>
      <c r="M402" s="78">
        <v>2.0000000000000001E-4</v>
      </c>
      <c r="N402" s="78">
        <v>8.0000000000000004E-4</v>
      </c>
      <c r="O402" s="78">
        <v>1E-4</v>
      </c>
    </row>
    <row r="403" spans="2:15">
      <c r="B403" t="s">
        <v>2450</v>
      </c>
      <c r="C403" t="s">
        <v>2451</v>
      </c>
      <c r="D403" t="s">
        <v>2176</v>
      </c>
      <c r="E403" t="s">
        <v>1032</v>
      </c>
      <c r="F403" t="s">
        <v>2452</v>
      </c>
      <c r="G403" t="s">
        <v>1116</v>
      </c>
      <c r="H403" t="s">
        <v>106</v>
      </c>
      <c r="I403" s="77">
        <v>1042</v>
      </c>
      <c r="J403" s="77">
        <v>152</v>
      </c>
      <c r="K403" s="77">
        <v>0</v>
      </c>
      <c r="L403" s="77">
        <v>5.8475372800000001</v>
      </c>
      <c r="M403" s="78">
        <v>0</v>
      </c>
      <c r="N403" s="78">
        <v>0</v>
      </c>
      <c r="O403" s="78">
        <v>0</v>
      </c>
    </row>
    <row r="404" spans="2:15">
      <c r="B404" t="s">
        <v>2453</v>
      </c>
      <c r="C404" t="s">
        <v>2454</v>
      </c>
      <c r="D404" t="s">
        <v>366</v>
      </c>
      <c r="E404" t="s">
        <v>1032</v>
      </c>
      <c r="F404" t="s">
        <v>2455</v>
      </c>
      <c r="G404" t="s">
        <v>1116</v>
      </c>
      <c r="H404" t="s">
        <v>106</v>
      </c>
      <c r="I404" s="77">
        <v>430</v>
      </c>
      <c r="J404" s="77">
        <v>684</v>
      </c>
      <c r="K404" s="77">
        <v>0</v>
      </c>
      <c r="L404" s="77">
        <v>10.858910399999999</v>
      </c>
      <c r="M404" s="78">
        <v>0</v>
      </c>
      <c r="N404" s="78">
        <v>0</v>
      </c>
      <c r="O404" s="78">
        <v>0</v>
      </c>
    </row>
    <row r="405" spans="2:15">
      <c r="B405" t="s">
        <v>2456</v>
      </c>
      <c r="C405" t="s">
        <v>2457</v>
      </c>
      <c r="D405" t="s">
        <v>366</v>
      </c>
      <c r="E405" t="s">
        <v>1032</v>
      </c>
      <c r="F405" t="s">
        <v>2458</v>
      </c>
      <c r="G405" t="s">
        <v>1116</v>
      </c>
      <c r="H405" t="s">
        <v>106</v>
      </c>
      <c r="I405" s="77">
        <v>36127.57</v>
      </c>
      <c r="J405" s="77">
        <v>9780</v>
      </c>
      <c r="K405" s="77">
        <v>0</v>
      </c>
      <c r="L405" s="77">
        <v>13044.856269432001</v>
      </c>
      <c r="M405" s="78">
        <v>0</v>
      </c>
      <c r="N405" s="78">
        <v>3.5999999999999999E-3</v>
      </c>
      <c r="O405" s="78">
        <v>5.0000000000000001E-4</v>
      </c>
    </row>
    <row r="406" spans="2:15">
      <c r="B406" t="s">
        <v>2459</v>
      </c>
      <c r="C406" t="s">
        <v>2460</v>
      </c>
      <c r="D406" t="s">
        <v>366</v>
      </c>
      <c r="E406" t="s">
        <v>1032</v>
      </c>
      <c r="F406" t="s">
        <v>2461</v>
      </c>
      <c r="G406" t="s">
        <v>1116</v>
      </c>
      <c r="H406" t="s">
        <v>106</v>
      </c>
      <c r="I406" s="77">
        <v>45</v>
      </c>
      <c r="J406" s="77">
        <v>379</v>
      </c>
      <c r="K406" s="77">
        <v>0</v>
      </c>
      <c r="L406" s="77">
        <v>0.62967059999999997</v>
      </c>
      <c r="M406" s="78">
        <v>0</v>
      </c>
      <c r="N406" s="78">
        <v>0</v>
      </c>
      <c r="O406" s="78">
        <v>0</v>
      </c>
    </row>
    <row r="407" spans="2:15">
      <c r="B407" t="s">
        <v>2462</v>
      </c>
      <c r="C407" t="s">
        <v>2463</v>
      </c>
      <c r="D407" t="s">
        <v>123</v>
      </c>
      <c r="E407" t="s">
        <v>1032</v>
      </c>
      <c r="F407" t="s">
        <v>2464</v>
      </c>
      <c r="G407" t="s">
        <v>1116</v>
      </c>
      <c r="H407" t="s">
        <v>110</v>
      </c>
      <c r="I407" s="77">
        <v>67237.41</v>
      </c>
      <c r="J407" s="77">
        <v>10562</v>
      </c>
      <c r="K407" s="77">
        <v>0</v>
      </c>
      <c r="L407" s="77">
        <v>28643.654925956202</v>
      </c>
      <c r="M407" s="78">
        <v>1E-4</v>
      </c>
      <c r="N407" s="78">
        <v>7.9000000000000008E-3</v>
      </c>
      <c r="O407" s="78">
        <v>1.1000000000000001E-3</v>
      </c>
    </row>
    <row r="408" spans="2:15">
      <c r="B408" t="s">
        <v>2465</v>
      </c>
      <c r="C408" t="s">
        <v>2466</v>
      </c>
      <c r="D408" t="s">
        <v>2176</v>
      </c>
      <c r="E408" t="s">
        <v>1032</v>
      </c>
      <c r="F408" t="s">
        <v>2467</v>
      </c>
      <c r="G408" t="s">
        <v>1159</v>
      </c>
      <c r="H408" t="s">
        <v>106</v>
      </c>
      <c r="I408" s="77">
        <v>9</v>
      </c>
      <c r="J408" s="77">
        <v>922</v>
      </c>
      <c r="K408" s="77">
        <v>0</v>
      </c>
      <c r="L408" s="77">
        <v>0.30636215999999999</v>
      </c>
      <c r="M408" s="78">
        <v>0</v>
      </c>
      <c r="N408" s="78">
        <v>0</v>
      </c>
      <c r="O408" s="78">
        <v>0</v>
      </c>
    </row>
    <row r="409" spans="2:15">
      <c r="B409" t="s">
        <v>2468</v>
      </c>
      <c r="C409" t="s">
        <v>2469</v>
      </c>
      <c r="D409" t="s">
        <v>2176</v>
      </c>
      <c r="E409" t="s">
        <v>1032</v>
      </c>
      <c r="F409" t="s">
        <v>2470</v>
      </c>
      <c r="G409" t="s">
        <v>1159</v>
      </c>
      <c r="H409" t="s">
        <v>106</v>
      </c>
      <c r="I409" s="77">
        <v>71</v>
      </c>
      <c r="J409" s="77">
        <v>1011</v>
      </c>
      <c r="K409" s="77">
        <v>0</v>
      </c>
      <c r="L409" s="77">
        <v>2.6501545200000001</v>
      </c>
      <c r="M409" s="78">
        <v>0</v>
      </c>
      <c r="N409" s="78">
        <v>0</v>
      </c>
      <c r="O409" s="78">
        <v>0</v>
      </c>
    </row>
    <row r="410" spans="2:15">
      <c r="B410" t="s">
        <v>2471</v>
      </c>
      <c r="C410" t="s">
        <v>2472</v>
      </c>
      <c r="D410" t="s">
        <v>366</v>
      </c>
      <c r="E410" t="s">
        <v>1032</v>
      </c>
      <c r="F410" t="s">
        <v>2473</v>
      </c>
      <c r="G410" t="s">
        <v>1159</v>
      </c>
      <c r="H410" t="s">
        <v>106</v>
      </c>
      <c r="I410" s="77">
        <v>4000</v>
      </c>
      <c r="J410" s="77">
        <v>52</v>
      </c>
      <c r="K410" s="77">
        <v>0</v>
      </c>
      <c r="L410" s="77">
        <v>7.67936</v>
      </c>
      <c r="M410" s="78">
        <v>0</v>
      </c>
      <c r="N410" s="78">
        <v>0</v>
      </c>
      <c r="O410" s="78">
        <v>0</v>
      </c>
    </row>
    <row r="411" spans="2:15">
      <c r="B411" t="s">
        <v>2474</v>
      </c>
      <c r="C411" t="s">
        <v>2475</v>
      </c>
      <c r="D411" t="s">
        <v>2176</v>
      </c>
      <c r="E411" t="s">
        <v>1032</v>
      </c>
      <c r="F411" t="s">
        <v>2476</v>
      </c>
      <c r="G411" t="s">
        <v>1159</v>
      </c>
      <c r="H411" t="s">
        <v>106</v>
      </c>
      <c r="I411" s="77">
        <v>24</v>
      </c>
      <c r="J411" s="77">
        <v>2644</v>
      </c>
      <c r="K411" s="77">
        <v>0</v>
      </c>
      <c r="L411" s="77">
        <v>2.3427955200000001</v>
      </c>
      <c r="M411" s="78">
        <v>0</v>
      </c>
      <c r="N411" s="78">
        <v>0</v>
      </c>
      <c r="O411" s="78">
        <v>0</v>
      </c>
    </row>
    <row r="412" spans="2:15">
      <c r="B412" t="s">
        <v>2477</v>
      </c>
      <c r="C412" t="s">
        <v>2478</v>
      </c>
      <c r="D412" t="s">
        <v>2176</v>
      </c>
      <c r="E412" t="s">
        <v>1032</v>
      </c>
      <c r="F412" t="s">
        <v>2479</v>
      </c>
      <c r="G412" t="s">
        <v>1159</v>
      </c>
      <c r="H412" t="s">
        <v>106</v>
      </c>
      <c r="I412" s="77">
        <v>23</v>
      </c>
      <c r="J412" s="77">
        <v>1466</v>
      </c>
      <c r="K412" s="77">
        <v>1.1925160000000001E-2</v>
      </c>
      <c r="L412" s="77">
        <v>1.2567937199999999</v>
      </c>
      <c r="M412" s="78">
        <v>0</v>
      </c>
      <c r="N412" s="78">
        <v>0</v>
      </c>
      <c r="O412" s="78">
        <v>0</v>
      </c>
    </row>
    <row r="413" spans="2:15">
      <c r="B413" t="s">
        <v>2480</v>
      </c>
      <c r="C413" t="s">
        <v>2481</v>
      </c>
      <c r="D413" t="s">
        <v>2176</v>
      </c>
      <c r="E413" t="s">
        <v>1032</v>
      </c>
      <c r="F413" t="s">
        <v>2482</v>
      </c>
      <c r="G413" t="s">
        <v>1159</v>
      </c>
      <c r="H413" t="s">
        <v>106</v>
      </c>
      <c r="I413" s="77">
        <v>41</v>
      </c>
      <c r="J413" s="77">
        <v>3161</v>
      </c>
      <c r="K413" s="77">
        <v>0</v>
      </c>
      <c r="L413" s="77">
        <v>4.7848689200000001</v>
      </c>
      <c r="M413" s="78">
        <v>0</v>
      </c>
      <c r="N413" s="78">
        <v>0</v>
      </c>
      <c r="O413" s="78">
        <v>0</v>
      </c>
    </row>
    <row r="414" spans="2:15">
      <c r="B414" t="s">
        <v>2483</v>
      </c>
      <c r="C414" t="s">
        <v>2484</v>
      </c>
      <c r="D414" t="s">
        <v>366</v>
      </c>
      <c r="E414" t="s">
        <v>1032</v>
      </c>
      <c r="F414" t="s">
        <v>2485</v>
      </c>
      <c r="G414" t="s">
        <v>1159</v>
      </c>
      <c r="H414" t="s">
        <v>106</v>
      </c>
      <c r="I414" s="77">
        <v>13</v>
      </c>
      <c r="J414" s="77">
        <v>9496</v>
      </c>
      <c r="K414" s="77">
        <v>0</v>
      </c>
      <c r="L414" s="77">
        <v>4.5577001599999996</v>
      </c>
      <c r="M414" s="78">
        <v>0</v>
      </c>
      <c r="N414" s="78">
        <v>0</v>
      </c>
      <c r="O414" s="78">
        <v>0</v>
      </c>
    </row>
    <row r="415" spans="2:15">
      <c r="B415" t="s">
        <v>2486</v>
      </c>
      <c r="C415" t="s">
        <v>2487</v>
      </c>
      <c r="D415" t="s">
        <v>2176</v>
      </c>
      <c r="E415" t="s">
        <v>1032</v>
      </c>
      <c r="F415" t="s">
        <v>2394</v>
      </c>
      <c r="G415" t="s">
        <v>1194</v>
      </c>
      <c r="H415" t="s">
        <v>106</v>
      </c>
      <c r="I415" s="77">
        <v>78</v>
      </c>
      <c r="J415" s="77">
        <v>12510</v>
      </c>
      <c r="K415" s="77">
        <v>0</v>
      </c>
      <c r="L415" s="77">
        <v>36.025797599999997</v>
      </c>
      <c r="M415" s="78">
        <v>0</v>
      </c>
      <c r="N415" s="78">
        <v>0</v>
      </c>
      <c r="O415" s="78">
        <v>0</v>
      </c>
    </row>
    <row r="416" spans="2:15">
      <c r="B416" t="s">
        <v>2488</v>
      </c>
      <c r="C416" t="s">
        <v>2489</v>
      </c>
      <c r="D416" t="s">
        <v>2176</v>
      </c>
      <c r="E416" t="s">
        <v>1032</v>
      </c>
      <c r="F416" t="s">
        <v>2490</v>
      </c>
      <c r="G416" t="s">
        <v>1194</v>
      </c>
      <c r="H416" t="s">
        <v>106</v>
      </c>
      <c r="I416" s="77">
        <v>14</v>
      </c>
      <c r="J416" s="77">
        <v>484</v>
      </c>
      <c r="K416" s="77">
        <v>0</v>
      </c>
      <c r="L416" s="77">
        <v>0.25016991999999999</v>
      </c>
      <c r="M416" s="78">
        <v>0</v>
      </c>
      <c r="N416" s="78">
        <v>0</v>
      </c>
      <c r="O416" s="78">
        <v>0</v>
      </c>
    </row>
    <row r="417" spans="2:15">
      <c r="B417" t="s">
        <v>2491</v>
      </c>
      <c r="C417" t="s">
        <v>2492</v>
      </c>
      <c r="D417" t="s">
        <v>2176</v>
      </c>
      <c r="E417" t="s">
        <v>1032</v>
      </c>
      <c r="F417" t="s">
        <v>2493</v>
      </c>
      <c r="G417" t="s">
        <v>1194</v>
      </c>
      <c r="H417" t="s">
        <v>106</v>
      </c>
      <c r="I417" s="77">
        <v>50</v>
      </c>
      <c r="J417" s="77">
        <v>42</v>
      </c>
      <c r="K417" s="77">
        <v>0</v>
      </c>
      <c r="L417" s="77">
        <v>7.7532000000000004E-2</v>
      </c>
      <c r="M417" s="78">
        <v>0</v>
      </c>
      <c r="N417" s="78">
        <v>0</v>
      </c>
      <c r="O417" s="78">
        <v>0</v>
      </c>
    </row>
    <row r="418" spans="2:15">
      <c r="B418" t="s">
        <v>2494</v>
      </c>
      <c r="C418" t="s">
        <v>2495</v>
      </c>
      <c r="D418" t="s">
        <v>123</v>
      </c>
      <c r="E418" t="s">
        <v>1032</v>
      </c>
      <c r="F418" t="s">
        <v>2496</v>
      </c>
      <c r="G418" t="s">
        <v>1194</v>
      </c>
      <c r="H418" t="s">
        <v>116</v>
      </c>
      <c r="I418" s="77">
        <v>8335</v>
      </c>
      <c r="J418" s="77">
        <v>415</v>
      </c>
      <c r="K418" s="77">
        <v>0</v>
      </c>
      <c r="L418" s="77">
        <v>96.306174049999996</v>
      </c>
      <c r="M418" s="78">
        <v>5.9999999999999995E-4</v>
      </c>
      <c r="N418" s="78">
        <v>0</v>
      </c>
      <c r="O418" s="78">
        <v>0</v>
      </c>
    </row>
    <row r="419" spans="2:15">
      <c r="B419" t="s">
        <v>2497</v>
      </c>
      <c r="C419" t="s">
        <v>2498</v>
      </c>
      <c r="D419" t="s">
        <v>366</v>
      </c>
      <c r="E419" t="s">
        <v>1032</v>
      </c>
      <c r="F419" t="s">
        <v>2499</v>
      </c>
      <c r="G419" t="s">
        <v>1194</v>
      </c>
      <c r="H419" t="s">
        <v>106</v>
      </c>
      <c r="I419" s="77">
        <v>126</v>
      </c>
      <c r="J419" s="77">
        <v>1716</v>
      </c>
      <c r="K419" s="77">
        <v>0</v>
      </c>
      <c r="L419" s="77">
        <v>7.9826947199999996</v>
      </c>
      <c r="M419" s="78">
        <v>0</v>
      </c>
      <c r="N419" s="78">
        <v>0</v>
      </c>
      <c r="O419" s="78">
        <v>0</v>
      </c>
    </row>
    <row r="420" spans="2:15">
      <c r="B420" t="s">
        <v>2500</v>
      </c>
      <c r="C420" t="s">
        <v>2501</v>
      </c>
      <c r="D420" t="s">
        <v>2176</v>
      </c>
      <c r="E420" t="s">
        <v>1032</v>
      </c>
      <c r="F420" t="s">
        <v>2502</v>
      </c>
      <c r="G420" t="s">
        <v>1194</v>
      </c>
      <c r="H420" t="s">
        <v>106</v>
      </c>
      <c r="I420" s="77">
        <v>4</v>
      </c>
      <c r="J420" s="77">
        <v>33073</v>
      </c>
      <c r="K420" s="77">
        <v>1.7869280000000001E-2</v>
      </c>
      <c r="L420" s="77">
        <v>4.9020899199999999</v>
      </c>
      <c r="M420" s="78">
        <v>0</v>
      </c>
      <c r="N420" s="78">
        <v>0</v>
      </c>
      <c r="O420" s="78">
        <v>0</v>
      </c>
    </row>
    <row r="421" spans="2:15">
      <c r="B421" t="s">
        <v>2503</v>
      </c>
      <c r="C421" t="s">
        <v>2504</v>
      </c>
      <c r="D421" t="s">
        <v>2176</v>
      </c>
      <c r="E421" t="s">
        <v>1032</v>
      </c>
      <c r="F421" t="s">
        <v>2505</v>
      </c>
      <c r="G421" t="s">
        <v>1194</v>
      </c>
      <c r="H421" t="s">
        <v>106</v>
      </c>
      <c r="I421" s="77">
        <v>1</v>
      </c>
      <c r="J421" s="77">
        <v>2627</v>
      </c>
      <c r="K421" s="77">
        <v>0</v>
      </c>
      <c r="L421" s="77">
        <v>9.6988840000000007E-2</v>
      </c>
      <c r="M421" s="78">
        <v>0</v>
      </c>
      <c r="N421" s="78">
        <v>0</v>
      </c>
      <c r="O421" s="78">
        <v>0</v>
      </c>
    </row>
    <row r="422" spans="2:15">
      <c r="B422" t="s">
        <v>2506</v>
      </c>
      <c r="C422" t="s">
        <v>2507</v>
      </c>
      <c r="D422" t="s">
        <v>2176</v>
      </c>
      <c r="E422" t="s">
        <v>1032</v>
      </c>
      <c r="F422" t="s">
        <v>2508</v>
      </c>
      <c r="G422" t="s">
        <v>1194</v>
      </c>
      <c r="H422" t="s">
        <v>106</v>
      </c>
      <c r="I422" s="77">
        <v>11</v>
      </c>
      <c r="J422" s="77">
        <v>10782</v>
      </c>
      <c r="K422" s="77">
        <v>0</v>
      </c>
      <c r="L422" s="77">
        <v>4.3787858399999999</v>
      </c>
      <c r="M422" s="78">
        <v>0</v>
      </c>
      <c r="N422" s="78">
        <v>0</v>
      </c>
      <c r="O422" s="78">
        <v>0</v>
      </c>
    </row>
    <row r="423" spans="2:15">
      <c r="B423" t="s">
        <v>2509</v>
      </c>
      <c r="C423" t="s">
        <v>2510</v>
      </c>
      <c r="D423" t="s">
        <v>2176</v>
      </c>
      <c r="E423" t="s">
        <v>1032</v>
      </c>
      <c r="F423" t="s">
        <v>2511</v>
      </c>
      <c r="G423" t="s">
        <v>1194</v>
      </c>
      <c r="H423" t="s">
        <v>106</v>
      </c>
      <c r="I423" s="77">
        <v>35</v>
      </c>
      <c r="J423" s="77">
        <v>4474.5</v>
      </c>
      <c r="K423" s="77">
        <v>0</v>
      </c>
      <c r="L423" s="77">
        <v>5.7819488999999997</v>
      </c>
      <c r="M423" s="78">
        <v>0</v>
      </c>
      <c r="N423" s="78">
        <v>0</v>
      </c>
      <c r="O423" s="78">
        <v>0</v>
      </c>
    </row>
    <row r="424" spans="2:15">
      <c r="B424" t="s">
        <v>2512</v>
      </c>
      <c r="C424" t="s">
        <v>2513</v>
      </c>
      <c r="D424" t="s">
        <v>2176</v>
      </c>
      <c r="E424" t="s">
        <v>1032</v>
      </c>
      <c r="F424" t="s">
        <v>2514</v>
      </c>
      <c r="G424" t="s">
        <v>1194</v>
      </c>
      <c r="H424" t="s">
        <v>106</v>
      </c>
      <c r="I424" s="77">
        <v>1039</v>
      </c>
      <c r="J424" s="77">
        <v>378</v>
      </c>
      <c r="K424" s="77">
        <v>0</v>
      </c>
      <c r="L424" s="77">
        <v>14.500034640000001</v>
      </c>
      <c r="M424" s="78">
        <v>2.0000000000000001E-4</v>
      </c>
      <c r="N424" s="78">
        <v>0</v>
      </c>
      <c r="O424" s="78">
        <v>0</v>
      </c>
    </row>
    <row r="425" spans="2:15">
      <c r="B425" t="s">
        <v>2515</v>
      </c>
      <c r="C425" t="s">
        <v>2516</v>
      </c>
      <c r="D425" t="s">
        <v>2176</v>
      </c>
      <c r="E425" t="s">
        <v>1032</v>
      </c>
      <c r="F425" t="s">
        <v>2517</v>
      </c>
      <c r="G425" t="s">
        <v>1194</v>
      </c>
      <c r="H425" t="s">
        <v>106</v>
      </c>
      <c r="I425" s="77">
        <v>1</v>
      </c>
      <c r="J425" s="77">
        <v>1450</v>
      </c>
      <c r="K425" s="77">
        <v>0</v>
      </c>
      <c r="L425" s="77">
        <v>5.3533999999999998E-2</v>
      </c>
      <c r="M425" s="78">
        <v>0</v>
      </c>
      <c r="N425" s="78">
        <v>0</v>
      </c>
      <c r="O425" s="78">
        <v>0</v>
      </c>
    </row>
    <row r="426" spans="2:15">
      <c r="B426" t="s">
        <v>2518</v>
      </c>
      <c r="C426" t="s">
        <v>2519</v>
      </c>
      <c r="D426" t="s">
        <v>2176</v>
      </c>
      <c r="E426" t="s">
        <v>1032</v>
      </c>
      <c r="F426" t="s">
        <v>2520</v>
      </c>
      <c r="G426" t="s">
        <v>1194</v>
      </c>
      <c r="H426" t="s">
        <v>106</v>
      </c>
      <c r="I426" s="77">
        <v>12</v>
      </c>
      <c r="J426" s="77">
        <v>13156</v>
      </c>
      <c r="K426" s="77">
        <v>0</v>
      </c>
      <c r="L426" s="77">
        <v>5.8286342400000004</v>
      </c>
      <c r="M426" s="78">
        <v>0</v>
      </c>
      <c r="N426" s="78">
        <v>0</v>
      </c>
      <c r="O426" s="78">
        <v>0</v>
      </c>
    </row>
    <row r="427" spans="2:15">
      <c r="B427" t="s">
        <v>2521</v>
      </c>
      <c r="C427" t="s">
        <v>2522</v>
      </c>
      <c r="D427" t="s">
        <v>2176</v>
      </c>
      <c r="E427" t="s">
        <v>1032</v>
      </c>
      <c r="F427" t="s">
        <v>2523</v>
      </c>
      <c r="G427" t="s">
        <v>1194</v>
      </c>
      <c r="H427" t="s">
        <v>106</v>
      </c>
      <c r="I427" s="77">
        <v>166</v>
      </c>
      <c r="J427" s="77">
        <v>92.03</v>
      </c>
      <c r="K427" s="77">
        <v>0</v>
      </c>
      <c r="L427" s="77">
        <v>0.5640261016</v>
      </c>
      <c r="M427" s="78">
        <v>0</v>
      </c>
      <c r="N427" s="78">
        <v>0</v>
      </c>
      <c r="O427" s="78">
        <v>0</v>
      </c>
    </row>
    <row r="428" spans="2:15">
      <c r="B428" t="s">
        <v>2524</v>
      </c>
      <c r="C428" t="s">
        <v>2525</v>
      </c>
      <c r="D428" t="s">
        <v>2176</v>
      </c>
      <c r="E428" t="s">
        <v>1032</v>
      </c>
      <c r="F428" t="s">
        <v>2526</v>
      </c>
      <c r="G428" t="s">
        <v>1194</v>
      </c>
      <c r="H428" t="s">
        <v>106</v>
      </c>
      <c r="I428" s="77">
        <v>2</v>
      </c>
      <c r="J428" s="77">
        <v>2671</v>
      </c>
      <c r="K428" s="77">
        <v>0</v>
      </c>
      <c r="L428" s="77">
        <v>0.19722664000000001</v>
      </c>
      <c r="M428" s="78">
        <v>0</v>
      </c>
      <c r="N428" s="78">
        <v>0</v>
      </c>
      <c r="O428" s="78">
        <v>0</v>
      </c>
    </row>
    <row r="429" spans="2:15">
      <c r="B429" t="s">
        <v>2527</v>
      </c>
      <c r="C429" t="s">
        <v>2528</v>
      </c>
      <c r="D429" t="s">
        <v>2176</v>
      </c>
      <c r="E429" t="s">
        <v>1032</v>
      </c>
      <c r="F429" t="s">
        <v>2529</v>
      </c>
      <c r="G429" t="s">
        <v>1194</v>
      </c>
      <c r="H429" t="s">
        <v>106</v>
      </c>
      <c r="I429" s="77">
        <v>11</v>
      </c>
      <c r="J429" s="77">
        <v>37026</v>
      </c>
      <c r="K429" s="77">
        <v>0</v>
      </c>
      <c r="L429" s="77">
        <v>15.036999120000001</v>
      </c>
      <c r="M429" s="78">
        <v>0</v>
      </c>
      <c r="N429" s="78">
        <v>0</v>
      </c>
      <c r="O429" s="78">
        <v>0</v>
      </c>
    </row>
    <row r="430" spans="2:15">
      <c r="B430" t="s">
        <v>2530</v>
      </c>
      <c r="C430" t="s">
        <v>2531</v>
      </c>
      <c r="D430" t="s">
        <v>366</v>
      </c>
      <c r="E430" t="s">
        <v>1032</v>
      </c>
      <c r="F430" t="s">
        <v>2532</v>
      </c>
      <c r="G430" t="s">
        <v>1194</v>
      </c>
      <c r="H430" t="s">
        <v>106</v>
      </c>
      <c r="I430" s="77">
        <v>142</v>
      </c>
      <c r="J430" s="77">
        <v>7564</v>
      </c>
      <c r="K430" s="77">
        <v>0</v>
      </c>
      <c r="L430" s="77">
        <v>39.655328959999999</v>
      </c>
      <c r="M430" s="78">
        <v>0</v>
      </c>
      <c r="N430" s="78">
        <v>0</v>
      </c>
      <c r="O430" s="78">
        <v>0</v>
      </c>
    </row>
    <row r="431" spans="2:15">
      <c r="B431" t="s">
        <v>2533</v>
      </c>
      <c r="C431" t="s">
        <v>2534</v>
      </c>
      <c r="D431" t="s">
        <v>366</v>
      </c>
      <c r="E431" t="s">
        <v>1032</v>
      </c>
      <c r="F431" t="s">
        <v>2535</v>
      </c>
      <c r="G431" t="s">
        <v>1194</v>
      </c>
      <c r="H431" t="s">
        <v>106</v>
      </c>
      <c r="I431" s="77">
        <v>1</v>
      </c>
      <c r="J431" s="77">
        <v>8721</v>
      </c>
      <c r="K431" s="77">
        <v>0</v>
      </c>
      <c r="L431" s="77">
        <v>0.32197932000000001</v>
      </c>
      <c r="M431" s="78">
        <v>0</v>
      </c>
      <c r="N431" s="78">
        <v>0</v>
      </c>
      <c r="O431" s="78">
        <v>0</v>
      </c>
    </row>
    <row r="432" spans="2:15">
      <c r="B432" t="s">
        <v>2536</v>
      </c>
      <c r="C432" t="s">
        <v>2537</v>
      </c>
      <c r="D432" t="s">
        <v>2176</v>
      </c>
      <c r="E432" t="s">
        <v>1032</v>
      </c>
      <c r="F432" t="s">
        <v>2538</v>
      </c>
      <c r="G432" t="s">
        <v>1194</v>
      </c>
      <c r="H432" t="s">
        <v>106</v>
      </c>
      <c r="I432" s="77">
        <v>54</v>
      </c>
      <c r="J432" s="77">
        <v>1320</v>
      </c>
      <c r="K432" s="77">
        <v>0</v>
      </c>
      <c r="L432" s="77">
        <v>2.6316576</v>
      </c>
      <c r="M432" s="78">
        <v>0</v>
      </c>
      <c r="N432" s="78">
        <v>0</v>
      </c>
      <c r="O432" s="78">
        <v>0</v>
      </c>
    </row>
    <row r="433" spans="2:15">
      <c r="B433" t="s">
        <v>2539</v>
      </c>
      <c r="C433" t="s">
        <v>2540</v>
      </c>
      <c r="D433" t="s">
        <v>366</v>
      </c>
      <c r="E433" t="s">
        <v>1032</v>
      </c>
      <c r="F433" t="s">
        <v>2541</v>
      </c>
      <c r="G433" t="s">
        <v>1194</v>
      </c>
      <c r="H433" t="s">
        <v>106</v>
      </c>
      <c r="I433" s="77">
        <v>91</v>
      </c>
      <c r="J433" s="77">
        <v>2090</v>
      </c>
      <c r="K433" s="77">
        <v>0</v>
      </c>
      <c r="L433" s="77">
        <v>7.0218147999999996</v>
      </c>
      <c r="M433" s="78">
        <v>0</v>
      </c>
      <c r="N433" s="78">
        <v>0</v>
      </c>
      <c r="O433" s="78">
        <v>0</v>
      </c>
    </row>
    <row r="434" spans="2:15">
      <c r="B434" t="s">
        <v>2542</v>
      </c>
      <c r="C434" t="s">
        <v>2543</v>
      </c>
      <c r="D434" t="s">
        <v>2176</v>
      </c>
      <c r="E434" t="s">
        <v>1032</v>
      </c>
      <c r="F434" t="s">
        <v>2544</v>
      </c>
      <c r="G434" t="s">
        <v>1194</v>
      </c>
      <c r="H434" t="s">
        <v>106</v>
      </c>
      <c r="I434" s="77">
        <v>9</v>
      </c>
      <c r="J434" s="77">
        <v>746</v>
      </c>
      <c r="K434" s="77">
        <v>0</v>
      </c>
      <c r="L434" s="77">
        <v>0.24788088</v>
      </c>
      <c r="M434" s="78">
        <v>0</v>
      </c>
      <c r="N434" s="78">
        <v>0</v>
      </c>
      <c r="O434" s="78">
        <v>0</v>
      </c>
    </row>
    <row r="435" spans="2:15">
      <c r="B435" t="s">
        <v>2545</v>
      </c>
      <c r="C435" t="s">
        <v>2546</v>
      </c>
      <c r="D435" t="s">
        <v>2176</v>
      </c>
      <c r="E435" t="s">
        <v>1032</v>
      </c>
      <c r="F435" t="s">
        <v>2547</v>
      </c>
      <c r="G435" t="s">
        <v>1194</v>
      </c>
      <c r="H435" t="s">
        <v>106</v>
      </c>
      <c r="I435" s="77">
        <v>75</v>
      </c>
      <c r="J435" s="77">
        <v>1227</v>
      </c>
      <c r="K435" s="77">
        <v>0</v>
      </c>
      <c r="L435" s="77">
        <v>3.3975629999999999</v>
      </c>
      <c r="M435" s="78">
        <v>0</v>
      </c>
      <c r="N435" s="78">
        <v>0</v>
      </c>
      <c r="O435" s="78">
        <v>0</v>
      </c>
    </row>
    <row r="436" spans="2:15">
      <c r="B436" t="s">
        <v>2548</v>
      </c>
      <c r="C436" t="s">
        <v>2549</v>
      </c>
      <c r="D436" t="s">
        <v>2176</v>
      </c>
      <c r="E436" t="s">
        <v>1032</v>
      </c>
      <c r="F436" t="s">
        <v>2550</v>
      </c>
      <c r="G436" t="s">
        <v>1194</v>
      </c>
      <c r="H436" t="s">
        <v>106</v>
      </c>
      <c r="I436" s="77">
        <v>796</v>
      </c>
      <c r="J436" s="77">
        <v>812</v>
      </c>
      <c r="K436" s="77">
        <v>0</v>
      </c>
      <c r="L436" s="77">
        <v>23.863315839999999</v>
      </c>
      <c r="M436" s="78">
        <v>0</v>
      </c>
      <c r="N436" s="78">
        <v>0</v>
      </c>
      <c r="O436" s="78">
        <v>0</v>
      </c>
    </row>
    <row r="437" spans="2:15">
      <c r="B437" t="s">
        <v>2551</v>
      </c>
      <c r="C437" t="s">
        <v>2552</v>
      </c>
      <c r="D437" t="s">
        <v>366</v>
      </c>
      <c r="E437" t="s">
        <v>1032</v>
      </c>
      <c r="F437" t="s">
        <v>2553</v>
      </c>
      <c r="G437" t="s">
        <v>1194</v>
      </c>
      <c r="H437" t="s">
        <v>106</v>
      </c>
      <c r="I437" s="77">
        <v>2594</v>
      </c>
      <c r="J437" s="77">
        <v>313</v>
      </c>
      <c r="K437" s="77">
        <v>0</v>
      </c>
      <c r="L437" s="77">
        <v>29.976160239999999</v>
      </c>
      <c r="M437" s="78">
        <v>0</v>
      </c>
      <c r="N437" s="78">
        <v>0</v>
      </c>
      <c r="O437" s="78">
        <v>0</v>
      </c>
    </row>
    <row r="438" spans="2:15">
      <c r="B438" t="s">
        <v>2554</v>
      </c>
      <c r="C438" t="s">
        <v>2555</v>
      </c>
      <c r="D438" t="s">
        <v>366</v>
      </c>
      <c r="E438" t="s">
        <v>1032</v>
      </c>
      <c r="F438" t="s">
        <v>2556</v>
      </c>
      <c r="G438" t="s">
        <v>1194</v>
      </c>
      <c r="H438" t="s">
        <v>106</v>
      </c>
      <c r="I438" s="77">
        <v>17</v>
      </c>
      <c r="J438" s="77">
        <v>6588</v>
      </c>
      <c r="K438" s="77">
        <v>0</v>
      </c>
      <c r="L438" s="77">
        <v>4.1348923199999996</v>
      </c>
      <c r="M438" s="78">
        <v>0</v>
      </c>
      <c r="N438" s="78">
        <v>0</v>
      </c>
      <c r="O438" s="78">
        <v>0</v>
      </c>
    </row>
    <row r="439" spans="2:15">
      <c r="B439" t="s">
        <v>2557</v>
      </c>
      <c r="C439" t="s">
        <v>2558</v>
      </c>
      <c r="D439" t="s">
        <v>2176</v>
      </c>
      <c r="E439" t="s">
        <v>1032</v>
      </c>
      <c r="F439" t="s">
        <v>2559</v>
      </c>
      <c r="G439" t="s">
        <v>1194</v>
      </c>
      <c r="H439" t="s">
        <v>106</v>
      </c>
      <c r="I439" s="77">
        <v>80</v>
      </c>
      <c r="J439" s="77">
        <v>9868</v>
      </c>
      <c r="K439" s="77">
        <v>0</v>
      </c>
      <c r="L439" s="77">
        <v>29.146124799999999</v>
      </c>
      <c r="M439" s="78">
        <v>0</v>
      </c>
      <c r="N439" s="78">
        <v>0</v>
      </c>
      <c r="O439" s="78">
        <v>0</v>
      </c>
    </row>
    <row r="440" spans="2:15">
      <c r="B440" t="s">
        <v>2560</v>
      </c>
      <c r="C440" t="s">
        <v>2561</v>
      </c>
      <c r="D440" t="s">
        <v>366</v>
      </c>
      <c r="E440" t="s">
        <v>1032</v>
      </c>
      <c r="F440" t="s">
        <v>2562</v>
      </c>
      <c r="G440" t="s">
        <v>1194</v>
      </c>
      <c r="H440" t="s">
        <v>106</v>
      </c>
      <c r="I440" s="77">
        <v>6</v>
      </c>
      <c r="J440" s="77">
        <v>698</v>
      </c>
      <c r="K440" s="77">
        <v>0</v>
      </c>
      <c r="L440" s="77">
        <v>0.15462096</v>
      </c>
      <c r="M440" s="78">
        <v>0</v>
      </c>
      <c r="N440" s="78">
        <v>0</v>
      </c>
      <c r="O440" s="78">
        <v>0</v>
      </c>
    </row>
    <row r="441" spans="2:15">
      <c r="B441" t="s">
        <v>2563</v>
      </c>
      <c r="C441" t="s">
        <v>2564</v>
      </c>
      <c r="D441" t="s">
        <v>366</v>
      </c>
      <c r="E441" t="s">
        <v>1032</v>
      </c>
      <c r="F441" t="s">
        <v>2565</v>
      </c>
      <c r="G441" t="s">
        <v>1194</v>
      </c>
      <c r="H441" t="s">
        <v>106</v>
      </c>
      <c r="I441" s="77">
        <v>305</v>
      </c>
      <c r="J441" s="77">
        <v>2795</v>
      </c>
      <c r="K441" s="77">
        <v>0</v>
      </c>
      <c r="L441" s="77">
        <v>31.473376999999999</v>
      </c>
      <c r="M441" s="78">
        <v>0</v>
      </c>
      <c r="N441" s="78">
        <v>0</v>
      </c>
      <c r="O441" s="78">
        <v>0</v>
      </c>
    </row>
    <row r="442" spans="2:15">
      <c r="B442" t="s">
        <v>2566</v>
      </c>
      <c r="C442" t="s">
        <v>2567</v>
      </c>
      <c r="D442" t="s">
        <v>366</v>
      </c>
      <c r="E442" t="s">
        <v>1032</v>
      </c>
      <c r="F442" t="s">
        <v>2568</v>
      </c>
      <c r="G442" t="s">
        <v>1194</v>
      </c>
      <c r="H442" t="s">
        <v>106</v>
      </c>
      <c r="I442" s="77">
        <v>17</v>
      </c>
      <c r="J442" s="77">
        <v>14946</v>
      </c>
      <c r="K442" s="77">
        <v>0</v>
      </c>
      <c r="L442" s="77">
        <v>9.3807074400000001</v>
      </c>
      <c r="M442" s="78">
        <v>0</v>
      </c>
      <c r="N442" s="78">
        <v>0</v>
      </c>
      <c r="O442" s="78">
        <v>0</v>
      </c>
    </row>
    <row r="443" spans="2:15">
      <c r="B443" t="s">
        <v>2569</v>
      </c>
      <c r="C443" t="s">
        <v>2570</v>
      </c>
      <c r="D443" t="s">
        <v>366</v>
      </c>
      <c r="E443" t="s">
        <v>1032</v>
      </c>
      <c r="F443" t="s">
        <v>2571</v>
      </c>
      <c r="G443" t="s">
        <v>1194</v>
      </c>
      <c r="H443" t="s">
        <v>106</v>
      </c>
      <c r="I443" s="77">
        <v>50</v>
      </c>
      <c r="J443" s="77">
        <v>5639</v>
      </c>
      <c r="K443" s="77">
        <v>0</v>
      </c>
      <c r="L443" s="77">
        <v>10.409594</v>
      </c>
      <c r="M443" s="78">
        <v>0</v>
      </c>
      <c r="N443" s="78">
        <v>0</v>
      </c>
      <c r="O443" s="78">
        <v>0</v>
      </c>
    </row>
    <row r="444" spans="2:15">
      <c r="B444" t="s">
        <v>2572</v>
      </c>
      <c r="C444" t="s">
        <v>2573</v>
      </c>
      <c r="D444" t="s">
        <v>366</v>
      </c>
      <c r="E444" t="s">
        <v>1032</v>
      </c>
      <c r="F444" t="s">
        <v>2574</v>
      </c>
      <c r="G444" t="s">
        <v>1134</v>
      </c>
      <c r="H444" t="s">
        <v>106</v>
      </c>
      <c r="I444" s="77">
        <v>4</v>
      </c>
      <c r="J444" s="77">
        <v>2692</v>
      </c>
      <c r="K444" s="77">
        <v>0</v>
      </c>
      <c r="L444" s="77">
        <v>0.39755456</v>
      </c>
      <c r="M444" s="78">
        <v>0</v>
      </c>
      <c r="N444" s="78">
        <v>0</v>
      </c>
      <c r="O444" s="78">
        <v>0</v>
      </c>
    </row>
    <row r="445" spans="2:15">
      <c r="B445" t="s">
        <v>2575</v>
      </c>
      <c r="C445" t="s">
        <v>2576</v>
      </c>
      <c r="D445" t="s">
        <v>2176</v>
      </c>
      <c r="E445" t="s">
        <v>1032</v>
      </c>
      <c r="F445" t="s">
        <v>2577</v>
      </c>
      <c r="G445" t="s">
        <v>1134</v>
      </c>
      <c r="H445" t="s">
        <v>106</v>
      </c>
      <c r="I445" s="77">
        <v>1</v>
      </c>
      <c r="J445" s="77">
        <v>3664</v>
      </c>
      <c r="K445" s="77">
        <v>0</v>
      </c>
      <c r="L445" s="77">
        <v>0.13527487999999999</v>
      </c>
      <c r="M445" s="78">
        <v>0</v>
      </c>
      <c r="N445" s="78">
        <v>0</v>
      </c>
      <c r="O445" s="78">
        <v>0</v>
      </c>
    </row>
    <row r="446" spans="2:15">
      <c r="B446" t="s">
        <v>2578</v>
      </c>
      <c r="C446" t="s">
        <v>2579</v>
      </c>
      <c r="D446" t="s">
        <v>366</v>
      </c>
      <c r="E446" t="s">
        <v>1032</v>
      </c>
      <c r="F446" t="s">
        <v>2580</v>
      </c>
      <c r="G446" t="s">
        <v>1134</v>
      </c>
      <c r="H446" t="s">
        <v>106</v>
      </c>
      <c r="I446" s="77">
        <v>6</v>
      </c>
      <c r="J446" s="77">
        <v>17208</v>
      </c>
      <c r="K446" s="77">
        <v>0</v>
      </c>
      <c r="L446" s="77">
        <v>3.81191616</v>
      </c>
      <c r="M446" s="78">
        <v>0</v>
      </c>
      <c r="N446" s="78">
        <v>0</v>
      </c>
      <c r="O446" s="78">
        <v>0</v>
      </c>
    </row>
    <row r="447" spans="2:15">
      <c r="B447" t="s">
        <v>2581</v>
      </c>
      <c r="C447" t="s">
        <v>2582</v>
      </c>
      <c r="D447" t="s">
        <v>2176</v>
      </c>
      <c r="E447" t="s">
        <v>1032</v>
      </c>
      <c r="F447" t="s">
        <v>2583</v>
      </c>
      <c r="G447" t="s">
        <v>1134</v>
      </c>
      <c r="H447" t="s">
        <v>106</v>
      </c>
      <c r="I447" s="77">
        <v>1</v>
      </c>
      <c r="J447" s="77">
        <v>2675</v>
      </c>
      <c r="K447" s="77">
        <v>0</v>
      </c>
      <c r="L447" s="77">
        <v>9.8761000000000002E-2</v>
      </c>
      <c r="M447" s="78">
        <v>0</v>
      </c>
      <c r="N447" s="78">
        <v>0</v>
      </c>
      <c r="O447" s="78">
        <v>0</v>
      </c>
    </row>
    <row r="448" spans="2:15">
      <c r="B448" t="s">
        <v>2584</v>
      </c>
      <c r="C448" t="s">
        <v>2585</v>
      </c>
      <c r="D448" t="s">
        <v>2176</v>
      </c>
      <c r="E448" t="s">
        <v>1032</v>
      </c>
      <c r="F448" t="s">
        <v>2586</v>
      </c>
      <c r="G448" t="s">
        <v>1134</v>
      </c>
      <c r="H448" t="s">
        <v>106</v>
      </c>
      <c r="I448" s="77">
        <v>7.03</v>
      </c>
      <c r="J448" s="77">
        <v>51226000</v>
      </c>
      <c r="K448" s="77">
        <v>0</v>
      </c>
      <c r="L448" s="77">
        <v>13295.585357600001</v>
      </c>
      <c r="M448" s="78">
        <v>0</v>
      </c>
      <c r="N448" s="78">
        <v>3.7000000000000002E-3</v>
      </c>
      <c r="O448" s="78">
        <v>5.0000000000000001E-4</v>
      </c>
    </row>
    <row r="449" spans="2:15">
      <c r="B449" t="s">
        <v>2587</v>
      </c>
      <c r="C449" t="s">
        <v>2588</v>
      </c>
      <c r="D449" t="s">
        <v>366</v>
      </c>
      <c r="E449" t="s">
        <v>1032</v>
      </c>
      <c r="F449" t="s">
        <v>2586</v>
      </c>
      <c r="G449" t="s">
        <v>1134</v>
      </c>
      <c r="H449" t="s">
        <v>106</v>
      </c>
      <c r="I449" s="77">
        <v>269</v>
      </c>
      <c r="J449" s="77">
        <v>33691</v>
      </c>
      <c r="K449" s="77">
        <v>0</v>
      </c>
      <c r="L449" s="77">
        <v>334.60149267999998</v>
      </c>
      <c r="M449" s="78">
        <v>0</v>
      </c>
      <c r="N449" s="78">
        <v>1E-4</v>
      </c>
      <c r="O449" s="78">
        <v>0</v>
      </c>
    </row>
    <row r="450" spans="2:15">
      <c r="B450" t="s">
        <v>2589</v>
      </c>
      <c r="C450" t="s">
        <v>2590</v>
      </c>
      <c r="D450" t="s">
        <v>366</v>
      </c>
      <c r="E450" t="s">
        <v>1032</v>
      </c>
      <c r="F450" t="s">
        <v>2591</v>
      </c>
      <c r="G450" t="s">
        <v>1134</v>
      </c>
      <c r="H450" t="s">
        <v>106</v>
      </c>
      <c r="I450" s="77">
        <v>5940.98</v>
      </c>
      <c r="J450" s="77">
        <v>68821</v>
      </c>
      <c r="K450" s="77">
        <v>0</v>
      </c>
      <c r="L450" s="77">
        <v>15095.2656946936</v>
      </c>
      <c r="M450" s="78">
        <v>0</v>
      </c>
      <c r="N450" s="78">
        <v>4.1999999999999997E-3</v>
      </c>
      <c r="O450" s="78">
        <v>5.9999999999999995E-4</v>
      </c>
    </row>
    <row r="451" spans="2:15">
      <c r="B451" t="s">
        <v>2592</v>
      </c>
      <c r="C451" t="s">
        <v>2590</v>
      </c>
      <c r="D451" t="s">
        <v>366</v>
      </c>
      <c r="E451" t="s">
        <v>1032</v>
      </c>
      <c r="F451" t="s">
        <v>2591</v>
      </c>
      <c r="G451" t="s">
        <v>1134</v>
      </c>
      <c r="H451" t="s">
        <v>106</v>
      </c>
      <c r="I451" s="77">
        <v>6</v>
      </c>
      <c r="J451" s="77">
        <v>68821</v>
      </c>
      <c r="K451" s="77">
        <v>0</v>
      </c>
      <c r="L451" s="77">
        <v>15.24522792</v>
      </c>
      <c r="M451" s="78">
        <v>0</v>
      </c>
      <c r="N451" s="78">
        <v>0</v>
      </c>
      <c r="O451" s="78">
        <v>0</v>
      </c>
    </row>
    <row r="452" spans="2:15">
      <c r="B452" t="s">
        <v>2593</v>
      </c>
      <c r="C452" t="s">
        <v>2594</v>
      </c>
      <c r="D452" t="s">
        <v>2176</v>
      </c>
      <c r="E452" t="s">
        <v>1032</v>
      </c>
      <c r="F452" t="s">
        <v>2591</v>
      </c>
      <c r="G452" t="s">
        <v>1134</v>
      </c>
      <c r="H452" t="s">
        <v>106</v>
      </c>
      <c r="I452" s="77">
        <v>1</v>
      </c>
      <c r="J452" s="77">
        <v>1100</v>
      </c>
      <c r="K452" s="77">
        <v>1.2552799999999999E-3</v>
      </c>
      <c r="L452" s="77">
        <v>4.186728E-2</v>
      </c>
      <c r="M452" s="78">
        <v>0</v>
      </c>
      <c r="N452" s="78">
        <v>0</v>
      </c>
      <c r="O452" s="78">
        <v>0</v>
      </c>
    </row>
    <row r="453" spans="2:15">
      <c r="B453" t="s">
        <v>2595</v>
      </c>
      <c r="C453" t="s">
        <v>2596</v>
      </c>
      <c r="D453" t="s">
        <v>366</v>
      </c>
      <c r="E453" t="s">
        <v>1032</v>
      </c>
      <c r="F453" t="s">
        <v>2597</v>
      </c>
      <c r="G453" t="s">
        <v>1134</v>
      </c>
      <c r="H453" t="s">
        <v>106</v>
      </c>
      <c r="I453" s="77">
        <v>8</v>
      </c>
      <c r="J453" s="77">
        <v>2058</v>
      </c>
      <c r="K453" s="77">
        <v>1.373424E-2</v>
      </c>
      <c r="L453" s="77">
        <v>0.62158511999999999</v>
      </c>
      <c r="M453" s="78">
        <v>0</v>
      </c>
      <c r="N453" s="78">
        <v>0</v>
      </c>
      <c r="O453" s="78">
        <v>0</v>
      </c>
    </row>
    <row r="454" spans="2:15">
      <c r="B454" t="s">
        <v>2598</v>
      </c>
      <c r="C454" t="s">
        <v>2599</v>
      </c>
      <c r="D454" t="s">
        <v>2176</v>
      </c>
      <c r="E454" t="s">
        <v>1032</v>
      </c>
      <c r="F454" t="s">
        <v>2600</v>
      </c>
      <c r="G454" t="s">
        <v>1134</v>
      </c>
      <c r="H454" t="s">
        <v>106</v>
      </c>
      <c r="I454" s="77">
        <v>60</v>
      </c>
      <c r="J454" s="77">
        <v>3260</v>
      </c>
      <c r="K454" s="77">
        <v>5.1688000000000003E-3</v>
      </c>
      <c r="L454" s="77">
        <v>7.2267207999999998</v>
      </c>
      <c r="M454" s="78">
        <v>0</v>
      </c>
      <c r="N454" s="78">
        <v>0</v>
      </c>
      <c r="O454" s="78">
        <v>0</v>
      </c>
    </row>
    <row r="455" spans="2:15">
      <c r="B455" t="s">
        <v>2601</v>
      </c>
      <c r="C455" t="s">
        <v>2602</v>
      </c>
      <c r="D455" t="s">
        <v>2176</v>
      </c>
      <c r="E455" t="s">
        <v>1032</v>
      </c>
      <c r="F455" t="s">
        <v>2603</v>
      </c>
      <c r="G455" t="s">
        <v>1134</v>
      </c>
      <c r="H455" t="s">
        <v>106</v>
      </c>
      <c r="I455" s="77">
        <v>88040.59</v>
      </c>
      <c r="J455" s="77">
        <v>1092</v>
      </c>
      <c r="K455" s="77">
        <v>0</v>
      </c>
      <c r="L455" s="77">
        <v>3549.5007724175998</v>
      </c>
      <c r="M455" s="78">
        <v>7.7000000000000002E-3</v>
      </c>
      <c r="N455" s="78">
        <v>1E-3</v>
      </c>
      <c r="O455" s="78">
        <v>1E-4</v>
      </c>
    </row>
    <row r="456" spans="2:15">
      <c r="B456" t="s">
        <v>2604</v>
      </c>
      <c r="C456" t="s">
        <v>2605</v>
      </c>
      <c r="D456" t="s">
        <v>2176</v>
      </c>
      <c r="E456" t="s">
        <v>1032</v>
      </c>
      <c r="F456" t="s">
        <v>2606</v>
      </c>
      <c r="G456" t="s">
        <v>1134</v>
      </c>
      <c r="H456" t="s">
        <v>106</v>
      </c>
      <c r="I456" s="77">
        <v>281</v>
      </c>
      <c r="J456" s="77">
        <v>7243</v>
      </c>
      <c r="K456" s="77">
        <v>0</v>
      </c>
      <c r="L456" s="77">
        <v>75.142648359999995</v>
      </c>
      <c r="M456" s="78">
        <v>0</v>
      </c>
      <c r="N456" s="78">
        <v>0</v>
      </c>
      <c r="O456" s="78">
        <v>0</v>
      </c>
    </row>
    <row r="457" spans="2:15">
      <c r="B457" t="s">
        <v>2607</v>
      </c>
      <c r="C457" t="s">
        <v>2608</v>
      </c>
      <c r="D457" t="s">
        <v>366</v>
      </c>
      <c r="E457" t="s">
        <v>1032</v>
      </c>
      <c r="F457" t="s">
        <v>2609</v>
      </c>
      <c r="G457" t="s">
        <v>1134</v>
      </c>
      <c r="H457" t="s">
        <v>106</v>
      </c>
      <c r="I457" s="77">
        <v>6</v>
      </c>
      <c r="J457" s="77">
        <v>1768</v>
      </c>
      <c r="K457" s="77">
        <v>1.8829200000000001E-2</v>
      </c>
      <c r="L457" s="77">
        <v>0.41047655999999999</v>
      </c>
      <c r="M457" s="78">
        <v>0</v>
      </c>
      <c r="N457" s="78">
        <v>0</v>
      </c>
      <c r="O457" s="78">
        <v>0</v>
      </c>
    </row>
    <row r="458" spans="2:15">
      <c r="B458" t="s">
        <v>2610</v>
      </c>
      <c r="C458" t="s">
        <v>2611</v>
      </c>
      <c r="D458" t="s">
        <v>2176</v>
      </c>
      <c r="E458" t="s">
        <v>1032</v>
      </c>
      <c r="F458" t="s">
        <v>2612</v>
      </c>
      <c r="G458" t="s">
        <v>1134</v>
      </c>
      <c r="H458" t="s">
        <v>106</v>
      </c>
      <c r="I458" s="77">
        <v>5</v>
      </c>
      <c r="J458" s="77">
        <v>50658</v>
      </c>
      <c r="K458" s="77">
        <v>0</v>
      </c>
      <c r="L458" s="77">
        <v>9.3514668000000007</v>
      </c>
      <c r="M458" s="78">
        <v>0</v>
      </c>
      <c r="N458" s="78">
        <v>0</v>
      </c>
      <c r="O458" s="78">
        <v>0</v>
      </c>
    </row>
    <row r="459" spans="2:15">
      <c r="B459" t="s">
        <v>2613</v>
      </c>
      <c r="C459" t="s">
        <v>2614</v>
      </c>
      <c r="D459" t="s">
        <v>2176</v>
      </c>
      <c r="E459" t="s">
        <v>1032</v>
      </c>
      <c r="F459" t="s">
        <v>2615</v>
      </c>
      <c r="G459" t="s">
        <v>1134</v>
      </c>
      <c r="H459" t="s">
        <v>106</v>
      </c>
      <c r="I459" s="77">
        <v>9</v>
      </c>
      <c r="J459" s="77">
        <v>1726</v>
      </c>
      <c r="K459" s="77">
        <v>0</v>
      </c>
      <c r="L459" s="77">
        <v>0.57351527999999996</v>
      </c>
      <c r="M459" s="78">
        <v>0</v>
      </c>
      <c r="N459" s="78">
        <v>0</v>
      </c>
      <c r="O459" s="78">
        <v>0</v>
      </c>
    </row>
    <row r="460" spans="2:15">
      <c r="B460" t="s">
        <v>2616</v>
      </c>
      <c r="C460" t="s">
        <v>2617</v>
      </c>
      <c r="D460" t="s">
        <v>2176</v>
      </c>
      <c r="E460" t="s">
        <v>1032</v>
      </c>
      <c r="F460" t="s">
        <v>2618</v>
      </c>
      <c r="G460" t="s">
        <v>1134</v>
      </c>
      <c r="H460" t="s">
        <v>106</v>
      </c>
      <c r="I460" s="77">
        <v>11</v>
      </c>
      <c r="J460" s="77">
        <v>831</v>
      </c>
      <c r="K460" s="77">
        <v>0</v>
      </c>
      <c r="L460" s="77">
        <v>0.33748571999999999</v>
      </c>
      <c r="M460" s="78">
        <v>0</v>
      </c>
      <c r="N460" s="78">
        <v>0</v>
      </c>
      <c r="O460" s="78">
        <v>0</v>
      </c>
    </row>
    <row r="461" spans="2:15">
      <c r="B461" t="s">
        <v>2619</v>
      </c>
      <c r="C461" t="s">
        <v>2620</v>
      </c>
      <c r="D461" t="s">
        <v>2176</v>
      </c>
      <c r="E461" t="s">
        <v>1032</v>
      </c>
      <c r="F461" t="s">
        <v>2621</v>
      </c>
      <c r="G461" t="s">
        <v>1134</v>
      </c>
      <c r="H461" t="s">
        <v>106</v>
      </c>
      <c r="I461" s="77">
        <v>12</v>
      </c>
      <c r="J461" s="77">
        <v>463</v>
      </c>
      <c r="K461" s="77">
        <v>0</v>
      </c>
      <c r="L461" s="77">
        <v>0.20512752000000001</v>
      </c>
      <c r="M461" s="78">
        <v>0</v>
      </c>
      <c r="N461" s="78">
        <v>0</v>
      </c>
      <c r="O461" s="78">
        <v>0</v>
      </c>
    </row>
    <row r="462" spans="2:15">
      <c r="B462" t="s">
        <v>2622</v>
      </c>
      <c r="C462" t="s">
        <v>2623</v>
      </c>
      <c r="D462" t="s">
        <v>366</v>
      </c>
      <c r="E462" t="s">
        <v>1032</v>
      </c>
      <c r="F462" t="s">
        <v>2624</v>
      </c>
      <c r="G462" t="s">
        <v>1134</v>
      </c>
      <c r="H462" t="s">
        <v>106</v>
      </c>
      <c r="I462" s="77">
        <v>3</v>
      </c>
      <c r="J462" s="77">
        <v>32309</v>
      </c>
      <c r="K462" s="77">
        <v>2.7689999999999999E-2</v>
      </c>
      <c r="L462" s="77">
        <v>3.6062348399999999</v>
      </c>
      <c r="M462" s="78">
        <v>0</v>
      </c>
      <c r="N462" s="78">
        <v>0</v>
      </c>
      <c r="O462" s="78">
        <v>0</v>
      </c>
    </row>
    <row r="463" spans="2:15">
      <c r="B463" t="s">
        <v>2625</v>
      </c>
      <c r="C463" t="s">
        <v>2626</v>
      </c>
      <c r="D463" t="s">
        <v>366</v>
      </c>
      <c r="E463" t="s">
        <v>1032</v>
      </c>
      <c r="F463" t="s">
        <v>2627</v>
      </c>
      <c r="G463" t="s">
        <v>1134</v>
      </c>
      <c r="H463" t="s">
        <v>106</v>
      </c>
      <c r="I463" s="77">
        <v>490</v>
      </c>
      <c r="J463" s="77">
        <v>1872</v>
      </c>
      <c r="K463" s="77">
        <v>0</v>
      </c>
      <c r="L463" s="77">
        <v>33.865977600000001</v>
      </c>
      <c r="M463" s="78">
        <v>0</v>
      </c>
      <c r="N463" s="78">
        <v>0</v>
      </c>
      <c r="O463" s="78">
        <v>0</v>
      </c>
    </row>
    <row r="464" spans="2:15">
      <c r="B464" t="s">
        <v>2628</v>
      </c>
      <c r="C464" t="s">
        <v>2629</v>
      </c>
      <c r="D464" t="s">
        <v>366</v>
      </c>
      <c r="E464" t="s">
        <v>1032</v>
      </c>
      <c r="F464" t="s">
        <v>2630</v>
      </c>
      <c r="G464" t="s">
        <v>1134</v>
      </c>
      <c r="H464" t="s">
        <v>106</v>
      </c>
      <c r="I464" s="77">
        <v>1</v>
      </c>
      <c r="J464" s="77">
        <v>1675</v>
      </c>
      <c r="K464" s="77">
        <v>0</v>
      </c>
      <c r="L464" s="77">
        <v>6.1841E-2</v>
      </c>
      <c r="M464" s="78">
        <v>0</v>
      </c>
      <c r="N464" s="78">
        <v>0</v>
      </c>
      <c r="O464" s="78">
        <v>0</v>
      </c>
    </row>
    <row r="465" spans="2:15">
      <c r="B465" t="s">
        <v>2631</v>
      </c>
      <c r="C465" t="s">
        <v>2632</v>
      </c>
      <c r="D465" t="s">
        <v>366</v>
      </c>
      <c r="E465" t="s">
        <v>1032</v>
      </c>
      <c r="F465" t="s">
        <v>2633</v>
      </c>
      <c r="G465" t="s">
        <v>1134</v>
      </c>
      <c r="H465" t="s">
        <v>106</v>
      </c>
      <c r="I465" s="77">
        <v>256</v>
      </c>
      <c r="J465" s="77">
        <v>3055</v>
      </c>
      <c r="K465" s="77">
        <v>0</v>
      </c>
      <c r="L465" s="77">
        <v>28.874393600000001</v>
      </c>
      <c r="M465" s="78">
        <v>0</v>
      </c>
      <c r="N465" s="78">
        <v>0</v>
      </c>
      <c r="O465" s="78">
        <v>0</v>
      </c>
    </row>
    <row r="466" spans="2:15">
      <c r="B466" t="s">
        <v>2634</v>
      </c>
      <c r="C466" t="s">
        <v>2635</v>
      </c>
      <c r="D466" t="s">
        <v>366</v>
      </c>
      <c r="E466" t="s">
        <v>1032</v>
      </c>
      <c r="F466" t="s">
        <v>2636</v>
      </c>
      <c r="G466" t="s">
        <v>1134</v>
      </c>
      <c r="H466" t="s">
        <v>106</v>
      </c>
      <c r="I466" s="77">
        <v>27</v>
      </c>
      <c r="J466" s="77">
        <v>994</v>
      </c>
      <c r="K466" s="77">
        <v>0</v>
      </c>
      <c r="L466" s="77">
        <v>0.99085895999999996</v>
      </c>
      <c r="M466" s="78">
        <v>0</v>
      </c>
      <c r="N466" s="78">
        <v>0</v>
      </c>
      <c r="O466" s="78">
        <v>0</v>
      </c>
    </row>
    <row r="467" spans="2:15">
      <c r="B467" t="s">
        <v>2637</v>
      </c>
      <c r="C467" t="s">
        <v>2638</v>
      </c>
      <c r="D467" t="s">
        <v>366</v>
      </c>
      <c r="E467" t="s">
        <v>1032</v>
      </c>
      <c r="F467" t="s">
        <v>2639</v>
      </c>
      <c r="G467" t="s">
        <v>1134</v>
      </c>
      <c r="H467" t="s">
        <v>106</v>
      </c>
      <c r="I467" s="77">
        <v>3883</v>
      </c>
      <c r="J467" s="77">
        <v>146</v>
      </c>
      <c r="K467" s="77">
        <v>0</v>
      </c>
      <c r="L467" s="77">
        <v>20.93061256</v>
      </c>
      <c r="M467" s="78">
        <v>0</v>
      </c>
      <c r="N467" s="78">
        <v>0</v>
      </c>
      <c r="O467" s="78">
        <v>0</v>
      </c>
    </row>
    <row r="468" spans="2:15">
      <c r="B468" t="s">
        <v>2640</v>
      </c>
      <c r="C468" t="s">
        <v>2641</v>
      </c>
      <c r="D468" t="s">
        <v>366</v>
      </c>
      <c r="E468" t="s">
        <v>1032</v>
      </c>
      <c r="F468" t="s">
        <v>2642</v>
      </c>
      <c r="G468" t="s">
        <v>1134</v>
      </c>
      <c r="H468" t="s">
        <v>106</v>
      </c>
      <c r="I468" s="77">
        <v>55111.61</v>
      </c>
      <c r="J468" s="77">
        <v>8524</v>
      </c>
      <c r="K468" s="77">
        <v>0</v>
      </c>
      <c r="L468" s="77">
        <v>17343.9587455888</v>
      </c>
      <c r="M468" s="78">
        <v>0</v>
      </c>
      <c r="N468" s="78">
        <v>4.7999999999999996E-3</v>
      </c>
      <c r="O468" s="78">
        <v>6.9999999999999999E-4</v>
      </c>
    </row>
    <row r="469" spans="2:15">
      <c r="B469" t="s">
        <v>2643</v>
      </c>
      <c r="C469" t="s">
        <v>2644</v>
      </c>
      <c r="D469" t="s">
        <v>366</v>
      </c>
      <c r="E469" t="s">
        <v>1032</v>
      </c>
      <c r="F469" t="s">
        <v>2645</v>
      </c>
      <c r="G469" t="s">
        <v>1134</v>
      </c>
      <c r="H469" t="s">
        <v>106</v>
      </c>
      <c r="I469" s="77">
        <v>1000</v>
      </c>
      <c r="J469" s="77">
        <v>957</v>
      </c>
      <c r="K469" s="77">
        <v>0.69225000000000003</v>
      </c>
      <c r="L469" s="77">
        <v>36.02469</v>
      </c>
      <c r="M469" s="78">
        <v>0</v>
      </c>
      <c r="N469" s="78">
        <v>0</v>
      </c>
      <c r="O469" s="78">
        <v>0</v>
      </c>
    </row>
    <row r="470" spans="2:15">
      <c r="B470" t="s">
        <v>2646</v>
      </c>
      <c r="C470" t="s">
        <v>2647</v>
      </c>
      <c r="D470" t="s">
        <v>2176</v>
      </c>
      <c r="E470" t="s">
        <v>1032</v>
      </c>
      <c r="F470" t="s">
        <v>2648</v>
      </c>
      <c r="G470" t="s">
        <v>1134</v>
      </c>
      <c r="H470" t="s">
        <v>106</v>
      </c>
      <c r="I470" s="77">
        <v>829</v>
      </c>
      <c r="J470" s="77">
        <v>513</v>
      </c>
      <c r="K470" s="77">
        <v>0</v>
      </c>
      <c r="L470" s="77">
        <v>15.70122684</v>
      </c>
      <c r="M470" s="78">
        <v>0</v>
      </c>
      <c r="N470" s="78">
        <v>0</v>
      </c>
      <c r="O470" s="78">
        <v>0</v>
      </c>
    </row>
    <row r="471" spans="2:15">
      <c r="B471" t="s">
        <v>2649</v>
      </c>
      <c r="C471" t="s">
        <v>2650</v>
      </c>
      <c r="D471" t="s">
        <v>366</v>
      </c>
      <c r="E471" t="s">
        <v>1032</v>
      </c>
      <c r="F471" t="s">
        <v>1215</v>
      </c>
      <c r="G471" t="s">
        <v>1134</v>
      </c>
      <c r="H471" t="s">
        <v>106</v>
      </c>
      <c r="I471" s="77">
        <v>10</v>
      </c>
      <c r="J471" s="77">
        <v>1344</v>
      </c>
      <c r="K471" s="77">
        <v>0</v>
      </c>
      <c r="L471" s="77">
        <v>0.4962048</v>
      </c>
      <c r="M471" s="78">
        <v>0</v>
      </c>
      <c r="N471" s="78">
        <v>0</v>
      </c>
      <c r="O471" s="78">
        <v>0</v>
      </c>
    </row>
    <row r="472" spans="2:15">
      <c r="B472" t="s">
        <v>2651</v>
      </c>
      <c r="C472" t="s">
        <v>2652</v>
      </c>
      <c r="D472" t="s">
        <v>2176</v>
      </c>
      <c r="E472" t="s">
        <v>1032</v>
      </c>
      <c r="F472" t="s">
        <v>2653</v>
      </c>
      <c r="G472" t="s">
        <v>1134</v>
      </c>
      <c r="H472" t="s">
        <v>106</v>
      </c>
      <c r="I472" s="77">
        <v>5</v>
      </c>
      <c r="J472" s="77">
        <v>1283</v>
      </c>
      <c r="K472" s="77">
        <v>1.196208E-2</v>
      </c>
      <c r="L472" s="77">
        <v>0.24880388000000001</v>
      </c>
      <c r="M472" s="78">
        <v>0</v>
      </c>
      <c r="N472" s="78">
        <v>0</v>
      </c>
      <c r="O472" s="78">
        <v>0</v>
      </c>
    </row>
    <row r="473" spans="2:15">
      <c r="B473" t="s">
        <v>2654</v>
      </c>
      <c r="C473" t="s">
        <v>2655</v>
      </c>
      <c r="D473" t="s">
        <v>2176</v>
      </c>
      <c r="E473" t="s">
        <v>1032</v>
      </c>
      <c r="F473" t="s">
        <v>2656</v>
      </c>
      <c r="G473" t="s">
        <v>1134</v>
      </c>
      <c r="H473" t="s">
        <v>106</v>
      </c>
      <c r="I473" s="77">
        <v>320</v>
      </c>
      <c r="J473" s="77">
        <v>1128</v>
      </c>
      <c r="K473" s="77">
        <v>0.1240512</v>
      </c>
      <c r="L473" s="77">
        <v>13.4506944</v>
      </c>
      <c r="M473" s="78">
        <v>0</v>
      </c>
      <c r="N473" s="78">
        <v>0</v>
      </c>
      <c r="O473" s="78">
        <v>0</v>
      </c>
    </row>
    <row r="474" spans="2:15">
      <c r="B474" t="s">
        <v>2657</v>
      </c>
      <c r="C474" t="s">
        <v>2658</v>
      </c>
      <c r="D474" t="s">
        <v>2176</v>
      </c>
      <c r="E474" t="s">
        <v>1032</v>
      </c>
      <c r="F474" t="s">
        <v>2659</v>
      </c>
      <c r="G474" t="s">
        <v>1134</v>
      </c>
      <c r="H474" t="s">
        <v>106</v>
      </c>
      <c r="I474" s="77">
        <v>17</v>
      </c>
      <c r="J474" s="77">
        <v>39584</v>
      </c>
      <c r="K474" s="77">
        <v>0</v>
      </c>
      <c r="L474" s="77">
        <v>24.84450176</v>
      </c>
      <c r="M474" s="78">
        <v>0</v>
      </c>
      <c r="N474" s="78">
        <v>0</v>
      </c>
      <c r="O474" s="78">
        <v>0</v>
      </c>
    </row>
    <row r="475" spans="2:15">
      <c r="B475" t="s">
        <v>2660</v>
      </c>
      <c r="C475" t="s">
        <v>2661</v>
      </c>
      <c r="D475" t="s">
        <v>2176</v>
      </c>
      <c r="E475" t="s">
        <v>1032</v>
      </c>
      <c r="F475" t="s">
        <v>2662</v>
      </c>
      <c r="G475" t="s">
        <v>1134</v>
      </c>
      <c r="H475" t="s">
        <v>106</v>
      </c>
      <c r="I475" s="77">
        <v>1860</v>
      </c>
      <c r="J475" s="77">
        <v>871</v>
      </c>
      <c r="K475" s="77">
        <v>0</v>
      </c>
      <c r="L475" s="77">
        <v>59.812615200000003</v>
      </c>
      <c r="M475" s="78">
        <v>0</v>
      </c>
      <c r="N475" s="78">
        <v>0</v>
      </c>
      <c r="O475" s="78">
        <v>0</v>
      </c>
    </row>
    <row r="476" spans="2:15">
      <c r="B476" t="s">
        <v>2663</v>
      </c>
      <c r="C476" t="s">
        <v>2664</v>
      </c>
      <c r="D476" t="s">
        <v>366</v>
      </c>
      <c r="E476" t="s">
        <v>1032</v>
      </c>
      <c r="F476" t="s">
        <v>2665</v>
      </c>
      <c r="G476" t="s">
        <v>1134</v>
      </c>
      <c r="H476" t="s">
        <v>106</v>
      </c>
      <c r="I476" s="77">
        <v>1</v>
      </c>
      <c r="J476" s="77">
        <v>1926</v>
      </c>
      <c r="K476" s="77">
        <v>1.32912E-3</v>
      </c>
      <c r="L476" s="77">
        <v>7.2437039999999994E-2</v>
      </c>
      <c r="M476" s="78">
        <v>0</v>
      </c>
      <c r="N476" s="78">
        <v>0</v>
      </c>
      <c r="O476" s="78">
        <v>0</v>
      </c>
    </row>
    <row r="477" spans="2:15">
      <c r="B477" t="s">
        <v>2666</v>
      </c>
      <c r="C477" t="s">
        <v>2667</v>
      </c>
      <c r="D477" t="s">
        <v>2176</v>
      </c>
      <c r="E477" t="s">
        <v>1032</v>
      </c>
      <c r="F477" t="s">
        <v>2668</v>
      </c>
      <c r="G477" t="s">
        <v>1134</v>
      </c>
      <c r="H477" t="s">
        <v>106</v>
      </c>
      <c r="I477" s="77">
        <v>400</v>
      </c>
      <c r="J477" s="77">
        <v>1247</v>
      </c>
      <c r="K477" s="77">
        <v>0</v>
      </c>
      <c r="L477" s="77">
        <v>18.415696000000001</v>
      </c>
      <c r="M477" s="78">
        <v>0</v>
      </c>
      <c r="N477" s="78">
        <v>0</v>
      </c>
      <c r="O477" s="78">
        <v>0</v>
      </c>
    </row>
    <row r="478" spans="2:15">
      <c r="B478" t="s">
        <v>2669</v>
      </c>
      <c r="C478" t="s">
        <v>2670</v>
      </c>
      <c r="D478" t="s">
        <v>123</v>
      </c>
      <c r="E478" t="s">
        <v>1032</v>
      </c>
      <c r="F478" t="s">
        <v>2671</v>
      </c>
      <c r="G478" t="s">
        <v>1134</v>
      </c>
      <c r="H478" t="s">
        <v>120</v>
      </c>
      <c r="I478" s="77">
        <v>9846796.25</v>
      </c>
      <c r="J478" s="77">
        <v>100.50280000000002</v>
      </c>
      <c r="K478" s="77">
        <v>0</v>
      </c>
      <c r="L478" s="77">
        <v>24232.0947284672</v>
      </c>
      <c r="M478" s="78">
        <v>1.5100000000000001E-2</v>
      </c>
      <c r="N478" s="78">
        <v>6.7000000000000002E-3</v>
      </c>
      <c r="O478" s="78">
        <v>8.9999999999999998E-4</v>
      </c>
    </row>
    <row r="479" spans="2:15">
      <c r="B479" t="s">
        <v>2672</v>
      </c>
      <c r="C479" t="s">
        <v>2673</v>
      </c>
      <c r="D479" t="s">
        <v>2176</v>
      </c>
      <c r="E479" t="s">
        <v>1032</v>
      </c>
      <c r="F479" t="s">
        <v>2674</v>
      </c>
      <c r="G479" t="s">
        <v>1134</v>
      </c>
      <c r="H479" t="s">
        <v>106</v>
      </c>
      <c r="I479" s="77">
        <v>509</v>
      </c>
      <c r="J479" s="77">
        <v>3551</v>
      </c>
      <c r="K479" s="77">
        <v>0</v>
      </c>
      <c r="L479" s="77">
        <v>66.731386279999995</v>
      </c>
      <c r="M479" s="78">
        <v>0</v>
      </c>
      <c r="N479" s="78">
        <v>0</v>
      </c>
      <c r="O479" s="78">
        <v>0</v>
      </c>
    </row>
    <row r="480" spans="2:15">
      <c r="B480" t="s">
        <v>2675</v>
      </c>
      <c r="C480" t="s">
        <v>2676</v>
      </c>
      <c r="D480" t="s">
        <v>2176</v>
      </c>
      <c r="E480" t="s">
        <v>1032</v>
      </c>
      <c r="F480" t="s">
        <v>2677</v>
      </c>
      <c r="G480" t="s">
        <v>1134</v>
      </c>
      <c r="H480" t="s">
        <v>106</v>
      </c>
      <c r="I480" s="77">
        <v>1</v>
      </c>
      <c r="J480" s="77">
        <v>1717</v>
      </c>
      <c r="K480" s="77">
        <v>0</v>
      </c>
      <c r="L480" s="77">
        <v>6.3391639999999999E-2</v>
      </c>
      <c r="M480" s="78">
        <v>0</v>
      </c>
      <c r="N480" s="78">
        <v>0</v>
      </c>
      <c r="O480" s="78">
        <v>0</v>
      </c>
    </row>
    <row r="481" spans="2:15">
      <c r="B481" t="s">
        <v>2678</v>
      </c>
      <c r="C481" t="s">
        <v>2679</v>
      </c>
      <c r="D481" t="s">
        <v>2176</v>
      </c>
      <c r="E481" t="s">
        <v>1032</v>
      </c>
      <c r="F481" t="s">
        <v>2680</v>
      </c>
      <c r="G481" t="s">
        <v>1054</v>
      </c>
      <c r="H481" t="s">
        <v>106</v>
      </c>
      <c r="I481" s="77">
        <v>89</v>
      </c>
      <c r="J481" s="77">
        <v>288</v>
      </c>
      <c r="K481" s="77">
        <v>0</v>
      </c>
      <c r="L481" s="77">
        <v>0.94633343999999997</v>
      </c>
      <c r="M481" s="78">
        <v>0</v>
      </c>
      <c r="N481" s="78">
        <v>0</v>
      </c>
      <c r="O481" s="78">
        <v>0</v>
      </c>
    </row>
    <row r="482" spans="2:15">
      <c r="B482" t="s">
        <v>2681</v>
      </c>
      <c r="C482" t="s">
        <v>2682</v>
      </c>
      <c r="D482" t="s">
        <v>2176</v>
      </c>
      <c r="E482" t="s">
        <v>1032</v>
      </c>
      <c r="F482" t="s">
        <v>2683</v>
      </c>
      <c r="G482" t="s">
        <v>1054</v>
      </c>
      <c r="H482" t="s">
        <v>106</v>
      </c>
      <c r="I482" s="77">
        <v>2</v>
      </c>
      <c r="J482" s="77">
        <v>684</v>
      </c>
      <c r="K482" s="77">
        <v>0</v>
      </c>
      <c r="L482" s="77">
        <v>5.0506559999999999E-2</v>
      </c>
      <c r="M482" s="78">
        <v>0</v>
      </c>
      <c r="N482" s="78">
        <v>0</v>
      </c>
      <c r="O482" s="78">
        <v>0</v>
      </c>
    </row>
    <row r="483" spans="2:15">
      <c r="B483" t="s">
        <v>2684</v>
      </c>
      <c r="C483" t="s">
        <v>2685</v>
      </c>
      <c r="D483" t="s">
        <v>2176</v>
      </c>
      <c r="E483" t="s">
        <v>1032</v>
      </c>
      <c r="F483" t="s">
        <v>2686</v>
      </c>
      <c r="G483" t="s">
        <v>1054</v>
      </c>
      <c r="H483" t="s">
        <v>106</v>
      </c>
      <c r="I483" s="77">
        <v>1</v>
      </c>
      <c r="J483" s="77">
        <v>8400</v>
      </c>
      <c r="K483" s="77">
        <v>0</v>
      </c>
      <c r="L483" s="77">
        <v>0.31012800000000001</v>
      </c>
      <c r="M483" s="78">
        <v>0</v>
      </c>
      <c r="N483" s="78">
        <v>0</v>
      </c>
      <c r="O483" s="78">
        <v>0</v>
      </c>
    </row>
    <row r="484" spans="2:15">
      <c r="B484" t="s">
        <v>2687</v>
      </c>
      <c r="C484" t="s">
        <v>2688</v>
      </c>
      <c r="D484" t="s">
        <v>366</v>
      </c>
      <c r="E484" t="s">
        <v>1032</v>
      </c>
      <c r="F484" t="s">
        <v>2689</v>
      </c>
      <c r="G484" t="s">
        <v>1054</v>
      </c>
      <c r="H484" t="s">
        <v>106</v>
      </c>
      <c r="I484" s="77">
        <v>203</v>
      </c>
      <c r="J484" s="77">
        <v>6875</v>
      </c>
      <c r="K484" s="77">
        <v>0</v>
      </c>
      <c r="L484" s="77">
        <v>51.526474999999998</v>
      </c>
      <c r="M484" s="78">
        <v>0</v>
      </c>
      <c r="N484" s="78">
        <v>0</v>
      </c>
      <c r="O484" s="78">
        <v>0</v>
      </c>
    </row>
    <row r="485" spans="2:15">
      <c r="B485" t="s">
        <v>2690</v>
      </c>
      <c r="C485" t="s">
        <v>2691</v>
      </c>
      <c r="D485" t="s">
        <v>366</v>
      </c>
      <c r="E485" t="s">
        <v>1032</v>
      </c>
      <c r="F485" t="s">
        <v>2692</v>
      </c>
      <c r="G485" t="s">
        <v>1054</v>
      </c>
      <c r="H485" t="s">
        <v>106</v>
      </c>
      <c r="I485" s="77">
        <v>1000</v>
      </c>
      <c r="J485" s="77">
        <v>1164</v>
      </c>
      <c r="K485" s="77">
        <v>0</v>
      </c>
      <c r="L485" s="77">
        <v>42.974879999999999</v>
      </c>
      <c r="M485" s="78">
        <v>0</v>
      </c>
      <c r="N485" s="78">
        <v>0</v>
      </c>
      <c r="O485" s="78">
        <v>0</v>
      </c>
    </row>
    <row r="486" spans="2:15">
      <c r="B486" t="s">
        <v>2693</v>
      </c>
      <c r="C486" t="s">
        <v>2694</v>
      </c>
      <c r="D486" t="s">
        <v>366</v>
      </c>
      <c r="E486" t="s">
        <v>1032</v>
      </c>
      <c r="F486" t="s">
        <v>2695</v>
      </c>
      <c r="G486" t="s">
        <v>1054</v>
      </c>
      <c r="H486" t="s">
        <v>106</v>
      </c>
      <c r="I486" s="77">
        <v>40</v>
      </c>
      <c r="J486" s="77">
        <v>1781</v>
      </c>
      <c r="K486" s="77">
        <v>0</v>
      </c>
      <c r="L486" s="77">
        <v>2.6301808000000002</v>
      </c>
      <c r="M486" s="78">
        <v>0</v>
      </c>
      <c r="N486" s="78">
        <v>0</v>
      </c>
      <c r="O486" s="78">
        <v>0</v>
      </c>
    </row>
    <row r="487" spans="2:15">
      <c r="B487" t="s">
        <v>2696</v>
      </c>
      <c r="C487" t="s">
        <v>2697</v>
      </c>
      <c r="D487" t="s">
        <v>2176</v>
      </c>
      <c r="E487" t="s">
        <v>1032</v>
      </c>
      <c r="F487" t="s">
        <v>2695</v>
      </c>
      <c r="G487" t="s">
        <v>1054</v>
      </c>
      <c r="H487" t="s">
        <v>106</v>
      </c>
      <c r="I487" s="77">
        <v>5</v>
      </c>
      <c r="J487" s="77">
        <v>6717</v>
      </c>
      <c r="K487" s="77">
        <v>0</v>
      </c>
      <c r="L487" s="77">
        <v>1.2399582</v>
      </c>
      <c r="M487" s="78">
        <v>0</v>
      </c>
      <c r="N487" s="78">
        <v>0</v>
      </c>
      <c r="O487" s="78">
        <v>0</v>
      </c>
    </row>
    <row r="488" spans="2:15">
      <c r="B488" t="s">
        <v>2698</v>
      </c>
      <c r="C488" t="s">
        <v>2699</v>
      </c>
      <c r="D488" t="s">
        <v>366</v>
      </c>
      <c r="E488" t="s">
        <v>1032</v>
      </c>
      <c r="F488" t="s">
        <v>2700</v>
      </c>
      <c r="G488" t="s">
        <v>1054</v>
      </c>
      <c r="H488" t="s">
        <v>106</v>
      </c>
      <c r="I488" s="77">
        <v>36</v>
      </c>
      <c r="J488" s="77">
        <v>669</v>
      </c>
      <c r="K488" s="77">
        <v>9.9684000000000005E-3</v>
      </c>
      <c r="L488" s="77">
        <v>0.89914967999999995</v>
      </c>
      <c r="M488" s="78">
        <v>0</v>
      </c>
      <c r="N488" s="78">
        <v>0</v>
      </c>
      <c r="O488" s="78">
        <v>0</v>
      </c>
    </row>
    <row r="489" spans="2:15">
      <c r="B489" t="s">
        <v>2701</v>
      </c>
      <c r="C489" t="s">
        <v>2702</v>
      </c>
      <c r="D489" t="s">
        <v>2176</v>
      </c>
      <c r="E489" t="s">
        <v>1032</v>
      </c>
      <c r="F489" t="s">
        <v>2703</v>
      </c>
      <c r="G489" t="s">
        <v>1054</v>
      </c>
      <c r="H489" t="s">
        <v>106</v>
      </c>
      <c r="I489" s="77">
        <v>12</v>
      </c>
      <c r="J489" s="77">
        <v>1410</v>
      </c>
      <c r="K489" s="77">
        <v>0</v>
      </c>
      <c r="L489" s="77">
        <v>0.62468639999999998</v>
      </c>
      <c r="M489" s="78">
        <v>0</v>
      </c>
      <c r="N489" s="78">
        <v>0</v>
      </c>
      <c r="O489" s="78">
        <v>0</v>
      </c>
    </row>
    <row r="490" spans="2:15">
      <c r="B490" t="s">
        <v>2704</v>
      </c>
      <c r="C490" t="s">
        <v>2705</v>
      </c>
      <c r="D490" t="s">
        <v>366</v>
      </c>
      <c r="E490" t="s">
        <v>1032</v>
      </c>
      <c r="F490" t="s">
        <v>1162</v>
      </c>
      <c r="G490" t="s">
        <v>1054</v>
      </c>
      <c r="H490" t="s">
        <v>106</v>
      </c>
      <c r="I490" s="77">
        <v>410</v>
      </c>
      <c r="J490" s="77">
        <v>3700</v>
      </c>
      <c r="K490" s="77">
        <v>0</v>
      </c>
      <c r="L490" s="77">
        <v>56.007640000000002</v>
      </c>
      <c r="M490" s="78">
        <v>0</v>
      </c>
      <c r="N490" s="78">
        <v>0</v>
      </c>
      <c r="O490" s="78">
        <v>0</v>
      </c>
    </row>
    <row r="491" spans="2:15">
      <c r="B491" t="s">
        <v>2706</v>
      </c>
      <c r="C491" t="s">
        <v>2707</v>
      </c>
      <c r="D491" t="s">
        <v>2708</v>
      </c>
      <c r="E491" t="s">
        <v>1032</v>
      </c>
      <c r="F491" t="s">
        <v>1428</v>
      </c>
      <c r="G491" t="s">
        <v>1054</v>
      </c>
      <c r="H491" t="s">
        <v>113</v>
      </c>
      <c r="I491" s="77">
        <v>349370.75</v>
      </c>
      <c r="J491" s="77">
        <v>1006</v>
      </c>
      <c r="K491" s="77">
        <v>387.80135999999999</v>
      </c>
      <c r="L491" s="77">
        <v>16807.2840077164</v>
      </c>
      <c r="M491" s="78">
        <v>2E-3</v>
      </c>
      <c r="N491" s="78">
        <v>4.7000000000000002E-3</v>
      </c>
      <c r="O491" s="78">
        <v>5.9999999999999995E-4</v>
      </c>
    </row>
    <row r="492" spans="2:15">
      <c r="B492" t="s">
        <v>2709</v>
      </c>
      <c r="C492" t="s">
        <v>2710</v>
      </c>
      <c r="D492" t="s">
        <v>366</v>
      </c>
      <c r="E492" t="s">
        <v>1032</v>
      </c>
      <c r="F492" t="s">
        <v>2711</v>
      </c>
      <c r="G492" t="s">
        <v>1054</v>
      </c>
      <c r="H492" t="s">
        <v>106</v>
      </c>
      <c r="I492" s="77">
        <v>1000</v>
      </c>
      <c r="J492" s="77">
        <v>1447</v>
      </c>
      <c r="K492" s="77">
        <v>0</v>
      </c>
      <c r="L492" s="77">
        <v>53.42324</v>
      </c>
      <c r="M492" s="78">
        <v>0</v>
      </c>
      <c r="N492" s="78">
        <v>0</v>
      </c>
      <c r="O492" s="78">
        <v>0</v>
      </c>
    </row>
    <row r="493" spans="2:15">
      <c r="B493" t="s">
        <v>2712</v>
      </c>
      <c r="C493" t="s">
        <v>2713</v>
      </c>
      <c r="D493" t="s">
        <v>2176</v>
      </c>
      <c r="E493" t="s">
        <v>1032</v>
      </c>
      <c r="F493" t="s">
        <v>2714</v>
      </c>
      <c r="G493" t="s">
        <v>1054</v>
      </c>
      <c r="H493" t="s">
        <v>106</v>
      </c>
      <c r="I493" s="77">
        <v>4</v>
      </c>
      <c r="J493" s="77">
        <v>4104</v>
      </c>
      <c r="K493" s="77">
        <v>0</v>
      </c>
      <c r="L493" s="77">
        <v>0.60607871999999996</v>
      </c>
      <c r="M493" s="78">
        <v>0</v>
      </c>
      <c r="N493" s="78">
        <v>0</v>
      </c>
      <c r="O493" s="78">
        <v>0</v>
      </c>
    </row>
    <row r="494" spans="2:15">
      <c r="B494" t="s">
        <v>2715</v>
      </c>
      <c r="C494" t="s">
        <v>2716</v>
      </c>
      <c r="D494" t="s">
        <v>2176</v>
      </c>
      <c r="E494" t="s">
        <v>1032</v>
      </c>
      <c r="F494" t="s">
        <v>2717</v>
      </c>
      <c r="G494" t="s">
        <v>1054</v>
      </c>
      <c r="H494" t="s">
        <v>106</v>
      </c>
      <c r="I494" s="77">
        <v>15</v>
      </c>
      <c r="J494" s="77">
        <v>820</v>
      </c>
      <c r="K494" s="77">
        <v>6.6455999999999998E-3</v>
      </c>
      <c r="L494" s="77">
        <v>0.46076159999999999</v>
      </c>
      <c r="M494" s="78">
        <v>0</v>
      </c>
      <c r="N494" s="78">
        <v>0</v>
      </c>
      <c r="O494" s="78">
        <v>0</v>
      </c>
    </row>
    <row r="495" spans="2:15">
      <c r="B495" t="s">
        <v>2718</v>
      </c>
      <c r="C495" t="s">
        <v>2719</v>
      </c>
      <c r="D495" t="s">
        <v>2176</v>
      </c>
      <c r="E495" t="s">
        <v>1032</v>
      </c>
      <c r="F495" t="s">
        <v>2720</v>
      </c>
      <c r="G495" t="s">
        <v>1054</v>
      </c>
      <c r="H495" t="s">
        <v>106</v>
      </c>
      <c r="I495" s="77">
        <v>5</v>
      </c>
      <c r="J495" s="77">
        <v>1995</v>
      </c>
      <c r="K495" s="77">
        <v>0</v>
      </c>
      <c r="L495" s="77">
        <v>0.36827700000000002</v>
      </c>
      <c r="M495" s="78">
        <v>0</v>
      </c>
      <c r="N495" s="78">
        <v>0</v>
      </c>
      <c r="O495" s="78">
        <v>0</v>
      </c>
    </row>
    <row r="496" spans="2:15">
      <c r="B496" t="s">
        <v>2721</v>
      </c>
      <c r="C496" t="s">
        <v>2722</v>
      </c>
      <c r="D496" t="s">
        <v>366</v>
      </c>
      <c r="E496" t="s">
        <v>1032</v>
      </c>
      <c r="F496" t="s">
        <v>2723</v>
      </c>
      <c r="G496" t="s">
        <v>1054</v>
      </c>
      <c r="H496" t="s">
        <v>106</v>
      </c>
      <c r="I496" s="77">
        <v>6</v>
      </c>
      <c r="J496" s="77">
        <v>1431</v>
      </c>
      <c r="K496" s="77">
        <v>0</v>
      </c>
      <c r="L496" s="77">
        <v>0.31699512000000002</v>
      </c>
      <c r="M496" s="78">
        <v>0</v>
      </c>
      <c r="N496" s="78">
        <v>0</v>
      </c>
      <c r="O496" s="78">
        <v>0</v>
      </c>
    </row>
    <row r="497" spans="2:15">
      <c r="B497" t="s">
        <v>2724</v>
      </c>
      <c r="C497" t="s">
        <v>2725</v>
      </c>
      <c r="D497" t="s">
        <v>366</v>
      </c>
      <c r="E497" t="s">
        <v>1032</v>
      </c>
      <c r="F497" t="s">
        <v>2726</v>
      </c>
      <c r="G497" t="s">
        <v>1054</v>
      </c>
      <c r="H497" t="s">
        <v>106</v>
      </c>
      <c r="I497" s="77">
        <v>600</v>
      </c>
      <c r="J497" s="77">
        <v>1720</v>
      </c>
      <c r="K497" s="77">
        <v>0</v>
      </c>
      <c r="L497" s="77">
        <v>38.101439999999997</v>
      </c>
      <c r="M497" s="78">
        <v>0</v>
      </c>
      <c r="N497" s="78">
        <v>0</v>
      </c>
      <c r="O497" s="78">
        <v>0</v>
      </c>
    </row>
    <row r="498" spans="2:15">
      <c r="B498" t="s">
        <v>2727</v>
      </c>
      <c r="C498" t="s">
        <v>2728</v>
      </c>
      <c r="D498" t="s">
        <v>2176</v>
      </c>
      <c r="E498" t="s">
        <v>1032</v>
      </c>
      <c r="F498" t="s">
        <v>2729</v>
      </c>
      <c r="G498" t="s">
        <v>1054</v>
      </c>
      <c r="H498" t="s">
        <v>106</v>
      </c>
      <c r="I498" s="77">
        <v>45</v>
      </c>
      <c r="J498" s="77">
        <v>467</v>
      </c>
      <c r="K498" s="77">
        <v>0</v>
      </c>
      <c r="L498" s="77">
        <v>0.77587379999999995</v>
      </c>
      <c r="M498" s="78">
        <v>0</v>
      </c>
      <c r="N498" s="78">
        <v>0</v>
      </c>
      <c r="O498" s="78">
        <v>0</v>
      </c>
    </row>
    <row r="499" spans="2:15">
      <c r="B499" t="s">
        <v>2730</v>
      </c>
      <c r="C499" t="s">
        <v>2731</v>
      </c>
      <c r="D499" t="s">
        <v>2176</v>
      </c>
      <c r="E499" t="s">
        <v>1032</v>
      </c>
      <c r="F499" t="s">
        <v>2732</v>
      </c>
      <c r="G499" t="s">
        <v>1054</v>
      </c>
      <c r="H499" t="s">
        <v>106</v>
      </c>
      <c r="I499" s="77">
        <v>136</v>
      </c>
      <c r="J499" s="77">
        <v>9385</v>
      </c>
      <c r="K499" s="77">
        <v>0</v>
      </c>
      <c r="L499" s="77">
        <v>47.1232112</v>
      </c>
      <c r="M499" s="78">
        <v>0</v>
      </c>
      <c r="N499" s="78">
        <v>0</v>
      </c>
      <c r="O499" s="78">
        <v>0</v>
      </c>
    </row>
    <row r="500" spans="2:15">
      <c r="B500" t="s">
        <v>2733</v>
      </c>
      <c r="C500" t="s">
        <v>2734</v>
      </c>
      <c r="D500" t="s">
        <v>2176</v>
      </c>
      <c r="E500" t="s">
        <v>1032</v>
      </c>
      <c r="F500" t="s">
        <v>2735</v>
      </c>
      <c r="G500" t="s">
        <v>1054</v>
      </c>
      <c r="H500" t="s">
        <v>106</v>
      </c>
      <c r="I500" s="77">
        <v>18</v>
      </c>
      <c r="J500" s="77">
        <v>578</v>
      </c>
      <c r="K500" s="77">
        <v>0</v>
      </c>
      <c r="L500" s="77">
        <v>0.38411568000000001</v>
      </c>
      <c r="M500" s="78">
        <v>0</v>
      </c>
      <c r="N500" s="78">
        <v>0</v>
      </c>
      <c r="O500" s="78">
        <v>0</v>
      </c>
    </row>
    <row r="501" spans="2:15">
      <c r="B501" t="s">
        <v>2736</v>
      </c>
      <c r="C501" t="s">
        <v>2737</v>
      </c>
      <c r="D501" t="s">
        <v>2176</v>
      </c>
      <c r="E501" t="s">
        <v>1032</v>
      </c>
      <c r="F501" t="s">
        <v>2738</v>
      </c>
      <c r="G501" t="s">
        <v>1054</v>
      </c>
      <c r="H501" t="s">
        <v>106</v>
      </c>
      <c r="I501" s="77">
        <v>5</v>
      </c>
      <c r="J501" s="77">
        <v>3755</v>
      </c>
      <c r="K501" s="77">
        <v>5.5380000000000004E-3</v>
      </c>
      <c r="L501" s="77">
        <v>0.69871099999999997</v>
      </c>
      <c r="M501" s="78">
        <v>0</v>
      </c>
      <c r="N501" s="78">
        <v>0</v>
      </c>
      <c r="O501" s="78">
        <v>0</v>
      </c>
    </row>
    <row r="502" spans="2:15">
      <c r="B502" t="s">
        <v>2739</v>
      </c>
      <c r="C502" t="s">
        <v>2740</v>
      </c>
      <c r="D502" t="s">
        <v>366</v>
      </c>
      <c r="E502" t="s">
        <v>1032</v>
      </c>
      <c r="F502" t="s">
        <v>2741</v>
      </c>
      <c r="G502" t="s">
        <v>1054</v>
      </c>
      <c r="H502" t="s">
        <v>106</v>
      </c>
      <c r="I502" s="77">
        <v>19</v>
      </c>
      <c r="J502" s="77">
        <v>4144</v>
      </c>
      <c r="K502" s="77">
        <v>0</v>
      </c>
      <c r="L502" s="77">
        <v>2.9069331200000001</v>
      </c>
      <c r="M502" s="78">
        <v>0</v>
      </c>
      <c r="N502" s="78">
        <v>0</v>
      </c>
      <c r="O502" s="78">
        <v>0</v>
      </c>
    </row>
    <row r="503" spans="2:15">
      <c r="B503" t="s">
        <v>2742</v>
      </c>
      <c r="C503" t="s">
        <v>2743</v>
      </c>
      <c r="D503" t="s">
        <v>366</v>
      </c>
      <c r="E503" t="s">
        <v>1032</v>
      </c>
      <c r="F503" t="s">
        <v>2653</v>
      </c>
      <c r="G503" t="s">
        <v>1054</v>
      </c>
      <c r="H503" t="s">
        <v>106</v>
      </c>
      <c r="I503" s="77">
        <v>1477</v>
      </c>
      <c r="J503" s="77">
        <v>1433</v>
      </c>
      <c r="K503" s="77">
        <v>0</v>
      </c>
      <c r="L503" s="77">
        <v>78.142693719999997</v>
      </c>
      <c r="M503" s="78">
        <v>0</v>
      </c>
      <c r="N503" s="78">
        <v>0</v>
      </c>
      <c r="O503" s="78">
        <v>0</v>
      </c>
    </row>
    <row r="504" spans="2:15">
      <c r="B504" t="s">
        <v>2744</v>
      </c>
      <c r="C504" t="s">
        <v>2745</v>
      </c>
      <c r="D504" t="s">
        <v>2176</v>
      </c>
      <c r="E504" t="s">
        <v>1032</v>
      </c>
      <c r="F504" t="s">
        <v>2746</v>
      </c>
      <c r="G504" t="s">
        <v>1054</v>
      </c>
      <c r="H504" t="s">
        <v>106</v>
      </c>
      <c r="I504" s="77">
        <v>44</v>
      </c>
      <c r="J504" s="77">
        <v>302</v>
      </c>
      <c r="K504" s="77">
        <v>0</v>
      </c>
      <c r="L504" s="77">
        <v>0.49059296000000002</v>
      </c>
      <c r="M504" s="78">
        <v>0</v>
      </c>
      <c r="N504" s="78">
        <v>0</v>
      </c>
      <c r="O504" s="78">
        <v>0</v>
      </c>
    </row>
    <row r="505" spans="2:15">
      <c r="B505" t="s">
        <v>2747</v>
      </c>
      <c r="C505" t="s">
        <v>2748</v>
      </c>
      <c r="D505" t="s">
        <v>2176</v>
      </c>
      <c r="E505" t="s">
        <v>1032</v>
      </c>
      <c r="F505" t="s">
        <v>2749</v>
      </c>
      <c r="G505" t="s">
        <v>1054</v>
      </c>
      <c r="H505" t="s">
        <v>106</v>
      </c>
      <c r="I505" s="77">
        <v>11</v>
      </c>
      <c r="J505" s="77">
        <v>813</v>
      </c>
      <c r="K505" s="77">
        <v>0</v>
      </c>
      <c r="L505" s="77">
        <v>0.33017555999999998</v>
      </c>
      <c r="M505" s="78">
        <v>0</v>
      </c>
      <c r="N505" s="78">
        <v>0</v>
      </c>
      <c r="O505" s="78">
        <v>0</v>
      </c>
    </row>
    <row r="506" spans="2:15">
      <c r="B506" t="s">
        <v>2750</v>
      </c>
      <c r="C506" t="s">
        <v>2751</v>
      </c>
      <c r="D506" t="s">
        <v>366</v>
      </c>
      <c r="E506" t="s">
        <v>1032</v>
      </c>
      <c r="F506" t="s">
        <v>2752</v>
      </c>
      <c r="G506" t="s">
        <v>1054</v>
      </c>
      <c r="H506" t="s">
        <v>106</v>
      </c>
      <c r="I506" s="77">
        <v>25</v>
      </c>
      <c r="J506" s="77">
        <v>3131</v>
      </c>
      <c r="K506" s="77">
        <v>0</v>
      </c>
      <c r="L506" s="77">
        <v>2.889913</v>
      </c>
      <c r="M506" s="78">
        <v>0</v>
      </c>
      <c r="N506" s="78">
        <v>0</v>
      </c>
      <c r="O506" s="78">
        <v>0</v>
      </c>
    </row>
    <row r="507" spans="2:15">
      <c r="B507" t="s">
        <v>2753</v>
      </c>
      <c r="C507" t="s">
        <v>2754</v>
      </c>
      <c r="D507" t="s">
        <v>366</v>
      </c>
      <c r="E507" t="s">
        <v>1032</v>
      </c>
      <c r="F507" t="s">
        <v>2755</v>
      </c>
      <c r="G507" t="s">
        <v>1054</v>
      </c>
      <c r="H507" t="s">
        <v>106</v>
      </c>
      <c r="I507" s="77">
        <v>93</v>
      </c>
      <c r="J507" s="77">
        <v>592</v>
      </c>
      <c r="K507" s="77">
        <v>0</v>
      </c>
      <c r="L507" s="77">
        <v>2.0326675199999999</v>
      </c>
      <c r="M507" s="78">
        <v>0</v>
      </c>
      <c r="N507" s="78">
        <v>0</v>
      </c>
      <c r="O507" s="78">
        <v>0</v>
      </c>
    </row>
    <row r="508" spans="2:15">
      <c r="B508" t="s">
        <v>2756</v>
      </c>
      <c r="C508" t="s">
        <v>2757</v>
      </c>
      <c r="D508" t="s">
        <v>366</v>
      </c>
      <c r="E508" t="s">
        <v>1032</v>
      </c>
      <c r="F508" t="s">
        <v>2758</v>
      </c>
      <c r="G508" t="s">
        <v>1054</v>
      </c>
      <c r="H508" t="s">
        <v>106</v>
      </c>
      <c r="I508" s="77">
        <v>9</v>
      </c>
      <c r="J508" s="77">
        <v>376</v>
      </c>
      <c r="K508" s="77">
        <v>0</v>
      </c>
      <c r="L508" s="77">
        <v>0.12493728</v>
      </c>
      <c r="M508" s="78">
        <v>0</v>
      </c>
      <c r="N508" s="78">
        <v>0</v>
      </c>
      <c r="O508" s="78">
        <v>0</v>
      </c>
    </row>
    <row r="509" spans="2:15">
      <c r="B509" t="s">
        <v>2759</v>
      </c>
      <c r="C509" t="s">
        <v>2760</v>
      </c>
      <c r="D509" t="s">
        <v>366</v>
      </c>
      <c r="E509" t="s">
        <v>1032</v>
      </c>
      <c r="F509" t="s">
        <v>2761</v>
      </c>
      <c r="G509" t="s">
        <v>1054</v>
      </c>
      <c r="H509" t="s">
        <v>106</v>
      </c>
      <c r="I509" s="77">
        <v>38</v>
      </c>
      <c r="J509" s="77">
        <v>1241</v>
      </c>
      <c r="K509" s="77">
        <v>1.0522200000000001E-2</v>
      </c>
      <c r="L509" s="77">
        <v>1.7515955599999999</v>
      </c>
      <c r="M509" s="78">
        <v>0</v>
      </c>
      <c r="N509" s="78">
        <v>0</v>
      </c>
      <c r="O509" s="78">
        <v>0</v>
      </c>
    </row>
    <row r="510" spans="2:15">
      <c r="B510" t="s">
        <v>2762</v>
      </c>
      <c r="C510" t="s">
        <v>2763</v>
      </c>
      <c r="D510" t="s">
        <v>366</v>
      </c>
      <c r="E510" t="s">
        <v>1032</v>
      </c>
      <c r="F510" t="s">
        <v>2764</v>
      </c>
      <c r="G510" t="s">
        <v>1054</v>
      </c>
      <c r="H510" t="s">
        <v>106</v>
      </c>
      <c r="I510" s="77">
        <v>10</v>
      </c>
      <c r="J510" s="77">
        <v>4462</v>
      </c>
      <c r="K510" s="77">
        <v>0</v>
      </c>
      <c r="L510" s="77">
        <v>1.6473704</v>
      </c>
      <c r="M510" s="78">
        <v>0</v>
      </c>
      <c r="N510" s="78">
        <v>0</v>
      </c>
      <c r="O510" s="78">
        <v>0</v>
      </c>
    </row>
    <row r="511" spans="2:15">
      <c r="B511" t="s">
        <v>2765</v>
      </c>
      <c r="C511" t="s">
        <v>2766</v>
      </c>
      <c r="D511" t="s">
        <v>366</v>
      </c>
      <c r="E511" t="s">
        <v>1032</v>
      </c>
      <c r="F511" t="s">
        <v>2767</v>
      </c>
      <c r="G511" t="s">
        <v>1054</v>
      </c>
      <c r="H511" t="s">
        <v>106</v>
      </c>
      <c r="I511" s="77">
        <v>2</v>
      </c>
      <c r="J511" s="77">
        <v>389</v>
      </c>
      <c r="K511" s="77">
        <v>0</v>
      </c>
      <c r="L511" s="77">
        <v>2.8723760000000001E-2</v>
      </c>
      <c r="M511" s="78">
        <v>0</v>
      </c>
      <c r="N511" s="78">
        <v>0</v>
      </c>
      <c r="O511" s="78">
        <v>0</v>
      </c>
    </row>
    <row r="512" spans="2:15">
      <c r="B512" t="s">
        <v>2768</v>
      </c>
      <c r="C512" t="s">
        <v>2769</v>
      </c>
      <c r="D512" t="s">
        <v>2176</v>
      </c>
      <c r="E512" t="s">
        <v>1032</v>
      </c>
      <c r="F512" t="s">
        <v>2770</v>
      </c>
      <c r="G512" t="s">
        <v>2771</v>
      </c>
      <c r="H512" t="s">
        <v>106</v>
      </c>
      <c r="I512" s="77">
        <v>8</v>
      </c>
      <c r="J512" s="77">
        <v>53169</v>
      </c>
      <c r="K512" s="77">
        <v>0</v>
      </c>
      <c r="L512" s="77">
        <v>15.703995839999999</v>
      </c>
      <c r="M512" s="78">
        <v>0</v>
      </c>
      <c r="N512" s="78">
        <v>0</v>
      </c>
      <c r="O512" s="78">
        <v>0</v>
      </c>
    </row>
    <row r="513" spans="2:15">
      <c r="B513" t="s">
        <v>2772</v>
      </c>
      <c r="C513" t="s">
        <v>2773</v>
      </c>
      <c r="D513" t="s">
        <v>2176</v>
      </c>
      <c r="E513" t="s">
        <v>1032</v>
      </c>
      <c r="F513" t="s">
        <v>2770</v>
      </c>
      <c r="G513" t="s">
        <v>2771</v>
      </c>
      <c r="H513" t="s">
        <v>106</v>
      </c>
      <c r="I513" s="77">
        <v>6824.11</v>
      </c>
      <c r="J513" s="77">
        <v>53169</v>
      </c>
      <c r="K513" s="77">
        <v>0</v>
      </c>
      <c r="L513" s="77">
        <v>13395.7243814628</v>
      </c>
      <c r="M513" s="78">
        <v>0</v>
      </c>
      <c r="N513" s="78">
        <v>3.7000000000000002E-3</v>
      </c>
      <c r="O513" s="78">
        <v>5.0000000000000001E-4</v>
      </c>
    </row>
    <row r="514" spans="2:15">
      <c r="B514" t="s">
        <v>2774</v>
      </c>
      <c r="C514" t="s">
        <v>2775</v>
      </c>
      <c r="D514" t="s">
        <v>366</v>
      </c>
      <c r="E514" t="s">
        <v>1032</v>
      </c>
      <c r="F514" t="s">
        <v>2776</v>
      </c>
      <c r="G514" t="s">
        <v>2771</v>
      </c>
      <c r="H514" t="s">
        <v>106</v>
      </c>
      <c r="I514" s="77">
        <v>46</v>
      </c>
      <c r="J514" s="77">
        <v>9155</v>
      </c>
      <c r="K514" s="77">
        <v>0.21014864</v>
      </c>
      <c r="L514" s="77">
        <v>15.75826824</v>
      </c>
      <c r="M514" s="78">
        <v>0</v>
      </c>
      <c r="N514" s="78">
        <v>0</v>
      </c>
      <c r="O514" s="78">
        <v>0</v>
      </c>
    </row>
    <row r="515" spans="2:15">
      <c r="B515" t="s">
        <v>2777</v>
      </c>
      <c r="C515" t="s">
        <v>2778</v>
      </c>
      <c r="D515" t="s">
        <v>2708</v>
      </c>
      <c r="E515" t="s">
        <v>1032</v>
      </c>
      <c r="F515" t="s">
        <v>2779</v>
      </c>
      <c r="G515" t="s">
        <v>2771</v>
      </c>
      <c r="H515" t="s">
        <v>113</v>
      </c>
      <c r="I515" s="77">
        <v>90</v>
      </c>
      <c r="J515" s="77">
        <v>540.20000000000005</v>
      </c>
      <c r="K515" s="77">
        <v>0</v>
      </c>
      <c r="L515" s="77">
        <v>2.2712871059999999</v>
      </c>
      <c r="M515" s="78">
        <v>0</v>
      </c>
      <c r="N515" s="78">
        <v>0</v>
      </c>
      <c r="O515" s="78">
        <v>0</v>
      </c>
    </row>
    <row r="516" spans="2:15">
      <c r="B516" t="s">
        <v>2780</v>
      </c>
      <c r="C516" t="s">
        <v>2781</v>
      </c>
      <c r="D516" t="s">
        <v>2176</v>
      </c>
      <c r="E516" t="s">
        <v>1032</v>
      </c>
      <c r="F516" t="s">
        <v>2782</v>
      </c>
      <c r="G516" t="s">
        <v>2771</v>
      </c>
      <c r="H516" t="s">
        <v>106</v>
      </c>
      <c r="I516" s="77">
        <v>118</v>
      </c>
      <c r="J516" s="77">
        <v>373</v>
      </c>
      <c r="K516" s="77">
        <v>0</v>
      </c>
      <c r="L516" s="77">
        <v>1.6249968800000001</v>
      </c>
      <c r="M516" s="78">
        <v>0</v>
      </c>
      <c r="N516" s="78">
        <v>0</v>
      </c>
      <c r="O516" s="78">
        <v>0</v>
      </c>
    </row>
    <row r="517" spans="2:15">
      <c r="B517" t="s">
        <v>2783</v>
      </c>
      <c r="C517" t="s">
        <v>2784</v>
      </c>
      <c r="D517" t="s">
        <v>366</v>
      </c>
      <c r="E517" t="s">
        <v>1032</v>
      </c>
      <c r="F517" t="s">
        <v>2785</v>
      </c>
      <c r="G517" t="s">
        <v>2786</v>
      </c>
      <c r="H517" t="s">
        <v>106</v>
      </c>
      <c r="I517" s="77">
        <v>140</v>
      </c>
      <c r="J517" s="77">
        <v>4497</v>
      </c>
      <c r="K517" s="77">
        <v>0.36440040000000001</v>
      </c>
      <c r="L517" s="77">
        <v>23.608494</v>
      </c>
      <c r="M517" s="78">
        <v>0</v>
      </c>
      <c r="N517" s="78">
        <v>0</v>
      </c>
      <c r="O517" s="78">
        <v>0</v>
      </c>
    </row>
    <row r="518" spans="2:15">
      <c r="B518" t="s">
        <v>2787</v>
      </c>
      <c r="C518" t="s">
        <v>2788</v>
      </c>
      <c r="D518" t="s">
        <v>366</v>
      </c>
      <c r="E518" t="s">
        <v>1032</v>
      </c>
      <c r="F518" t="s">
        <v>2789</v>
      </c>
      <c r="G518" t="s">
        <v>2786</v>
      </c>
      <c r="H518" t="s">
        <v>106</v>
      </c>
      <c r="I518" s="77">
        <v>47</v>
      </c>
      <c r="J518" s="77">
        <v>5559</v>
      </c>
      <c r="K518" s="77">
        <v>0</v>
      </c>
      <c r="L518" s="77">
        <v>9.6461991600000001</v>
      </c>
      <c r="M518" s="78">
        <v>0</v>
      </c>
      <c r="N518" s="78">
        <v>0</v>
      </c>
      <c r="O518" s="78">
        <v>0</v>
      </c>
    </row>
    <row r="519" spans="2:15">
      <c r="B519" t="s">
        <v>2790</v>
      </c>
      <c r="C519" t="s">
        <v>2791</v>
      </c>
      <c r="D519" t="s">
        <v>2176</v>
      </c>
      <c r="E519" t="s">
        <v>1032</v>
      </c>
      <c r="F519" t="s">
        <v>2792</v>
      </c>
      <c r="G519" t="s">
        <v>2786</v>
      </c>
      <c r="H519" t="s">
        <v>106</v>
      </c>
      <c r="I519" s="77">
        <v>175</v>
      </c>
      <c r="J519" s="77">
        <v>387</v>
      </c>
      <c r="K519" s="77">
        <v>0</v>
      </c>
      <c r="L519" s="77">
        <v>2.500407</v>
      </c>
      <c r="M519" s="78">
        <v>2.9999999999999997E-4</v>
      </c>
      <c r="N519" s="78">
        <v>0</v>
      </c>
      <c r="O519" s="78">
        <v>0</v>
      </c>
    </row>
    <row r="520" spans="2:15">
      <c r="B520" t="s">
        <v>2793</v>
      </c>
      <c r="C520" t="s">
        <v>2794</v>
      </c>
      <c r="D520" t="s">
        <v>366</v>
      </c>
      <c r="E520" t="s">
        <v>1032</v>
      </c>
      <c r="F520" t="s">
        <v>2795</v>
      </c>
      <c r="G520" t="s">
        <v>2786</v>
      </c>
      <c r="H520" t="s">
        <v>106</v>
      </c>
      <c r="I520" s="77">
        <v>5</v>
      </c>
      <c r="J520" s="77">
        <v>30966</v>
      </c>
      <c r="K520" s="77">
        <v>0</v>
      </c>
      <c r="L520" s="77">
        <v>5.7163235999999999</v>
      </c>
      <c r="M520" s="78">
        <v>0</v>
      </c>
      <c r="N520" s="78">
        <v>0</v>
      </c>
      <c r="O520" s="78">
        <v>0</v>
      </c>
    </row>
    <row r="521" spans="2:15">
      <c r="B521" t="s">
        <v>2796</v>
      </c>
      <c r="C521" t="s">
        <v>2797</v>
      </c>
      <c r="D521" t="s">
        <v>366</v>
      </c>
      <c r="E521" t="s">
        <v>1032</v>
      </c>
      <c r="F521" t="s">
        <v>2798</v>
      </c>
      <c r="G521" t="s">
        <v>2786</v>
      </c>
      <c r="H521" t="s">
        <v>106</v>
      </c>
      <c r="I521" s="77">
        <v>185</v>
      </c>
      <c r="J521" s="77">
        <v>3287</v>
      </c>
      <c r="K521" s="77">
        <v>0</v>
      </c>
      <c r="L521" s="77">
        <v>22.4508674</v>
      </c>
      <c r="M521" s="78">
        <v>0</v>
      </c>
      <c r="N521" s="78">
        <v>0</v>
      </c>
      <c r="O521" s="78">
        <v>0</v>
      </c>
    </row>
    <row r="522" spans="2:15">
      <c r="B522" t="s">
        <v>2799</v>
      </c>
      <c r="C522" t="s">
        <v>2800</v>
      </c>
      <c r="D522" t="s">
        <v>2176</v>
      </c>
      <c r="E522" t="s">
        <v>1032</v>
      </c>
      <c r="F522" t="s">
        <v>2801</v>
      </c>
      <c r="G522" t="s">
        <v>2786</v>
      </c>
      <c r="H522" t="s">
        <v>106</v>
      </c>
      <c r="I522" s="77">
        <v>36</v>
      </c>
      <c r="J522" s="77">
        <v>1297</v>
      </c>
      <c r="K522" s="77">
        <v>0</v>
      </c>
      <c r="L522" s="77">
        <v>1.7238686400000001</v>
      </c>
      <c r="M522" s="78">
        <v>0</v>
      </c>
      <c r="N522" s="78">
        <v>0</v>
      </c>
      <c r="O522" s="78">
        <v>0</v>
      </c>
    </row>
    <row r="523" spans="2:15">
      <c r="B523" t="s">
        <v>2802</v>
      </c>
      <c r="C523" t="s">
        <v>2803</v>
      </c>
      <c r="D523" t="s">
        <v>2176</v>
      </c>
      <c r="E523" t="s">
        <v>1032</v>
      </c>
      <c r="F523" t="s">
        <v>2804</v>
      </c>
      <c r="G523" t="s">
        <v>2786</v>
      </c>
      <c r="H523" t="s">
        <v>106</v>
      </c>
      <c r="I523" s="77">
        <v>1941</v>
      </c>
      <c r="J523" s="77">
        <v>780</v>
      </c>
      <c r="K523" s="77">
        <v>0</v>
      </c>
      <c r="L523" s="77">
        <v>55.8961416</v>
      </c>
      <c r="M523" s="78">
        <v>0</v>
      </c>
      <c r="N523" s="78">
        <v>0</v>
      </c>
      <c r="O523" s="78">
        <v>0</v>
      </c>
    </row>
    <row r="524" spans="2:15">
      <c r="B524" t="s">
        <v>2805</v>
      </c>
      <c r="C524" t="s">
        <v>2806</v>
      </c>
      <c r="D524" t="s">
        <v>2176</v>
      </c>
      <c r="E524" t="s">
        <v>1032</v>
      </c>
      <c r="F524" t="s">
        <v>2807</v>
      </c>
      <c r="G524" t="s">
        <v>2786</v>
      </c>
      <c r="H524" t="s">
        <v>106</v>
      </c>
      <c r="I524" s="77">
        <v>997</v>
      </c>
      <c r="J524" s="77">
        <v>83</v>
      </c>
      <c r="K524" s="77">
        <v>0</v>
      </c>
      <c r="L524" s="77">
        <v>3.05516692</v>
      </c>
      <c r="M524" s="78">
        <v>1E-4</v>
      </c>
      <c r="N524" s="78">
        <v>0</v>
      </c>
      <c r="O524" s="78">
        <v>0</v>
      </c>
    </row>
    <row r="525" spans="2:15">
      <c r="B525" t="s">
        <v>2808</v>
      </c>
      <c r="C525" t="s">
        <v>2809</v>
      </c>
      <c r="D525" t="s">
        <v>366</v>
      </c>
      <c r="E525" t="s">
        <v>1032</v>
      </c>
      <c r="F525" t="s">
        <v>2810</v>
      </c>
      <c r="G525" t="s">
        <v>2191</v>
      </c>
      <c r="H525" t="s">
        <v>106</v>
      </c>
      <c r="I525" s="77">
        <v>20</v>
      </c>
      <c r="J525" s="77">
        <v>10766</v>
      </c>
      <c r="K525" s="77">
        <v>0</v>
      </c>
      <c r="L525" s="77">
        <v>7.9496143999999997</v>
      </c>
      <c r="M525" s="78">
        <v>0</v>
      </c>
      <c r="N525" s="78">
        <v>0</v>
      </c>
      <c r="O525" s="78">
        <v>0</v>
      </c>
    </row>
    <row r="526" spans="2:15">
      <c r="B526" t="s">
        <v>2811</v>
      </c>
      <c r="C526" t="s">
        <v>2812</v>
      </c>
      <c r="D526" t="s">
        <v>2176</v>
      </c>
      <c r="E526" t="s">
        <v>1032</v>
      </c>
      <c r="F526" t="s">
        <v>2813</v>
      </c>
      <c r="G526" t="s">
        <v>2191</v>
      </c>
      <c r="H526" t="s">
        <v>106</v>
      </c>
      <c r="I526" s="77">
        <v>32</v>
      </c>
      <c r="J526" s="77">
        <v>108</v>
      </c>
      <c r="K526" s="77">
        <v>0</v>
      </c>
      <c r="L526" s="77">
        <v>0.12759551999999999</v>
      </c>
      <c r="M526" s="78">
        <v>0</v>
      </c>
      <c r="N526" s="78">
        <v>0</v>
      </c>
      <c r="O526" s="78">
        <v>0</v>
      </c>
    </row>
    <row r="527" spans="2:15">
      <c r="B527" t="s">
        <v>2814</v>
      </c>
      <c r="C527" t="s">
        <v>2815</v>
      </c>
      <c r="D527" t="s">
        <v>2176</v>
      </c>
      <c r="E527" t="s">
        <v>1032</v>
      </c>
      <c r="F527" t="s">
        <v>2816</v>
      </c>
      <c r="G527" t="s">
        <v>2191</v>
      </c>
      <c r="H527" t="s">
        <v>106</v>
      </c>
      <c r="I527" s="77">
        <v>137</v>
      </c>
      <c r="J527" s="77">
        <v>34179</v>
      </c>
      <c r="K527" s="77">
        <v>0</v>
      </c>
      <c r="L527" s="77">
        <v>172.87874916000001</v>
      </c>
      <c r="M527" s="78">
        <v>0</v>
      </c>
      <c r="N527" s="78">
        <v>0</v>
      </c>
      <c r="O527" s="78">
        <v>0</v>
      </c>
    </row>
    <row r="528" spans="2:15">
      <c r="B528" t="s">
        <v>2817</v>
      </c>
      <c r="C528" t="s">
        <v>2818</v>
      </c>
      <c r="D528" t="s">
        <v>2176</v>
      </c>
      <c r="E528" t="s">
        <v>1032</v>
      </c>
      <c r="F528" t="s">
        <v>2819</v>
      </c>
      <c r="G528" t="s">
        <v>2191</v>
      </c>
      <c r="H528" t="s">
        <v>106</v>
      </c>
      <c r="I528" s="77">
        <v>78</v>
      </c>
      <c r="J528" s="77">
        <v>719</v>
      </c>
      <c r="K528" s="77">
        <v>0</v>
      </c>
      <c r="L528" s="77">
        <v>2.0705474399999999</v>
      </c>
      <c r="M528" s="78">
        <v>0</v>
      </c>
      <c r="N528" s="78">
        <v>0</v>
      </c>
      <c r="O528" s="78">
        <v>0</v>
      </c>
    </row>
    <row r="529" spans="2:15">
      <c r="B529" t="s">
        <v>2820</v>
      </c>
      <c r="C529" t="s">
        <v>2821</v>
      </c>
      <c r="D529" t="s">
        <v>2176</v>
      </c>
      <c r="E529" t="s">
        <v>1032</v>
      </c>
      <c r="F529" t="s">
        <v>2822</v>
      </c>
      <c r="G529" t="s">
        <v>2191</v>
      </c>
      <c r="H529" t="s">
        <v>106</v>
      </c>
      <c r="I529" s="77">
        <v>8300</v>
      </c>
      <c r="J529" s="77">
        <v>87.49</v>
      </c>
      <c r="K529" s="77">
        <v>0</v>
      </c>
      <c r="L529" s="77">
        <v>26.81008564</v>
      </c>
      <c r="M529" s="78">
        <v>0</v>
      </c>
      <c r="N529" s="78">
        <v>0</v>
      </c>
      <c r="O529" s="78">
        <v>0</v>
      </c>
    </row>
    <row r="530" spans="2:15">
      <c r="B530" t="s">
        <v>2823</v>
      </c>
      <c r="C530" t="s">
        <v>2824</v>
      </c>
      <c r="D530" t="s">
        <v>366</v>
      </c>
      <c r="E530" t="s">
        <v>1032</v>
      </c>
      <c r="F530" t="s">
        <v>2825</v>
      </c>
      <c r="G530" t="s">
        <v>2191</v>
      </c>
      <c r="H530" t="s">
        <v>106</v>
      </c>
      <c r="I530" s="77">
        <v>88</v>
      </c>
      <c r="J530" s="77">
        <v>3396</v>
      </c>
      <c r="K530" s="77">
        <v>0</v>
      </c>
      <c r="L530" s="77">
        <v>11.03346816</v>
      </c>
      <c r="M530" s="78">
        <v>0</v>
      </c>
      <c r="N530" s="78">
        <v>0</v>
      </c>
      <c r="O530" s="78">
        <v>0</v>
      </c>
    </row>
    <row r="531" spans="2:15">
      <c r="B531" t="s">
        <v>2826</v>
      </c>
      <c r="C531" t="s">
        <v>2827</v>
      </c>
      <c r="D531" t="s">
        <v>2176</v>
      </c>
      <c r="E531" t="s">
        <v>1032</v>
      </c>
      <c r="F531" t="s">
        <v>2828</v>
      </c>
      <c r="G531" t="s">
        <v>2191</v>
      </c>
      <c r="H531" t="s">
        <v>106</v>
      </c>
      <c r="I531" s="77">
        <v>2380</v>
      </c>
      <c r="J531" s="77">
        <v>77.02</v>
      </c>
      <c r="K531" s="77">
        <v>0</v>
      </c>
      <c r="L531" s="77">
        <v>6.7677165920000002</v>
      </c>
      <c r="M531" s="78">
        <v>1.2999999999999999E-3</v>
      </c>
      <c r="N531" s="78">
        <v>0</v>
      </c>
      <c r="O531" s="78">
        <v>0</v>
      </c>
    </row>
    <row r="532" spans="2:15">
      <c r="B532" t="s">
        <v>2829</v>
      </c>
      <c r="C532" t="s">
        <v>2830</v>
      </c>
      <c r="D532" t="s">
        <v>366</v>
      </c>
      <c r="E532" t="s">
        <v>1032</v>
      </c>
      <c r="F532" t="s">
        <v>2831</v>
      </c>
      <c r="G532" t="s">
        <v>2191</v>
      </c>
      <c r="H532" t="s">
        <v>106</v>
      </c>
      <c r="I532" s="77">
        <v>3</v>
      </c>
      <c r="J532" s="77">
        <v>44010</v>
      </c>
      <c r="K532" s="77">
        <v>0</v>
      </c>
      <c r="L532" s="77">
        <v>4.8745475999999996</v>
      </c>
      <c r="M532" s="78">
        <v>0</v>
      </c>
      <c r="N532" s="78">
        <v>0</v>
      </c>
      <c r="O532" s="78">
        <v>0</v>
      </c>
    </row>
    <row r="533" spans="2:15">
      <c r="B533" t="s">
        <v>2832</v>
      </c>
      <c r="C533" t="s">
        <v>2833</v>
      </c>
      <c r="D533" t="s">
        <v>2176</v>
      </c>
      <c r="E533" t="s">
        <v>1032</v>
      </c>
      <c r="F533" t="s">
        <v>2834</v>
      </c>
      <c r="G533" t="s">
        <v>2191</v>
      </c>
      <c r="H533" t="s">
        <v>106</v>
      </c>
      <c r="I533" s="77">
        <v>19</v>
      </c>
      <c r="J533" s="77">
        <v>3766</v>
      </c>
      <c r="K533" s="77">
        <v>0</v>
      </c>
      <c r="L533" s="77">
        <v>2.64177368</v>
      </c>
      <c r="M533" s="78">
        <v>0</v>
      </c>
      <c r="N533" s="78">
        <v>0</v>
      </c>
      <c r="O533" s="78">
        <v>0</v>
      </c>
    </row>
    <row r="534" spans="2:15">
      <c r="B534" t="s">
        <v>2835</v>
      </c>
      <c r="C534" t="s">
        <v>2836</v>
      </c>
      <c r="D534" t="s">
        <v>2176</v>
      </c>
      <c r="E534" t="s">
        <v>1032</v>
      </c>
      <c r="F534" t="s">
        <v>2837</v>
      </c>
      <c r="G534" t="s">
        <v>2191</v>
      </c>
      <c r="H534" t="s">
        <v>106</v>
      </c>
      <c r="I534" s="77">
        <v>9</v>
      </c>
      <c r="J534" s="77">
        <v>7868</v>
      </c>
      <c r="K534" s="77">
        <v>0</v>
      </c>
      <c r="L534" s="77">
        <v>2.6143790400000002</v>
      </c>
      <c r="M534" s="78">
        <v>0</v>
      </c>
      <c r="N534" s="78">
        <v>0</v>
      </c>
      <c r="O534" s="78">
        <v>0</v>
      </c>
    </row>
    <row r="535" spans="2:15">
      <c r="B535" t="s">
        <v>2838</v>
      </c>
      <c r="C535" t="s">
        <v>2839</v>
      </c>
      <c r="D535" t="s">
        <v>366</v>
      </c>
      <c r="E535" t="s">
        <v>1032</v>
      </c>
      <c r="F535" t="s">
        <v>2840</v>
      </c>
      <c r="G535" t="s">
        <v>2191</v>
      </c>
      <c r="H535" t="s">
        <v>106</v>
      </c>
      <c r="I535" s="77">
        <v>18</v>
      </c>
      <c r="J535" s="77">
        <v>2525</v>
      </c>
      <c r="K535" s="77">
        <v>0</v>
      </c>
      <c r="L535" s="77">
        <v>1.6780139999999999</v>
      </c>
      <c r="M535" s="78">
        <v>0</v>
      </c>
      <c r="N535" s="78">
        <v>0</v>
      </c>
      <c r="O535" s="78">
        <v>0</v>
      </c>
    </row>
    <row r="536" spans="2:15">
      <c r="B536" t="s">
        <v>2841</v>
      </c>
      <c r="C536" t="s">
        <v>2842</v>
      </c>
      <c r="D536" t="s">
        <v>2176</v>
      </c>
      <c r="E536" t="s">
        <v>1032</v>
      </c>
      <c r="F536" t="s">
        <v>2843</v>
      </c>
      <c r="G536" t="s">
        <v>2191</v>
      </c>
      <c r="H536" t="s">
        <v>106</v>
      </c>
      <c r="I536" s="77">
        <v>48</v>
      </c>
      <c r="J536" s="77">
        <v>2646</v>
      </c>
      <c r="K536" s="77">
        <v>0</v>
      </c>
      <c r="L536" s="77">
        <v>4.6891353599999999</v>
      </c>
      <c r="M536" s="78">
        <v>0</v>
      </c>
      <c r="N536" s="78">
        <v>0</v>
      </c>
      <c r="O536" s="78">
        <v>0</v>
      </c>
    </row>
    <row r="537" spans="2:15">
      <c r="B537" t="s">
        <v>2844</v>
      </c>
      <c r="C537" t="s">
        <v>2845</v>
      </c>
      <c r="D537" t="s">
        <v>2176</v>
      </c>
      <c r="E537" t="s">
        <v>1032</v>
      </c>
      <c r="F537" t="s">
        <v>2846</v>
      </c>
      <c r="G537" t="s">
        <v>2191</v>
      </c>
      <c r="H537" t="s">
        <v>106</v>
      </c>
      <c r="I537" s="77">
        <v>735</v>
      </c>
      <c r="J537" s="77">
        <v>128</v>
      </c>
      <c r="K537" s="77">
        <v>0</v>
      </c>
      <c r="L537" s="77">
        <v>3.4734335999999999</v>
      </c>
      <c r="M537" s="78">
        <v>0</v>
      </c>
      <c r="N537" s="78">
        <v>0</v>
      </c>
      <c r="O537" s="78">
        <v>0</v>
      </c>
    </row>
    <row r="538" spans="2:15">
      <c r="B538" t="s">
        <v>2847</v>
      </c>
      <c r="C538" t="s">
        <v>2845</v>
      </c>
      <c r="D538" t="s">
        <v>2176</v>
      </c>
      <c r="E538" t="s">
        <v>1032</v>
      </c>
      <c r="F538" t="s">
        <v>2846</v>
      </c>
      <c r="G538" t="s">
        <v>2191</v>
      </c>
      <c r="H538" t="s">
        <v>106</v>
      </c>
      <c r="I538" s="77">
        <v>176081.1</v>
      </c>
      <c r="J538" s="77">
        <v>128</v>
      </c>
      <c r="K538" s="77">
        <v>0</v>
      </c>
      <c r="L538" s="77">
        <v>832.11701913599995</v>
      </c>
      <c r="M538" s="78">
        <v>1.1000000000000001E-3</v>
      </c>
      <c r="N538" s="78">
        <v>2.0000000000000001E-4</v>
      </c>
      <c r="O538" s="78">
        <v>0</v>
      </c>
    </row>
    <row r="539" spans="2:15">
      <c r="B539" t="s">
        <v>2848</v>
      </c>
      <c r="C539" t="s">
        <v>2849</v>
      </c>
      <c r="D539" t="s">
        <v>366</v>
      </c>
      <c r="E539" t="s">
        <v>1032</v>
      </c>
      <c r="F539" t="s">
        <v>2850</v>
      </c>
      <c r="G539" t="s">
        <v>2191</v>
      </c>
      <c r="H539" t="s">
        <v>106</v>
      </c>
      <c r="I539" s="77">
        <v>82</v>
      </c>
      <c r="J539" s="77">
        <v>19514</v>
      </c>
      <c r="K539" s="77">
        <v>0</v>
      </c>
      <c r="L539" s="77">
        <v>59.077464159999998</v>
      </c>
      <c r="M539" s="78">
        <v>0</v>
      </c>
      <c r="N539" s="78">
        <v>0</v>
      </c>
      <c r="O539" s="78">
        <v>0</v>
      </c>
    </row>
    <row r="540" spans="2:15">
      <c r="B540" t="s">
        <v>2851</v>
      </c>
      <c r="C540" t="s">
        <v>2852</v>
      </c>
      <c r="D540" t="s">
        <v>2176</v>
      </c>
      <c r="E540" t="s">
        <v>1032</v>
      </c>
      <c r="F540" t="s">
        <v>2853</v>
      </c>
      <c r="G540" t="s">
        <v>1067</v>
      </c>
      <c r="H540" t="s">
        <v>106</v>
      </c>
      <c r="I540" s="77">
        <v>509</v>
      </c>
      <c r="J540" s="77">
        <v>4682</v>
      </c>
      <c r="K540" s="77">
        <v>0</v>
      </c>
      <c r="L540" s="77">
        <v>87.985454959999998</v>
      </c>
      <c r="M540" s="78">
        <v>0</v>
      </c>
      <c r="N540" s="78">
        <v>0</v>
      </c>
      <c r="O540" s="78">
        <v>0</v>
      </c>
    </row>
    <row r="541" spans="2:15">
      <c r="B541" t="s">
        <v>2854</v>
      </c>
      <c r="C541" t="s">
        <v>2855</v>
      </c>
      <c r="D541" t="s">
        <v>366</v>
      </c>
      <c r="E541" t="s">
        <v>1032</v>
      </c>
      <c r="F541" t="s">
        <v>2856</v>
      </c>
      <c r="G541" t="s">
        <v>1067</v>
      </c>
      <c r="H541" t="s">
        <v>106</v>
      </c>
      <c r="I541" s="77">
        <v>16</v>
      </c>
      <c r="J541" s="77">
        <v>37197</v>
      </c>
      <c r="K541" s="77">
        <v>0</v>
      </c>
      <c r="L541" s="77">
        <v>21.973011840000002</v>
      </c>
      <c r="M541" s="78">
        <v>0</v>
      </c>
      <c r="N541" s="78">
        <v>0</v>
      </c>
      <c r="O541" s="78">
        <v>0</v>
      </c>
    </row>
    <row r="542" spans="2:15">
      <c r="B542" t="s">
        <v>2857</v>
      </c>
      <c r="C542" t="s">
        <v>2858</v>
      </c>
      <c r="D542" t="s">
        <v>366</v>
      </c>
      <c r="E542" t="s">
        <v>1032</v>
      </c>
      <c r="F542" t="s">
        <v>2859</v>
      </c>
      <c r="G542" t="s">
        <v>1067</v>
      </c>
      <c r="H542" t="s">
        <v>106</v>
      </c>
      <c r="I542" s="77">
        <v>78</v>
      </c>
      <c r="J542" s="77">
        <v>1688</v>
      </c>
      <c r="K542" s="77">
        <v>0</v>
      </c>
      <c r="L542" s="77">
        <v>4.8610348800000001</v>
      </c>
      <c r="M542" s="78">
        <v>0</v>
      </c>
      <c r="N542" s="78">
        <v>0</v>
      </c>
      <c r="O542" s="78">
        <v>0</v>
      </c>
    </row>
    <row r="543" spans="2:15">
      <c r="B543" t="s">
        <v>2860</v>
      </c>
      <c r="C543" t="s">
        <v>2861</v>
      </c>
      <c r="D543" t="s">
        <v>123</v>
      </c>
      <c r="E543" t="s">
        <v>1032</v>
      </c>
      <c r="F543" t="s">
        <v>2862</v>
      </c>
      <c r="G543" t="s">
        <v>1067</v>
      </c>
      <c r="H543" t="s">
        <v>110</v>
      </c>
      <c r="I543" s="77">
        <v>71</v>
      </c>
      <c r="J543" s="77">
        <v>3396</v>
      </c>
      <c r="K543" s="77">
        <v>0.43568786799999998</v>
      </c>
      <c r="L543" s="77">
        <v>10.160860612</v>
      </c>
      <c r="M543" s="78">
        <v>0</v>
      </c>
      <c r="N543" s="78">
        <v>0</v>
      </c>
      <c r="O543" s="78">
        <v>0</v>
      </c>
    </row>
    <row r="544" spans="2:15">
      <c r="B544" t="s">
        <v>2863</v>
      </c>
      <c r="C544" t="s">
        <v>2864</v>
      </c>
      <c r="D544" t="s">
        <v>366</v>
      </c>
      <c r="E544" t="s">
        <v>1032</v>
      </c>
      <c r="F544" t="s">
        <v>2865</v>
      </c>
      <c r="G544" t="s">
        <v>1067</v>
      </c>
      <c r="H544" t="s">
        <v>106</v>
      </c>
      <c r="I544" s="77">
        <v>19</v>
      </c>
      <c r="J544" s="77">
        <v>13207</v>
      </c>
      <c r="K544" s="77">
        <v>0</v>
      </c>
      <c r="L544" s="77">
        <v>9.2644463600000009</v>
      </c>
      <c r="M544" s="78">
        <v>0</v>
      </c>
      <c r="N544" s="78">
        <v>0</v>
      </c>
      <c r="O544" s="78">
        <v>0</v>
      </c>
    </row>
    <row r="545" spans="2:15">
      <c r="B545" t="s">
        <v>2866</v>
      </c>
      <c r="C545" t="s">
        <v>2867</v>
      </c>
      <c r="D545" t="s">
        <v>2176</v>
      </c>
      <c r="E545" t="s">
        <v>1032</v>
      </c>
      <c r="F545" t="s">
        <v>2868</v>
      </c>
      <c r="G545" t="s">
        <v>1067</v>
      </c>
      <c r="H545" t="s">
        <v>106</v>
      </c>
      <c r="I545" s="77">
        <v>88</v>
      </c>
      <c r="J545" s="77">
        <v>1121</v>
      </c>
      <c r="K545" s="77">
        <v>0</v>
      </c>
      <c r="L545" s="77">
        <v>3.64208416</v>
      </c>
      <c r="M545" s="78">
        <v>0</v>
      </c>
      <c r="N545" s="78">
        <v>0</v>
      </c>
      <c r="O545" s="78">
        <v>0</v>
      </c>
    </row>
    <row r="546" spans="2:15">
      <c r="B546" t="s">
        <v>2869</v>
      </c>
      <c r="C546" t="s">
        <v>2870</v>
      </c>
      <c r="D546" t="s">
        <v>366</v>
      </c>
      <c r="E546" t="s">
        <v>1032</v>
      </c>
      <c r="F546" t="s">
        <v>2871</v>
      </c>
      <c r="G546" t="s">
        <v>1067</v>
      </c>
      <c r="H546" t="s">
        <v>106</v>
      </c>
      <c r="I546" s="77">
        <v>2</v>
      </c>
      <c r="J546" s="77">
        <v>4096</v>
      </c>
      <c r="K546" s="77">
        <v>3.3227999999999999E-3</v>
      </c>
      <c r="L546" s="77">
        <v>0.30577144000000001</v>
      </c>
      <c r="M546" s="78">
        <v>0</v>
      </c>
      <c r="N546" s="78">
        <v>0</v>
      </c>
      <c r="O546" s="78">
        <v>0</v>
      </c>
    </row>
    <row r="547" spans="2:15">
      <c r="B547" t="s">
        <v>2872</v>
      </c>
      <c r="C547" t="s">
        <v>2873</v>
      </c>
      <c r="D547" t="s">
        <v>366</v>
      </c>
      <c r="E547" t="s">
        <v>1032</v>
      </c>
      <c r="F547" t="s">
        <v>2874</v>
      </c>
      <c r="G547" t="s">
        <v>1067</v>
      </c>
      <c r="H547" t="s">
        <v>106</v>
      </c>
      <c r="I547" s="77">
        <v>1</v>
      </c>
      <c r="J547" s="77">
        <v>4745</v>
      </c>
      <c r="K547" s="77">
        <v>0</v>
      </c>
      <c r="L547" s="77">
        <v>0.17518539999999999</v>
      </c>
      <c r="M547" s="78">
        <v>0</v>
      </c>
      <c r="N547" s="78">
        <v>0</v>
      </c>
      <c r="O547" s="78">
        <v>0</v>
      </c>
    </row>
    <row r="548" spans="2:15">
      <c r="B548" t="s">
        <v>2875</v>
      </c>
      <c r="C548" t="s">
        <v>2876</v>
      </c>
      <c r="D548" t="s">
        <v>2176</v>
      </c>
      <c r="E548" t="s">
        <v>1032</v>
      </c>
      <c r="F548" t="s">
        <v>2877</v>
      </c>
      <c r="G548" t="s">
        <v>1276</v>
      </c>
      <c r="H548" t="s">
        <v>106</v>
      </c>
      <c r="I548" s="77">
        <v>1349</v>
      </c>
      <c r="J548" s="77">
        <v>710</v>
      </c>
      <c r="K548" s="77">
        <v>5.5380000000000004E-3</v>
      </c>
      <c r="L548" s="77">
        <v>35.367144799999998</v>
      </c>
      <c r="M548" s="78">
        <v>0</v>
      </c>
      <c r="N548" s="78">
        <v>0</v>
      </c>
      <c r="O548" s="78">
        <v>0</v>
      </c>
    </row>
    <row r="549" spans="2:15">
      <c r="B549" t="s">
        <v>2878</v>
      </c>
      <c r="C549" t="s">
        <v>2879</v>
      </c>
      <c r="D549" t="s">
        <v>366</v>
      </c>
      <c r="E549" t="s">
        <v>1032</v>
      </c>
      <c r="F549" t="s">
        <v>2880</v>
      </c>
      <c r="G549" t="s">
        <v>1276</v>
      </c>
      <c r="H549" t="s">
        <v>106</v>
      </c>
      <c r="I549" s="77">
        <v>5</v>
      </c>
      <c r="J549" s="77">
        <v>16509</v>
      </c>
      <c r="K549" s="77">
        <v>6.9040400000000002E-3</v>
      </c>
      <c r="L549" s="77">
        <v>3.05446544</v>
      </c>
      <c r="M549" s="78">
        <v>0</v>
      </c>
      <c r="N549" s="78">
        <v>0</v>
      </c>
      <c r="O549" s="78">
        <v>0</v>
      </c>
    </row>
    <row r="550" spans="2:15">
      <c r="B550" t="s">
        <v>2881</v>
      </c>
      <c r="C550" t="s">
        <v>2882</v>
      </c>
      <c r="D550" t="s">
        <v>2176</v>
      </c>
      <c r="E550" t="s">
        <v>1032</v>
      </c>
      <c r="F550" t="s">
        <v>2883</v>
      </c>
      <c r="G550" t="s">
        <v>1276</v>
      </c>
      <c r="H550" t="s">
        <v>106</v>
      </c>
      <c r="I550" s="77">
        <v>147</v>
      </c>
      <c r="J550" s="77">
        <v>104</v>
      </c>
      <c r="K550" s="77">
        <v>0</v>
      </c>
      <c r="L550" s="77">
        <v>0.56443295999999998</v>
      </c>
      <c r="M550" s="78">
        <v>0</v>
      </c>
      <c r="N550" s="78">
        <v>0</v>
      </c>
      <c r="O550" s="78">
        <v>0</v>
      </c>
    </row>
    <row r="551" spans="2:15">
      <c r="B551" t="s">
        <v>2884</v>
      </c>
      <c r="C551" t="s">
        <v>2885</v>
      </c>
      <c r="D551" t="s">
        <v>366</v>
      </c>
      <c r="E551" t="s">
        <v>1032</v>
      </c>
      <c r="F551" t="s">
        <v>2886</v>
      </c>
      <c r="G551" t="s">
        <v>1276</v>
      </c>
      <c r="H551" t="s">
        <v>106</v>
      </c>
      <c r="I551" s="77">
        <v>460</v>
      </c>
      <c r="J551" s="77">
        <v>1689</v>
      </c>
      <c r="K551" s="77">
        <v>0</v>
      </c>
      <c r="L551" s="77">
        <v>28.684624800000002</v>
      </c>
      <c r="M551" s="78">
        <v>0</v>
      </c>
      <c r="N551" s="78">
        <v>0</v>
      </c>
      <c r="O551" s="78">
        <v>0</v>
      </c>
    </row>
    <row r="552" spans="2:15">
      <c r="B552" t="s">
        <v>2887</v>
      </c>
      <c r="C552" t="s">
        <v>2888</v>
      </c>
      <c r="D552" t="s">
        <v>366</v>
      </c>
      <c r="E552" t="s">
        <v>1032</v>
      </c>
      <c r="F552" t="s">
        <v>2889</v>
      </c>
      <c r="G552" t="s">
        <v>1276</v>
      </c>
      <c r="H552" t="s">
        <v>106</v>
      </c>
      <c r="I552" s="77">
        <v>40</v>
      </c>
      <c r="J552" s="77">
        <v>16333</v>
      </c>
      <c r="K552" s="77">
        <v>5.6487599999999999E-2</v>
      </c>
      <c r="L552" s="77">
        <v>24.177061999999999</v>
      </c>
      <c r="M552" s="78">
        <v>0</v>
      </c>
      <c r="N552" s="78">
        <v>0</v>
      </c>
      <c r="O552" s="78">
        <v>0</v>
      </c>
    </row>
    <row r="553" spans="2:15">
      <c r="B553" t="s">
        <v>2890</v>
      </c>
      <c r="C553" t="s">
        <v>2891</v>
      </c>
      <c r="D553" t="s">
        <v>366</v>
      </c>
      <c r="E553" t="s">
        <v>1032</v>
      </c>
      <c r="F553" t="s">
        <v>2892</v>
      </c>
      <c r="G553" t="s">
        <v>1276</v>
      </c>
      <c r="H553" t="s">
        <v>106</v>
      </c>
      <c r="I553" s="77">
        <v>10</v>
      </c>
      <c r="J553" s="77">
        <v>18388</v>
      </c>
      <c r="K553" s="77">
        <v>1.465724E-2</v>
      </c>
      <c r="L553" s="77">
        <v>6.8035068399999998</v>
      </c>
      <c r="M553" s="78">
        <v>0</v>
      </c>
      <c r="N553" s="78">
        <v>0</v>
      </c>
      <c r="O553" s="78">
        <v>0</v>
      </c>
    </row>
    <row r="554" spans="2:15">
      <c r="B554" t="s">
        <v>2893</v>
      </c>
      <c r="C554" t="s">
        <v>2894</v>
      </c>
      <c r="D554" t="s">
        <v>2176</v>
      </c>
      <c r="E554" t="s">
        <v>1032</v>
      </c>
      <c r="F554" t="s">
        <v>2895</v>
      </c>
      <c r="G554" t="s">
        <v>1276</v>
      </c>
      <c r="H554" t="s">
        <v>106</v>
      </c>
      <c r="I554" s="77">
        <v>350</v>
      </c>
      <c r="J554" s="77">
        <v>1900</v>
      </c>
      <c r="K554" s="77">
        <v>0</v>
      </c>
      <c r="L554" s="77">
        <v>24.5518</v>
      </c>
      <c r="M554" s="78">
        <v>0</v>
      </c>
      <c r="N554" s="78">
        <v>0</v>
      </c>
      <c r="O554" s="78">
        <v>0</v>
      </c>
    </row>
    <row r="555" spans="2:15">
      <c r="B555" t="s">
        <v>2896</v>
      </c>
      <c r="C555" t="s">
        <v>2897</v>
      </c>
      <c r="D555" t="s">
        <v>2708</v>
      </c>
      <c r="E555" t="s">
        <v>1032</v>
      </c>
      <c r="F555" t="s">
        <v>2898</v>
      </c>
      <c r="G555" t="s">
        <v>1276</v>
      </c>
      <c r="H555" t="s">
        <v>113</v>
      </c>
      <c r="I555" s="77">
        <v>500</v>
      </c>
      <c r="J555" s="77">
        <v>88.8</v>
      </c>
      <c r="K555" s="77">
        <v>0</v>
      </c>
      <c r="L555" s="77">
        <v>2.0742348000000002</v>
      </c>
      <c r="M555" s="78">
        <v>0</v>
      </c>
      <c r="N555" s="78">
        <v>0</v>
      </c>
      <c r="O555" s="78">
        <v>0</v>
      </c>
    </row>
    <row r="556" spans="2:15">
      <c r="B556" t="s">
        <v>2899</v>
      </c>
      <c r="C556" t="s">
        <v>2900</v>
      </c>
      <c r="D556" t="s">
        <v>366</v>
      </c>
      <c r="E556" t="s">
        <v>1032</v>
      </c>
      <c r="F556" t="s">
        <v>2901</v>
      </c>
      <c r="G556" t="s">
        <v>1276</v>
      </c>
      <c r="H556" t="s">
        <v>106</v>
      </c>
      <c r="I556" s="77">
        <v>1160</v>
      </c>
      <c r="J556" s="77">
        <v>276</v>
      </c>
      <c r="K556" s="77">
        <v>0</v>
      </c>
      <c r="L556" s="77">
        <v>11.8203072</v>
      </c>
      <c r="M556" s="78">
        <v>1E-4</v>
      </c>
      <c r="N556" s="78">
        <v>0</v>
      </c>
      <c r="O556" s="78">
        <v>0</v>
      </c>
    </row>
    <row r="557" spans="2:15">
      <c r="B557" t="s">
        <v>2902</v>
      </c>
      <c r="C557" t="s">
        <v>2903</v>
      </c>
      <c r="D557" t="s">
        <v>366</v>
      </c>
      <c r="E557" t="s">
        <v>1032</v>
      </c>
      <c r="F557" t="s">
        <v>2904</v>
      </c>
      <c r="G557" t="s">
        <v>1276</v>
      </c>
      <c r="H557" t="s">
        <v>106</v>
      </c>
      <c r="I557" s="77">
        <v>24</v>
      </c>
      <c r="J557" s="77">
        <v>521</v>
      </c>
      <c r="K557" s="77">
        <v>0</v>
      </c>
      <c r="L557" s="77">
        <v>0.46164768</v>
      </c>
      <c r="M557" s="78">
        <v>0</v>
      </c>
      <c r="N557" s="78">
        <v>0</v>
      </c>
      <c r="O557" s="78">
        <v>0</v>
      </c>
    </row>
    <row r="558" spans="2:15">
      <c r="B558" t="s">
        <v>2905</v>
      </c>
      <c r="C558" t="s">
        <v>2906</v>
      </c>
      <c r="D558" t="s">
        <v>2176</v>
      </c>
      <c r="E558" t="s">
        <v>1032</v>
      </c>
      <c r="F558" t="s">
        <v>2907</v>
      </c>
      <c r="G558" t="s">
        <v>1276</v>
      </c>
      <c r="H558" t="s">
        <v>106</v>
      </c>
      <c r="I558" s="77">
        <v>3</v>
      </c>
      <c r="J558" s="77">
        <v>2243</v>
      </c>
      <c r="K558" s="77">
        <v>0</v>
      </c>
      <c r="L558" s="77">
        <v>0.24843467999999999</v>
      </c>
      <c r="M558" s="78">
        <v>0</v>
      </c>
      <c r="N558" s="78">
        <v>0</v>
      </c>
      <c r="O558" s="78">
        <v>0</v>
      </c>
    </row>
    <row r="559" spans="2:15">
      <c r="B559" t="s">
        <v>2908</v>
      </c>
      <c r="C559" t="s">
        <v>2909</v>
      </c>
      <c r="D559" t="s">
        <v>366</v>
      </c>
      <c r="E559" t="s">
        <v>1032</v>
      </c>
      <c r="F559" t="s">
        <v>2910</v>
      </c>
      <c r="G559" t="s">
        <v>1276</v>
      </c>
      <c r="H559" t="s">
        <v>106</v>
      </c>
      <c r="I559" s="77">
        <v>20</v>
      </c>
      <c r="J559" s="77">
        <v>21898</v>
      </c>
      <c r="K559" s="77">
        <v>2.2152000000000002E-2</v>
      </c>
      <c r="L559" s="77">
        <v>16.1916352</v>
      </c>
      <c r="M559" s="78">
        <v>0</v>
      </c>
      <c r="N559" s="78">
        <v>0</v>
      </c>
      <c r="O559" s="78">
        <v>0</v>
      </c>
    </row>
    <row r="560" spans="2:15">
      <c r="B560" t="s">
        <v>2911</v>
      </c>
      <c r="C560" t="s">
        <v>2912</v>
      </c>
      <c r="D560" t="s">
        <v>366</v>
      </c>
      <c r="E560" t="s">
        <v>1032</v>
      </c>
      <c r="F560" t="s">
        <v>2913</v>
      </c>
      <c r="G560" t="s">
        <v>1276</v>
      </c>
      <c r="H560" t="s">
        <v>106</v>
      </c>
      <c r="I560" s="77">
        <v>28</v>
      </c>
      <c r="J560" s="77">
        <v>7503</v>
      </c>
      <c r="K560" s="77">
        <v>0</v>
      </c>
      <c r="L560" s="77">
        <v>7.7563012799999997</v>
      </c>
      <c r="M560" s="78">
        <v>0</v>
      </c>
      <c r="N560" s="78">
        <v>0</v>
      </c>
      <c r="O560" s="78">
        <v>0</v>
      </c>
    </row>
    <row r="561" spans="2:15">
      <c r="B561" t="s">
        <v>2914</v>
      </c>
      <c r="C561" t="s">
        <v>2915</v>
      </c>
      <c r="D561" t="s">
        <v>366</v>
      </c>
      <c r="E561" t="s">
        <v>1032</v>
      </c>
      <c r="F561" t="s">
        <v>2916</v>
      </c>
      <c r="G561" t="s">
        <v>1276</v>
      </c>
      <c r="H561" t="s">
        <v>106</v>
      </c>
      <c r="I561" s="77">
        <v>8</v>
      </c>
      <c r="J561" s="77">
        <v>1012</v>
      </c>
      <c r="K561" s="77">
        <v>0</v>
      </c>
      <c r="L561" s="77">
        <v>0.29890432</v>
      </c>
      <c r="M561" s="78">
        <v>0</v>
      </c>
      <c r="N561" s="78">
        <v>0</v>
      </c>
      <c r="O561" s="78">
        <v>0</v>
      </c>
    </row>
    <row r="562" spans="2:15">
      <c r="B562" t="s">
        <v>2917</v>
      </c>
      <c r="C562" t="s">
        <v>2918</v>
      </c>
      <c r="D562" t="s">
        <v>366</v>
      </c>
      <c r="E562" t="s">
        <v>1032</v>
      </c>
      <c r="F562" t="s">
        <v>2919</v>
      </c>
      <c r="G562" t="s">
        <v>1276</v>
      </c>
      <c r="H562" t="s">
        <v>106</v>
      </c>
      <c r="I562" s="77">
        <v>12</v>
      </c>
      <c r="J562" s="77">
        <v>45783</v>
      </c>
      <c r="K562" s="77">
        <v>2.9240639999999998E-2</v>
      </c>
      <c r="L562" s="77">
        <v>20.312940959999999</v>
      </c>
      <c r="M562" s="78">
        <v>0</v>
      </c>
      <c r="N562" s="78">
        <v>0</v>
      </c>
      <c r="O562" s="78">
        <v>0</v>
      </c>
    </row>
    <row r="563" spans="2:15">
      <c r="B563" t="s">
        <v>2920</v>
      </c>
      <c r="C563" t="s">
        <v>2921</v>
      </c>
      <c r="D563" t="s">
        <v>366</v>
      </c>
      <c r="E563" t="s">
        <v>1032</v>
      </c>
      <c r="F563" t="s">
        <v>2922</v>
      </c>
      <c r="G563" t="s">
        <v>1276</v>
      </c>
      <c r="H563" t="s">
        <v>106</v>
      </c>
      <c r="I563" s="77">
        <v>200</v>
      </c>
      <c r="J563" s="77">
        <v>302</v>
      </c>
      <c r="K563" s="77">
        <v>0</v>
      </c>
      <c r="L563" s="77">
        <v>2.229968</v>
      </c>
      <c r="M563" s="78">
        <v>0</v>
      </c>
      <c r="N563" s="78">
        <v>0</v>
      </c>
      <c r="O563" s="78">
        <v>0</v>
      </c>
    </row>
    <row r="564" spans="2:15">
      <c r="B564" t="s">
        <v>2923</v>
      </c>
      <c r="C564" t="s">
        <v>2924</v>
      </c>
      <c r="D564" t="s">
        <v>366</v>
      </c>
      <c r="E564" t="s">
        <v>1032</v>
      </c>
      <c r="F564" t="s">
        <v>2925</v>
      </c>
      <c r="G564" t="s">
        <v>1276</v>
      </c>
      <c r="H564" t="s">
        <v>106</v>
      </c>
      <c r="I564" s="77">
        <v>60</v>
      </c>
      <c r="J564" s="77">
        <v>5900</v>
      </c>
      <c r="K564" s="77">
        <v>8.8054199999999999E-2</v>
      </c>
      <c r="L564" s="77">
        <v>13.1577342</v>
      </c>
      <c r="M564" s="78">
        <v>0</v>
      </c>
      <c r="N564" s="78">
        <v>0</v>
      </c>
      <c r="O564" s="78">
        <v>0</v>
      </c>
    </row>
    <row r="565" spans="2:15">
      <c r="B565" t="s">
        <v>2926</v>
      </c>
      <c r="C565" t="s">
        <v>2927</v>
      </c>
      <c r="D565" t="s">
        <v>2176</v>
      </c>
      <c r="E565" t="s">
        <v>1032</v>
      </c>
      <c r="F565" t="s">
        <v>2928</v>
      </c>
      <c r="G565" t="s">
        <v>1276</v>
      </c>
      <c r="H565" t="s">
        <v>106</v>
      </c>
      <c r="I565" s="77">
        <v>14</v>
      </c>
      <c r="J565" s="77">
        <v>1377</v>
      </c>
      <c r="K565" s="77">
        <v>0</v>
      </c>
      <c r="L565" s="77">
        <v>0.71174375999999995</v>
      </c>
      <c r="M565" s="78">
        <v>0</v>
      </c>
      <c r="N565" s="78">
        <v>0</v>
      </c>
      <c r="O565" s="78">
        <v>0</v>
      </c>
    </row>
    <row r="566" spans="2:15">
      <c r="B566" t="s">
        <v>2929</v>
      </c>
      <c r="C566" t="s">
        <v>2930</v>
      </c>
      <c r="D566" t="s">
        <v>366</v>
      </c>
      <c r="E566" t="s">
        <v>1032</v>
      </c>
      <c r="F566" t="s">
        <v>2931</v>
      </c>
      <c r="G566" t="s">
        <v>1276</v>
      </c>
      <c r="H566" t="s">
        <v>106</v>
      </c>
      <c r="I566" s="77">
        <v>26</v>
      </c>
      <c r="J566" s="77">
        <v>2499</v>
      </c>
      <c r="K566" s="77">
        <v>0</v>
      </c>
      <c r="L566" s="77">
        <v>2.3988400799999998</v>
      </c>
      <c r="M566" s="78">
        <v>0</v>
      </c>
      <c r="N566" s="78">
        <v>0</v>
      </c>
      <c r="O566" s="78">
        <v>0</v>
      </c>
    </row>
    <row r="567" spans="2:15">
      <c r="B567" t="s">
        <v>2932</v>
      </c>
      <c r="C567" t="s">
        <v>2933</v>
      </c>
      <c r="D567" t="s">
        <v>2176</v>
      </c>
      <c r="E567" t="s">
        <v>1032</v>
      </c>
      <c r="F567" t="s">
        <v>2934</v>
      </c>
      <c r="G567" t="s">
        <v>1276</v>
      </c>
      <c r="H567" t="s">
        <v>116</v>
      </c>
      <c r="I567" s="77">
        <v>569</v>
      </c>
      <c r="J567" s="77">
        <v>239</v>
      </c>
      <c r="K567" s="77">
        <v>0</v>
      </c>
      <c r="L567" s="77">
        <v>3.7862614219999999</v>
      </c>
      <c r="M567" s="78">
        <v>0</v>
      </c>
      <c r="N567" s="78">
        <v>0</v>
      </c>
      <c r="O567" s="78">
        <v>0</v>
      </c>
    </row>
    <row r="568" spans="2:15">
      <c r="B568" t="s">
        <v>2935</v>
      </c>
      <c r="C568" t="s">
        <v>2936</v>
      </c>
      <c r="D568" t="s">
        <v>366</v>
      </c>
      <c r="E568" t="s">
        <v>1032</v>
      </c>
      <c r="F568" t="s">
        <v>2937</v>
      </c>
      <c r="G568" t="s">
        <v>1276</v>
      </c>
      <c r="H568" t="s">
        <v>106</v>
      </c>
      <c r="I568" s="77">
        <v>107</v>
      </c>
      <c r="J568" s="77">
        <v>8451</v>
      </c>
      <c r="K568" s="77">
        <v>8.8866440000000005E-2</v>
      </c>
      <c r="L568" s="77">
        <v>33.474034879999998</v>
      </c>
      <c r="M568" s="78">
        <v>0</v>
      </c>
      <c r="N568" s="78">
        <v>0</v>
      </c>
      <c r="O568" s="78">
        <v>0</v>
      </c>
    </row>
    <row r="569" spans="2:15">
      <c r="B569" t="s">
        <v>2938</v>
      </c>
      <c r="C569" t="s">
        <v>2939</v>
      </c>
      <c r="D569" t="s">
        <v>2176</v>
      </c>
      <c r="E569" t="s">
        <v>1032</v>
      </c>
      <c r="F569" t="s">
        <v>2940</v>
      </c>
      <c r="G569" t="s">
        <v>1240</v>
      </c>
      <c r="H569" t="s">
        <v>106</v>
      </c>
      <c r="I569" s="77">
        <v>525</v>
      </c>
      <c r="J569" s="77">
        <v>8308</v>
      </c>
      <c r="K569" s="77">
        <v>0</v>
      </c>
      <c r="L569" s="77">
        <v>161.033964</v>
      </c>
      <c r="M569" s="78">
        <v>0</v>
      </c>
      <c r="N569" s="78">
        <v>0</v>
      </c>
      <c r="O569" s="78">
        <v>0</v>
      </c>
    </row>
    <row r="570" spans="2:15">
      <c r="B570" t="s">
        <v>2941</v>
      </c>
      <c r="C570" t="s">
        <v>2942</v>
      </c>
      <c r="D570" t="s">
        <v>2176</v>
      </c>
      <c r="E570" t="s">
        <v>1032</v>
      </c>
      <c r="F570" t="s">
        <v>2943</v>
      </c>
      <c r="G570" t="s">
        <v>1240</v>
      </c>
      <c r="H570" t="s">
        <v>106</v>
      </c>
      <c r="I570" s="77">
        <v>4172</v>
      </c>
      <c r="J570" s="77">
        <v>233</v>
      </c>
      <c r="K570" s="77">
        <v>0</v>
      </c>
      <c r="L570" s="77">
        <v>35.889045920000001</v>
      </c>
      <c r="M570" s="78">
        <v>1E-4</v>
      </c>
      <c r="N570" s="78">
        <v>0</v>
      </c>
      <c r="O570" s="78">
        <v>0</v>
      </c>
    </row>
    <row r="571" spans="2:15">
      <c r="B571" t="s">
        <v>2944</v>
      </c>
      <c r="C571" t="s">
        <v>2945</v>
      </c>
      <c r="D571" t="s">
        <v>2176</v>
      </c>
      <c r="E571" t="s">
        <v>1032</v>
      </c>
      <c r="F571" t="s">
        <v>2946</v>
      </c>
      <c r="G571" t="s">
        <v>1240</v>
      </c>
      <c r="H571" t="s">
        <v>106</v>
      </c>
      <c r="I571" s="77">
        <v>570</v>
      </c>
      <c r="J571" s="77">
        <v>12001</v>
      </c>
      <c r="K571" s="77">
        <v>0</v>
      </c>
      <c r="L571" s="77">
        <v>252.5538444</v>
      </c>
      <c r="M571" s="78">
        <v>0</v>
      </c>
      <c r="N571" s="78">
        <v>1E-4</v>
      </c>
      <c r="O571" s="78">
        <v>0</v>
      </c>
    </row>
    <row r="572" spans="2:15">
      <c r="B572" t="s">
        <v>2947</v>
      </c>
      <c r="C572" t="s">
        <v>2945</v>
      </c>
      <c r="D572" t="s">
        <v>2176</v>
      </c>
      <c r="E572" t="s">
        <v>1032</v>
      </c>
      <c r="F572" t="s">
        <v>2946</v>
      </c>
      <c r="G572" t="s">
        <v>1240</v>
      </c>
      <c r="H572" t="s">
        <v>106</v>
      </c>
      <c r="I572" s="77">
        <v>44644.98</v>
      </c>
      <c r="J572" s="77">
        <v>12001</v>
      </c>
      <c r="K572" s="77">
        <v>0</v>
      </c>
      <c r="L572" s="77">
        <v>19781.160231861599</v>
      </c>
      <c r="M572" s="78">
        <v>0</v>
      </c>
      <c r="N572" s="78">
        <v>5.4999999999999997E-3</v>
      </c>
      <c r="O572" s="78">
        <v>8.0000000000000004E-4</v>
      </c>
    </row>
    <row r="573" spans="2:15">
      <c r="B573" t="s">
        <v>2948</v>
      </c>
      <c r="C573" t="s">
        <v>2949</v>
      </c>
      <c r="D573" t="s">
        <v>2176</v>
      </c>
      <c r="E573" t="s">
        <v>1032</v>
      </c>
      <c r="F573" t="s">
        <v>2946</v>
      </c>
      <c r="G573" t="s">
        <v>1240</v>
      </c>
      <c r="H573" t="s">
        <v>106</v>
      </c>
      <c r="I573" s="77">
        <v>351</v>
      </c>
      <c r="J573" s="77">
        <v>11910</v>
      </c>
      <c r="K573" s="77">
        <v>0</v>
      </c>
      <c r="L573" s="77">
        <v>154.34073720000001</v>
      </c>
      <c r="M573" s="78">
        <v>0</v>
      </c>
      <c r="N573" s="78">
        <v>0</v>
      </c>
      <c r="O573" s="78">
        <v>0</v>
      </c>
    </row>
    <row r="574" spans="2:15">
      <c r="B574" t="s">
        <v>2950</v>
      </c>
      <c r="C574" t="s">
        <v>2951</v>
      </c>
      <c r="D574" t="s">
        <v>366</v>
      </c>
      <c r="E574" t="s">
        <v>1032</v>
      </c>
      <c r="F574" t="s">
        <v>2952</v>
      </c>
      <c r="G574" t="s">
        <v>1240</v>
      </c>
      <c r="H574" t="s">
        <v>106</v>
      </c>
      <c r="I574" s="77">
        <v>22</v>
      </c>
      <c r="J574" s="77">
        <v>5818</v>
      </c>
      <c r="K574" s="77">
        <v>0</v>
      </c>
      <c r="L574" s="77">
        <v>4.7256123199999998</v>
      </c>
      <c r="M574" s="78">
        <v>0</v>
      </c>
      <c r="N574" s="78">
        <v>0</v>
      </c>
      <c r="O574" s="78">
        <v>0</v>
      </c>
    </row>
    <row r="575" spans="2:15">
      <c r="B575" t="s">
        <v>2953</v>
      </c>
      <c r="C575" t="s">
        <v>2954</v>
      </c>
      <c r="D575" t="s">
        <v>366</v>
      </c>
      <c r="E575" t="s">
        <v>1032</v>
      </c>
      <c r="F575" t="s">
        <v>2955</v>
      </c>
      <c r="G575" t="s">
        <v>1240</v>
      </c>
      <c r="H575" t="s">
        <v>106</v>
      </c>
      <c r="I575" s="77">
        <v>100</v>
      </c>
      <c r="J575" s="77">
        <v>2901</v>
      </c>
      <c r="K575" s="77">
        <v>0</v>
      </c>
      <c r="L575" s="77">
        <v>10.710492</v>
      </c>
      <c r="M575" s="78">
        <v>0</v>
      </c>
      <c r="N575" s="78">
        <v>0</v>
      </c>
      <c r="O575" s="78">
        <v>0</v>
      </c>
    </row>
    <row r="576" spans="2:15">
      <c r="B576" t="s">
        <v>2956</v>
      </c>
      <c r="C576" t="s">
        <v>2957</v>
      </c>
      <c r="D576" t="s">
        <v>2176</v>
      </c>
      <c r="E576" t="s">
        <v>1032</v>
      </c>
      <c r="F576" t="s">
        <v>2958</v>
      </c>
      <c r="G576" t="s">
        <v>1240</v>
      </c>
      <c r="H576" t="s">
        <v>106</v>
      </c>
      <c r="I576" s="77">
        <v>30</v>
      </c>
      <c r="J576" s="77">
        <v>13456</v>
      </c>
      <c r="K576" s="77">
        <v>0</v>
      </c>
      <c r="L576" s="77">
        <v>14.9038656</v>
      </c>
      <c r="M576" s="78">
        <v>0</v>
      </c>
      <c r="N576" s="78">
        <v>0</v>
      </c>
      <c r="O576" s="78">
        <v>0</v>
      </c>
    </row>
    <row r="577" spans="2:15">
      <c r="B577" t="s">
        <v>2959</v>
      </c>
      <c r="C577" t="s">
        <v>2960</v>
      </c>
      <c r="D577" t="s">
        <v>2176</v>
      </c>
      <c r="E577" t="s">
        <v>1032</v>
      </c>
      <c r="F577" t="s">
        <v>2961</v>
      </c>
      <c r="G577" t="s">
        <v>1240</v>
      </c>
      <c r="H577" t="s">
        <v>106</v>
      </c>
      <c r="I577" s="77">
        <v>9</v>
      </c>
      <c r="J577" s="77">
        <v>1493</v>
      </c>
      <c r="K577" s="77">
        <v>0</v>
      </c>
      <c r="L577" s="77">
        <v>0.49609404000000001</v>
      </c>
      <c r="M577" s="78">
        <v>0</v>
      </c>
      <c r="N577" s="78">
        <v>0</v>
      </c>
      <c r="O577" s="78">
        <v>0</v>
      </c>
    </row>
    <row r="578" spans="2:15">
      <c r="B578" t="s">
        <v>2962</v>
      </c>
      <c r="C578" t="s">
        <v>2963</v>
      </c>
      <c r="D578" t="s">
        <v>2176</v>
      </c>
      <c r="E578" t="s">
        <v>1032</v>
      </c>
      <c r="F578" t="s">
        <v>2964</v>
      </c>
      <c r="G578" t="s">
        <v>1240</v>
      </c>
      <c r="H578" t="s">
        <v>106</v>
      </c>
      <c r="I578" s="77">
        <v>53</v>
      </c>
      <c r="J578" s="77">
        <v>1599</v>
      </c>
      <c r="K578" s="77">
        <v>7.3470799999999998E-3</v>
      </c>
      <c r="L578" s="77">
        <v>3.1362063199999999</v>
      </c>
      <c r="M578" s="78">
        <v>0</v>
      </c>
      <c r="N578" s="78">
        <v>0</v>
      </c>
      <c r="O578" s="78">
        <v>0</v>
      </c>
    </row>
    <row r="579" spans="2:15">
      <c r="B579" t="s">
        <v>2965</v>
      </c>
      <c r="C579" t="s">
        <v>2966</v>
      </c>
      <c r="D579" t="s">
        <v>2176</v>
      </c>
      <c r="E579" t="s">
        <v>1032</v>
      </c>
      <c r="F579" t="s">
        <v>2967</v>
      </c>
      <c r="G579" t="s">
        <v>1240</v>
      </c>
      <c r="H579" t="s">
        <v>106</v>
      </c>
      <c r="I579" s="77">
        <v>110</v>
      </c>
      <c r="J579" s="77">
        <v>392</v>
      </c>
      <c r="K579" s="77">
        <v>0</v>
      </c>
      <c r="L579" s="77">
        <v>1.5919904</v>
      </c>
      <c r="M579" s="78">
        <v>0</v>
      </c>
      <c r="N579" s="78">
        <v>0</v>
      </c>
      <c r="O579" s="78">
        <v>0</v>
      </c>
    </row>
    <row r="580" spans="2:15">
      <c r="B580" t="s">
        <v>2968</v>
      </c>
      <c r="C580" t="s">
        <v>2969</v>
      </c>
      <c r="D580" t="s">
        <v>2708</v>
      </c>
      <c r="E580" t="s">
        <v>1032</v>
      </c>
      <c r="F580" t="s">
        <v>2970</v>
      </c>
      <c r="G580" t="s">
        <v>1240</v>
      </c>
      <c r="H580" t="s">
        <v>106</v>
      </c>
      <c r="I580" s="77">
        <v>1251</v>
      </c>
      <c r="J580" s="77">
        <v>14</v>
      </c>
      <c r="K580" s="77">
        <v>0</v>
      </c>
      <c r="L580" s="77">
        <v>0.64661687999999995</v>
      </c>
      <c r="M580" s="78">
        <v>0</v>
      </c>
      <c r="N580" s="78">
        <v>0</v>
      </c>
      <c r="O580" s="78">
        <v>0</v>
      </c>
    </row>
    <row r="581" spans="2:15">
      <c r="B581" t="s">
        <v>2971</v>
      </c>
      <c r="C581" t="s">
        <v>2972</v>
      </c>
      <c r="D581" t="s">
        <v>2176</v>
      </c>
      <c r="E581" t="s">
        <v>1032</v>
      </c>
      <c r="F581" t="s">
        <v>2973</v>
      </c>
      <c r="G581" t="s">
        <v>1240</v>
      </c>
      <c r="H581" t="s">
        <v>106</v>
      </c>
      <c r="I581" s="77">
        <v>100</v>
      </c>
      <c r="J581" s="77">
        <v>44</v>
      </c>
      <c r="K581" s="77">
        <v>0</v>
      </c>
      <c r="L581" s="77">
        <v>0.16244800000000001</v>
      </c>
      <c r="M581" s="78">
        <v>0</v>
      </c>
      <c r="N581" s="78">
        <v>0</v>
      </c>
      <c r="O581" s="78">
        <v>0</v>
      </c>
    </row>
    <row r="582" spans="2:15">
      <c r="B582" t="s">
        <v>2974</v>
      </c>
      <c r="C582" t="s">
        <v>2975</v>
      </c>
      <c r="D582" t="s">
        <v>366</v>
      </c>
      <c r="E582" t="s">
        <v>1032</v>
      </c>
      <c r="F582" t="s">
        <v>2976</v>
      </c>
      <c r="G582" t="s">
        <v>1240</v>
      </c>
      <c r="H582" t="s">
        <v>106</v>
      </c>
      <c r="I582" s="77">
        <v>266</v>
      </c>
      <c r="J582" s="77">
        <v>209</v>
      </c>
      <c r="K582" s="77">
        <v>0</v>
      </c>
      <c r="L582" s="77">
        <v>2.0525304800000002</v>
      </c>
      <c r="M582" s="78">
        <v>0</v>
      </c>
      <c r="N582" s="78">
        <v>0</v>
      </c>
      <c r="O582" s="78">
        <v>0</v>
      </c>
    </row>
    <row r="583" spans="2:15">
      <c r="B583" t="s">
        <v>2977</v>
      </c>
      <c r="C583" t="s">
        <v>2978</v>
      </c>
      <c r="D583" t="s">
        <v>366</v>
      </c>
      <c r="E583" t="s">
        <v>1032</v>
      </c>
      <c r="F583" t="s">
        <v>2979</v>
      </c>
      <c r="G583" t="s">
        <v>1240</v>
      </c>
      <c r="H583" t="s">
        <v>106</v>
      </c>
      <c r="I583" s="77">
        <v>22</v>
      </c>
      <c r="J583" s="77">
        <v>798</v>
      </c>
      <c r="K583" s="77">
        <v>6.4979199999999999E-3</v>
      </c>
      <c r="L583" s="77">
        <v>0.65466544000000004</v>
      </c>
      <c r="M583" s="78">
        <v>0</v>
      </c>
      <c r="N583" s="78">
        <v>0</v>
      </c>
      <c r="O583" s="78">
        <v>0</v>
      </c>
    </row>
    <row r="584" spans="2:15">
      <c r="B584" t="s">
        <v>2980</v>
      </c>
      <c r="C584" t="s">
        <v>2981</v>
      </c>
      <c r="D584" t="s">
        <v>2176</v>
      </c>
      <c r="E584" t="s">
        <v>1032</v>
      </c>
      <c r="F584" t="s">
        <v>2982</v>
      </c>
      <c r="G584" t="s">
        <v>1240</v>
      </c>
      <c r="H584" t="s">
        <v>106</v>
      </c>
      <c r="I584" s="77">
        <v>5</v>
      </c>
      <c r="J584" s="77">
        <v>517</v>
      </c>
      <c r="K584" s="77">
        <v>0</v>
      </c>
      <c r="L584" s="77">
        <v>9.5438200000000001E-2</v>
      </c>
      <c r="M584" s="78">
        <v>0</v>
      </c>
      <c r="N584" s="78">
        <v>0</v>
      </c>
      <c r="O584" s="78">
        <v>0</v>
      </c>
    </row>
    <row r="585" spans="2:15">
      <c r="B585" t="s">
        <v>2983</v>
      </c>
      <c r="C585" t="s">
        <v>2984</v>
      </c>
      <c r="D585" t="s">
        <v>2176</v>
      </c>
      <c r="E585" t="s">
        <v>1032</v>
      </c>
      <c r="F585" t="s">
        <v>2985</v>
      </c>
      <c r="G585" t="s">
        <v>1240</v>
      </c>
      <c r="H585" t="s">
        <v>106</v>
      </c>
      <c r="I585" s="77">
        <v>100</v>
      </c>
      <c r="J585" s="77">
        <v>6341</v>
      </c>
      <c r="K585" s="77">
        <v>0</v>
      </c>
      <c r="L585" s="77">
        <v>23.410972000000001</v>
      </c>
      <c r="M585" s="78">
        <v>0</v>
      </c>
      <c r="N585" s="78">
        <v>0</v>
      </c>
      <c r="O585" s="78">
        <v>0</v>
      </c>
    </row>
    <row r="586" spans="2:15">
      <c r="B586" t="s">
        <v>2986</v>
      </c>
      <c r="C586" t="s">
        <v>2987</v>
      </c>
      <c r="D586" t="s">
        <v>366</v>
      </c>
      <c r="E586" t="s">
        <v>1032</v>
      </c>
      <c r="F586" t="s">
        <v>2988</v>
      </c>
      <c r="G586" t="s">
        <v>1240</v>
      </c>
      <c r="H586" t="s">
        <v>106</v>
      </c>
      <c r="I586" s="77">
        <v>269688.92</v>
      </c>
      <c r="J586" s="77">
        <v>323</v>
      </c>
      <c r="K586" s="77">
        <v>0</v>
      </c>
      <c r="L586" s="77">
        <v>3216.0835212272</v>
      </c>
      <c r="M586" s="78">
        <v>8.9999999999999998E-4</v>
      </c>
      <c r="N586" s="78">
        <v>8.9999999999999998E-4</v>
      </c>
      <c r="O586" s="78">
        <v>1E-4</v>
      </c>
    </row>
    <row r="587" spans="2:15">
      <c r="B587" t="s">
        <v>2989</v>
      </c>
      <c r="C587" t="s">
        <v>2990</v>
      </c>
      <c r="D587" t="s">
        <v>2176</v>
      </c>
      <c r="E587" t="s">
        <v>1032</v>
      </c>
      <c r="F587" t="s">
        <v>2991</v>
      </c>
      <c r="G587" t="s">
        <v>1240</v>
      </c>
      <c r="H587" t="s">
        <v>106</v>
      </c>
      <c r="I587" s="77">
        <v>7</v>
      </c>
      <c r="J587" s="77">
        <v>3175</v>
      </c>
      <c r="K587" s="77">
        <v>0</v>
      </c>
      <c r="L587" s="77">
        <v>0.82054700000000003</v>
      </c>
      <c r="M587" s="78">
        <v>0</v>
      </c>
      <c r="N587" s="78">
        <v>0</v>
      </c>
      <c r="O587" s="78">
        <v>0</v>
      </c>
    </row>
    <row r="588" spans="2:15">
      <c r="B588" t="s">
        <v>2992</v>
      </c>
      <c r="C588" t="s">
        <v>2993</v>
      </c>
      <c r="D588" t="s">
        <v>2176</v>
      </c>
      <c r="E588" t="s">
        <v>1032</v>
      </c>
      <c r="F588" t="s">
        <v>2994</v>
      </c>
      <c r="G588" t="s">
        <v>1240</v>
      </c>
      <c r="H588" t="s">
        <v>106</v>
      </c>
      <c r="I588" s="77">
        <v>360</v>
      </c>
      <c r="J588" s="77">
        <v>1374</v>
      </c>
      <c r="K588" s="77">
        <v>0</v>
      </c>
      <c r="L588" s="77">
        <v>18.2621088</v>
      </c>
      <c r="M588" s="78">
        <v>0</v>
      </c>
      <c r="N588" s="78">
        <v>0</v>
      </c>
      <c r="O588" s="78">
        <v>0</v>
      </c>
    </row>
    <row r="589" spans="2:15">
      <c r="B589" t="s">
        <v>2995</v>
      </c>
      <c r="C589" t="s">
        <v>2996</v>
      </c>
      <c r="D589" t="s">
        <v>2176</v>
      </c>
      <c r="E589" t="s">
        <v>1032</v>
      </c>
      <c r="F589" t="s">
        <v>2997</v>
      </c>
      <c r="G589" t="s">
        <v>1240</v>
      </c>
      <c r="H589" t="s">
        <v>106</v>
      </c>
      <c r="I589" s="77">
        <v>15855.97</v>
      </c>
      <c r="J589" s="77">
        <v>28153</v>
      </c>
      <c r="K589" s="77">
        <v>0</v>
      </c>
      <c r="L589" s="77">
        <v>16480.834116297199</v>
      </c>
      <c r="M589" s="78">
        <v>0</v>
      </c>
      <c r="N589" s="78">
        <v>4.5999999999999999E-3</v>
      </c>
      <c r="O589" s="78">
        <v>5.9999999999999995E-4</v>
      </c>
    </row>
    <row r="590" spans="2:15">
      <c r="B590" t="s">
        <v>2998</v>
      </c>
      <c r="C590" t="s">
        <v>2996</v>
      </c>
      <c r="D590" t="s">
        <v>2176</v>
      </c>
      <c r="E590" t="s">
        <v>1032</v>
      </c>
      <c r="F590" t="s">
        <v>2997</v>
      </c>
      <c r="G590" t="s">
        <v>1240</v>
      </c>
      <c r="H590" t="s">
        <v>106</v>
      </c>
      <c r="I590" s="77">
        <v>166</v>
      </c>
      <c r="J590" s="77">
        <v>28153</v>
      </c>
      <c r="K590" s="77">
        <v>0</v>
      </c>
      <c r="L590" s="77">
        <v>172.54185416000001</v>
      </c>
      <c r="M590" s="78">
        <v>0</v>
      </c>
      <c r="N590" s="78">
        <v>0</v>
      </c>
      <c r="O590" s="78">
        <v>0</v>
      </c>
    </row>
    <row r="591" spans="2:15">
      <c r="B591" t="s">
        <v>2999</v>
      </c>
      <c r="C591" t="s">
        <v>3000</v>
      </c>
      <c r="D591" t="s">
        <v>2176</v>
      </c>
      <c r="E591" t="s">
        <v>1032</v>
      </c>
      <c r="F591" t="s">
        <v>3001</v>
      </c>
      <c r="G591" t="s">
        <v>1240</v>
      </c>
      <c r="H591" t="s">
        <v>106</v>
      </c>
      <c r="I591" s="77">
        <v>19</v>
      </c>
      <c r="J591" s="77">
        <v>42824</v>
      </c>
      <c r="K591" s="77">
        <v>0</v>
      </c>
      <c r="L591" s="77">
        <v>30.040179519999999</v>
      </c>
      <c r="M591" s="78">
        <v>0</v>
      </c>
      <c r="N591" s="78">
        <v>0</v>
      </c>
      <c r="O591" s="78">
        <v>0</v>
      </c>
    </row>
    <row r="592" spans="2:15">
      <c r="B592" t="s">
        <v>3002</v>
      </c>
      <c r="C592" t="s">
        <v>3002</v>
      </c>
      <c r="D592" t="s">
        <v>2176</v>
      </c>
      <c r="E592" t="s">
        <v>1032</v>
      </c>
      <c r="F592" t="s">
        <v>3003</v>
      </c>
      <c r="G592" t="s">
        <v>1240</v>
      </c>
      <c r="H592" t="s">
        <v>106</v>
      </c>
      <c r="I592" s="77">
        <v>660</v>
      </c>
      <c r="J592" s="77">
        <v>57</v>
      </c>
      <c r="K592" s="77">
        <v>0</v>
      </c>
      <c r="L592" s="77">
        <v>1.3889304</v>
      </c>
      <c r="M592" s="78">
        <v>0</v>
      </c>
      <c r="N592" s="78">
        <v>0</v>
      </c>
      <c r="O592" s="78">
        <v>0</v>
      </c>
    </row>
    <row r="593" spans="2:15">
      <c r="B593" t="s">
        <v>3004</v>
      </c>
      <c r="C593" t="s">
        <v>3005</v>
      </c>
      <c r="D593" t="s">
        <v>2176</v>
      </c>
      <c r="E593" t="s">
        <v>1032</v>
      </c>
      <c r="F593" t="s">
        <v>3006</v>
      </c>
      <c r="G593" t="s">
        <v>1240</v>
      </c>
      <c r="H593" t="s">
        <v>106</v>
      </c>
      <c r="I593" s="77">
        <v>193</v>
      </c>
      <c r="J593" s="77">
        <v>496</v>
      </c>
      <c r="K593" s="77">
        <v>0</v>
      </c>
      <c r="L593" s="77">
        <v>3.5342777600000002</v>
      </c>
      <c r="M593" s="78">
        <v>0</v>
      </c>
      <c r="N593" s="78">
        <v>0</v>
      </c>
      <c r="O593" s="78">
        <v>0</v>
      </c>
    </row>
    <row r="594" spans="2:15">
      <c r="B594" t="s">
        <v>3007</v>
      </c>
      <c r="C594" t="s">
        <v>3008</v>
      </c>
      <c r="D594" t="s">
        <v>366</v>
      </c>
      <c r="E594" t="s">
        <v>1032</v>
      </c>
      <c r="F594" t="s">
        <v>3009</v>
      </c>
      <c r="G594" t="s">
        <v>1240</v>
      </c>
      <c r="H594" t="s">
        <v>106</v>
      </c>
      <c r="I594" s="77">
        <v>89</v>
      </c>
      <c r="J594" s="77">
        <v>2764</v>
      </c>
      <c r="K594" s="77">
        <v>0</v>
      </c>
      <c r="L594" s="77">
        <v>9.0821723199999997</v>
      </c>
      <c r="M594" s="78">
        <v>0</v>
      </c>
      <c r="N594" s="78">
        <v>0</v>
      </c>
      <c r="O594" s="78">
        <v>0</v>
      </c>
    </row>
    <row r="595" spans="2:15">
      <c r="B595" t="s">
        <v>3010</v>
      </c>
      <c r="C595" t="s">
        <v>3011</v>
      </c>
      <c r="D595" t="s">
        <v>2176</v>
      </c>
      <c r="E595" t="s">
        <v>1032</v>
      </c>
      <c r="F595" t="s">
        <v>3012</v>
      </c>
      <c r="G595" t="s">
        <v>1240</v>
      </c>
      <c r="H595" t="s">
        <v>106</v>
      </c>
      <c r="I595" s="77">
        <v>12</v>
      </c>
      <c r="J595" s="77">
        <v>1850</v>
      </c>
      <c r="K595" s="77">
        <v>0</v>
      </c>
      <c r="L595" s="77">
        <v>0.81962400000000002</v>
      </c>
      <c r="M595" s="78">
        <v>0</v>
      </c>
      <c r="N595" s="78">
        <v>0</v>
      </c>
      <c r="O595" s="78">
        <v>0</v>
      </c>
    </row>
    <row r="596" spans="2:15">
      <c r="B596" t="s">
        <v>3013</v>
      </c>
      <c r="C596" t="s">
        <v>3014</v>
      </c>
      <c r="D596" t="s">
        <v>366</v>
      </c>
      <c r="E596" t="s">
        <v>1032</v>
      </c>
      <c r="F596" t="s">
        <v>3015</v>
      </c>
      <c r="G596" t="s">
        <v>1240</v>
      </c>
      <c r="H596" t="s">
        <v>106</v>
      </c>
      <c r="I596" s="77">
        <v>333</v>
      </c>
      <c r="J596" s="77">
        <v>3874</v>
      </c>
      <c r="K596" s="77">
        <v>0</v>
      </c>
      <c r="L596" s="77">
        <v>47.628350640000001</v>
      </c>
      <c r="M596" s="78">
        <v>0</v>
      </c>
      <c r="N596" s="78">
        <v>0</v>
      </c>
      <c r="O596" s="78">
        <v>0</v>
      </c>
    </row>
    <row r="597" spans="2:15">
      <c r="B597" t="s">
        <v>3016</v>
      </c>
      <c r="C597" t="s">
        <v>3017</v>
      </c>
      <c r="D597" t="s">
        <v>2176</v>
      </c>
      <c r="E597" t="s">
        <v>1032</v>
      </c>
      <c r="F597" t="s">
        <v>3018</v>
      </c>
      <c r="G597" t="s">
        <v>1240</v>
      </c>
      <c r="H597" t="s">
        <v>106</v>
      </c>
      <c r="I597" s="77">
        <v>129</v>
      </c>
      <c r="J597" s="77">
        <v>6300</v>
      </c>
      <c r="K597" s="77">
        <v>0</v>
      </c>
      <c r="L597" s="77">
        <v>30.004884000000001</v>
      </c>
      <c r="M597" s="78">
        <v>0</v>
      </c>
      <c r="N597" s="78">
        <v>0</v>
      </c>
      <c r="O597" s="78">
        <v>0</v>
      </c>
    </row>
    <row r="598" spans="2:15">
      <c r="B598" t="s">
        <v>3019</v>
      </c>
      <c r="C598" t="s">
        <v>3020</v>
      </c>
      <c r="D598" t="s">
        <v>2176</v>
      </c>
      <c r="E598" t="s">
        <v>1032</v>
      </c>
      <c r="F598" t="s">
        <v>3021</v>
      </c>
      <c r="G598" t="s">
        <v>1240</v>
      </c>
      <c r="H598" t="s">
        <v>106</v>
      </c>
      <c r="I598" s="77">
        <v>57</v>
      </c>
      <c r="J598" s="77">
        <v>1966</v>
      </c>
      <c r="K598" s="77">
        <v>0</v>
      </c>
      <c r="L598" s="77">
        <v>4.13732904</v>
      </c>
      <c r="M598" s="78">
        <v>0</v>
      </c>
      <c r="N598" s="78">
        <v>0</v>
      </c>
      <c r="O598" s="78">
        <v>0</v>
      </c>
    </row>
    <row r="599" spans="2:15">
      <c r="B599" t="s">
        <v>3022</v>
      </c>
      <c r="C599" t="s">
        <v>3023</v>
      </c>
      <c r="D599" t="s">
        <v>366</v>
      </c>
      <c r="E599" t="s">
        <v>1032</v>
      </c>
      <c r="F599" t="s">
        <v>3024</v>
      </c>
      <c r="G599" t="s">
        <v>1240</v>
      </c>
      <c r="H599" t="s">
        <v>106</v>
      </c>
      <c r="I599" s="77">
        <v>23</v>
      </c>
      <c r="J599" s="77">
        <v>5688</v>
      </c>
      <c r="K599" s="77">
        <v>0</v>
      </c>
      <c r="L599" s="77">
        <v>4.83002208</v>
      </c>
      <c r="M599" s="78">
        <v>0</v>
      </c>
      <c r="N599" s="78">
        <v>0</v>
      </c>
      <c r="O599" s="78">
        <v>0</v>
      </c>
    </row>
    <row r="600" spans="2:15">
      <c r="B600" t="s">
        <v>3025</v>
      </c>
      <c r="C600" t="s">
        <v>3026</v>
      </c>
      <c r="D600" t="s">
        <v>2176</v>
      </c>
      <c r="E600" t="s">
        <v>1032</v>
      </c>
      <c r="F600" t="s">
        <v>3027</v>
      </c>
      <c r="G600" t="s">
        <v>1240</v>
      </c>
      <c r="H600" t="s">
        <v>106</v>
      </c>
      <c r="I600" s="77">
        <v>2</v>
      </c>
      <c r="J600" s="77">
        <v>1405</v>
      </c>
      <c r="K600" s="77">
        <v>0</v>
      </c>
      <c r="L600" s="77">
        <v>0.1037452</v>
      </c>
      <c r="M600" s="78">
        <v>0</v>
      </c>
      <c r="N600" s="78">
        <v>0</v>
      </c>
      <c r="O600" s="78">
        <v>0</v>
      </c>
    </row>
    <row r="601" spans="2:15">
      <c r="B601" t="s">
        <v>3028</v>
      </c>
      <c r="C601" t="s">
        <v>3029</v>
      </c>
      <c r="D601" t="s">
        <v>366</v>
      </c>
      <c r="E601" t="s">
        <v>1032</v>
      </c>
      <c r="F601" t="s">
        <v>3030</v>
      </c>
      <c r="G601" t="s">
        <v>1240</v>
      </c>
      <c r="H601" t="s">
        <v>106</v>
      </c>
      <c r="I601" s="77">
        <v>72</v>
      </c>
      <c r="J601" s="77">
        <v>1168</v>
      </c>
      <c r="K601" s="77">
        <v>0</v>
      </c>
      <c r="L601" s="77">
        <v>3.1048243200000001</v>
      </c>
      <c r="M601" s="78">
        <v>0</v>
      </c>
      <c r="N601" s="78">
        <v>0</v>
      </c>
      <c r="O601" s="78">
        <v>0</v>
      </c>
    </row>
    <row r="602" spans="2:15">
      <c r="B602" t="s">
        <v>3031</v>
      </c>
      <c r="C602" t="s">
        <v>3032</v>
      </c>
      <c r="D602" t="s">
        <v>2176</v>
      </c>
      <c r="E602" t="s">
        <v>1032</v>
      </c>
      <c r="F602" t="s">
        <v>3033</v>
      </c>
      <c r="G602" t="s">
        <v>1240</v>
      </c>
      <c r="H602" t="s">
        <v>106</v>
      </c>
      <c r="I602" s="77">
        <v>80</v>
      </c>
      <c r="J602" s="77">
        <v>14547</v>
      </c>
      <c r="K602" s="77">
        <v>0</v>
      </c>
      <c r="L602" s="77">
        <v>42.966019199999998</v>
      </c>
      <c r="M602" s="78">
        <v>0</v>
      </c>
      <c r="N602" s="78">
        <v>0</v>
      </c>
      <c r="O602" s="78">
        <v>0</v>
      </c>
    </row>
    <row r="603" spans="2:15">
      <c r="B603" t="s">
        <v>3034</v>
      </c>
      <c r="C603" t="s">
        <v>3035</v>
      </c>
      <c r="D603" t="s">
        <v>123</v>
      </c>
      <c r="E603" t="s">
        <v>1032</v>
      </c>
      <c r="F603" t="s">
        <v>3036</v>
      </c>
      <c r="G603" t="s">
        <v>1240</v>
      </c>
      <c r="H603" t="s">
        <v>106</v>
      </c>
      <c r="I603" s="77">
        <v>1060</v>
      </c>
      <c r="J603" s="77">
        <v>4220</v>
      </c>
      <c r="K603" s="77">
        <v>0</v>
      </c>
      <c r="L603" s="77">
        <v>165.150544</v>
      </c>
      <c r="M603" s="78">
        <v>0</v>
      </c>
      <c r="N603" s="78">
        <v>0</v>
      </c>
      <c r="O603" s="78">
        <v>0</v>
      </c>
    </row>
    <row r="604" spans="2:15">
      <c r="B604" t="s">
        <v>3037</v>
      </c>
      <c r="C604" t="s">
        <v>3038</v>
      </c>
      <c r="D604" t="s">
        <v>2176</v>
      </c>
      <c r="E604" t="s">
        <v>1032</v>
      </c>
      <c r="F604" t="s">
        <v>3039</v>
      </c>
      <c r="G604" t="s">
        <v>1240</v>
      </c>
      <c r="H604" t="s">
        <v>106</v>
      </c>
      <c r="I604" s="77">
        <v>208</v>
      </c>
      <c r="J604" s="77">
        <v>7737</v>
      </c>
      <c r="K604" s="77">
        <v>0</v>
      </c>
      <c r="L604" s="77">
        <v>59.415208319999998</v>
      </c>
      <c r="M604" s="78">
        <v>0</v>
      </c>
      <c r="N604" s="78">
        <v>0</v>
      </c>
      <c r="O604" s="78">
        <v>0</v>
      </c>
    </row>
    <row r="605" spans="2:15">
      <c r="B605" t="s">
        <v>3040</v>
      </c>
      <c r="C605" t="s">
        <v>3041</v>
      </c>
      <c r="D605" t="s">
        <v>2176</v>
      </c>
      <c r="E605" t="s">
        <v>1032</v>
      </c>
      <c r="F605" t="s">
        <v>3042</v>
      </c>
      <c r="G605" t="s">
        <v>1240</v>
      </c>
      <c r="H605" t="s">
        <v>106</v>
      </c>
      <c r="I605" s="77">
        <v>700</v>
      </c>
      <c r="J605" s="77">
        <v>699</v>
      </c>
      <c r="K605" s="77">
        <v>0</v>
      </c>
      <c r="L605" s="77">
        <v>18.064955999999999</v>
      </c>
      <c r="M605" s="78">
        <v>0</v>
      </c>
      <c r="N605" s="78">
        <v>0</v>
      </c>
      <c r="O605" s="78">
        <v>0</v>
      </c>
    </row>
    <row r="606" spans="2:15">
      <c r="B606" t="s">
        <v>3043</v>
      </c>
      <c r="C606" t="s">
        <v>3044</v>
      </c>
      <c r="D606" t="s">
        <v>2176</v>
      </c>
      <c r="E606" t="s">
        <v>1032</v>
      </c>
      <c r="F606" t="s">
        <v>3045</v>
      </c>
      <c r="G606" t="s">
        <v>1240</v>
      </c>
      <c r="H606" t="s">
        <v>106</v>
      </c>
      <c r="I606" s="77">
        <v>21</v>
      </c>
      <c r="J606" s="77">
        <v>415</v>
      </c>
      <c r="K606" s="77">
        <v>0</v>
      </c>
      <c r="L606" s="77">
        <v>0.32175779999999998</v>
      </c>
      <c r="M606" s="78">
        <v>0</v>
      </c>
      <c r="N606" s="78">
        <v>0</v>
      </c>
      <c r="O606" s="78">
        <v>0</v>
      </c>
    </row>
    <row r="607" spans="2:15">
      <c r="B607" t="s">
        <v>3046</v>
      </c>
      <c r="C607" t="s">
        <v>3047</v>
      </c>
      <c r="D607" t="s">
        <v>366</v>
      </c>
      <c r="E607" t="s">
        <v>1032</v>
      </c>
      <c r="F607" t="s">
        <v>3048</v>
      </c>
      <c r="G607" t="s">
        <v>1240</v>
      </c>
      <c r="H607" t="s">
        <v>106</v>
      </c>
      <c r="I607" s="77">
        <v>288</v>
      </c>
      <c r="J607" s="77">
        <v>8895</v>
      </c>
      <c r="K607" s="77">
        <v>0</v>
      </c>
      <c r="L607" s="77">
        <v>94.580179200000003</v>
      </c>
      <c r="M607" s="78">
        <v>0</v>
      </c>
      <c r="N607" s="78">
        <v>0</v>
      </c>
      <c r="O607" s="78">
        <v>0</v>
      </c>
    </row>
    <row r="608" spans="2:15">
      <c r="B608" t="s">
        <v>3049</v>
      </c>
      <c r="C608" t="s">
        <v>3050</v>
      </c>
      <c r="D608" t="s">
        <v>2176</v>
      </c>
      <c r="E608" t="s">
        <v>1032</v>
      </c>
      <c r="F608" t="s">
        <v>3051</v>
      </c>
      <c r="G608" t="s">
        <v>1240</v>
      </c>
      <c r="H608" t="s">
        <v>106</v>
      </c>
      <c r="I608" s="77">
        <v>639</v>
      </c>
      <c r="J608" s="77">
        <v>1242</v>
      </c>
      <c r="K608" s="77">
        <v>0</v>
      </c>
      <c r="L608" s="77">
        <v>29.30111496</v>
      </c>
      <c r="M608" s="78">
        <v>0</v>
      </c>
      <c r="N608" s="78">
        <v>0</v>
      </c>
      <c r="O608" s="78">
        <v>0</v>
      </c>
    </row>
    <row r="609" spans="2:15">
      <c r="B609" t="s">
        <v>3052</v>
      </c>
      <c r="C609" t="s">
        <v>3053</v>
      </c>
      <c r="D609" t="s">
        <v>2176</v>
      </c>
      <c r="E609" t="s">
        <v>1032</v>
      </c>
      <c r="F609" t="s">
        <v>3054</v>
      </c>
      <c r="G609" t="s">
        <v>1240</v>
      </c>
      <c r="H609" t="s">
        <v>106</v>
      </c>
      <c r="I609" s="77">
        <v>9</v>
      </c>
      <c r="J609" s="77">
        <v>3021</v>
      </c>
      <c r="K609" s="77">
        <v>1.6946280000000001E-2</v>
      </c>
      <c r="L609" s="77">
        <v>1.0207641599999999</v>
      </c>
      <c r="M609" s="78">
        <v>0</v>
      </c>
      <c r="N609" s="78">
        <v>0</v>
      </c>
      <c r="O609" s="78">
        <v>0</v>
      </c>
    </row>
    <row r="610" spans="2:15">
      <c r="B610" t="s">
        <v>3055</v>
      </c>
      <c r="C610" t="s">
        <v>3056</v>
      </c>
      <c r="D610" t="s">
        <v>2176</v>
      </c>
      <c r="E610" t="s">
        <v>1032</v>
      </c>
      <c r="F610" t="s">
        <v>3057</v>
      </c>
      <c r="G610" t="s">
        <v>1090</v>
      </c>
      <c r="H610" t="s">
        <v>106</v>
      </c>
      <c r="I610" s="77">
        <v>11</v>
      </c>
      <c r="J610" s="77">
        <v>10884</v>
      </c>
      <c r="K610" s="77">
        <v>0</v>
      </c>
      <c r="L610" s="77">
        <v>4.4202100800000004</v>
      </c>
      <c r="M610" s="78">
        <v>0</v>
      </c>
      <c r="N610" s="78">
        <v>0</v>
      </c>
      <c r="O610" s="78">
        <v>0</v>
      </c>
    </row>
    <row r="611" spans="2:15">
      <c r="B611" t="s">
        <v>3058</v>
      </c>
      <c r="C611" t="s">
        <v>3059</v>
      </c>
      <c r="D611" t="s">
        <v>2176</v>
      </c>
      <c r="E611" t="s">
        <v>1032</v>
      </c>
      <c r="F611" t="s">
        <v>3060</v>
      </c>
      <c r="G611" t="s">
        <v>1090</v>
      </c>
      <c r="H611" t="s">
        <v>106</v>
      </c>
      <c r="I611" s="77">
        <v>18</v>
      </c>
      <c r="J611" s="77">
        <v>0.1</v>
      </c>
      <c r="K611" s="77">
        <v>0</v>
      </c>
      <c r="L611" s="77">
        <v>6.6456000000000002E-5</v>
      </c>
      <c r="M611" s="78">
        <v>0</v>
      </c>
      <c r="N611" s="78">
        <v>0</v>
      </c>
      <c r="O611" s="78">
        <v>0</v>
      </c>
    </row>
    <row r="612" spans="2:15">
      <c r="B612" t="s">
        <v>3061</v>
      </c>
      <c r="C612" t="s">
        <v>3062</v>
      </c>
      <c r="D612" t="s">
        <v>2176</v>
      </c>
      <c r="E612" t="s">
        <v>1032</v>
      </c>
      <c r="F612" t="s">
        <v>3060</v>
      </c>
      <c r="G612" t="s">
        <v>1090</v>
      </c>
      <c r="H612" t="s">
        <v>106</v>
      </c>
      <c r="I612" s="77">
        <v>1339</v>
      </c>
      <c r="J612" s="77">
        <v>0.1</v>
      </c>
      <c r="K612" s="77">
        <v>0</v>
      </c>
      <c r="L612" s="77">
        <v>4.9435879999999996E-3</v>
      </c>
      <c r="M612" s="78">
        <v>0</v>
      </c>
      <c r="N612" s="78">
        <v>0</v>
      </c>
      <c r="O612" s="78">
        <v>0</v>
      </c>
    </row>
    <row r="613" spans="2:15">
      <c r="B613" t="s">
        <v>3063</v>
      </c>
      <c r="C613" t="s">
        <v>3064</v>
      </c>
      <c r="D613" t="s">
        <v>2176</v>
      </c>
      <c r="E613" t="s">
        <v>1032</v>
      </c>
      <c r="F613" t="s">
        <v>3065</v>
      </c>
      <c r="G613" t="s">
        <v>1090</v>
      </c>
      <c r="H613" t="s">
        <v>106</v>
      </c>
      <c r="I613" s="77">
        <v>15</v>
      </c>
      <c r="J613" s="77">
        <v>1210</v>
      </c>
      <c r="K613" s="77">
        <v>0</v>
      </c>
      <c r="L613" s="77">
        <v>0.67009799999999997</v>
      </c>
      <c r="M613" s="78">
        <v>0</v>
      </c>
      <c r="N613" s="78">
        <v>0</v>
      </c>
      <c r="O613" s="78">
        <v>0</v>
      </c>
    </row>
    <row r="614" spans="2:15">
      <c r="B614" t="s">
        <v>3066</v>
      </c>
      <c r="C614" t="s">
        <v>3067</v>
      </c>
      <c r="D614" t="s">
        <v>2176</v>
      </c>
      <c r="E614" t="s">
        <v>1032</v>
      </c>
      <c r="F614" t="s">
        <v>3068</v>
      </c>
      <c r="G614" t="s">
        <v>1090</v>
      </c>
      <c r="H614" t="s">
        <v>106</v>
      </c>
      <c r="I614" s="77">
        <v>30</v>
      </c>
      <c r="J614" s="77">
        <v>3015</v>
      </c>
      <c r="K614" s="77">
        <v>0</v>
      </c>
      <c r="L614" s="77">
        <v>3.3394140000000001</v>
      </c>
      <c r="M614" s="78">
        <v>0</v>
      </c>
      <c r="N614" s="78">
        <v>0</v>
      </c>
      <c r="O614" s="78">
        <v>0</v>
      </c>
    </row>
    <row r="615" spans="2:15">
      <c r="B615" t="s">
        <v>3069</v>
      </c>
      <c r="C615" t="s">
        <v>3070</v>
      </c>
      <c r="D615" t="s">
        <v>366</v>
      </c>
      <c r="E615" t="s">
        <v>1032</v>
      </c>
      <c r="F615" t="s">
        <v>3071</v>
      </c>
      <c r="G615" t="s">
        <v>1090</v>
      </c>
      <c r="H615" t="s">
        <v>106</v>
      </c>
      <c r="I615" s="77">
        <v>20</v>
      </c>
      <c r="J615" s="77">
        <v>17771</v>
      </c>
      <c r="K615" s="77">
        <v>-1.1076E-4</v>
      </c>
      <c r="L615" s="77">
        <v>13.12199564</v>
      </c>
      <c r="M615" s="78">
        <v>0</v>
      </c>
      <c r="N615" s="78">
        <v>0</v>
      </c>
      <c r="O615" s="78">
        <v>0</v>
      </c>
    </row>
    <row r="616" spans="2:15">
      <c r="B616" t="s">
        <v>3072</v>
      </c>
      <c r="C616" t="s">
        <v>3073</v>
      </c>
      <c r="D616" t="s">
        <v>2176</v>
      </c>
      <c r="E616" t="s">
        <v>1032</v>
      </c>
      <c r="F616" t="s">
        <v>3074</v>
      </c>
      <c r="G616" t="s">
        <v>1090</v>
      </c>
      <c r="H616" t="s">
        <v>106</v>
      </c>
      <c r="I616" s="77">
        <v>30</v>
      </c>
      <c r="J616" s="77">
        <v>3252</v>
      </c>
      <c r="K616" s="77">
        <v>0</v>
      </c>
      <c r="L616" s="77">
        <v>3.6019152000000001</v>
      </c>
      <c r="M616" s="78">
        <v>0</v>
      </c>
      <c r="N616" s="78">
        <v>0</v>
      </c>
      <c r="O616" s="78">
        <v>0</v>
      </c>
    </row>
    <row r="617" spans="2:15">
      <c r="B617" t="s">
        <v>3075</v>
      </c>
      <c r="C617" t="s">
        <v>3076</v>
      </c>
      <c r="D617" t="s">
        <v>2176</v>
      </c>
      <c r="E617" t="s">
        <v>1032</v>
      </c>
      <c r="F617" t="s">
        <v>3077</v>
      </c>
      <c r="G617" t="s">
        <v>1251</v>
      </c>
      <c r="H617" t="s">
        <v>106</v>
      </c>
      <c r="I617" s="77">
        <v>95</v>
      </c>
      <c r="J617" s="77">
        <v>658</v>
      </c>
      <c r="K617" s="77">
        <v>0</v>
      </c>
      <c r="L617" s="77">
        <v>2.3078691999999998</v>
      </c>
      <c r="M617" s="78">
        <v>0</v>
      </c>
      <c r="N617" s="78">
        <v>0</v>
      </c>
      <c r="O617" s="78">
        <v>0</v>
      </c>
    </row>
    <row r="618" spans="2:15">
      <c r="B618" t="s">
        <v>3078</v>
      </c>
      <c r="C618" t="s">
        <v>3079</v>
      </c>
      <c r="D618" t="s">
        <v>2176</v>
      </c>
      <c r="E618" t="s">
        <v>1032</v>
      </c>
      <c r="F618" t="s">
        <v>3080</v>
      </c>
      <c r="G618" t="s">
        <v>1251</v>
      </c>
      <c r="H618" t="s">
        <v>106</v>
      </c>
      <c r="I618" s="77">
        <v>6</v>
      </c>
      <c r="J618" s="77">
        <v>405</v>
      </c>
      <c r="K618" s="77">
        <v>0</v>
      </c>
      <c r="L618" s="77">
        <v>8.9715600000000006E-2</v>
      </c>
      <c r="M618" s="78">
        <v>0</v>
      </c>
      <c r="N618" s="78">
        <v>0</v>
      </c>
      <c r="O618" s="78">
        <v>0</v>
      </c>
    </row>
    <row r="619" spans="2:15">
      <c r="B619" t="s">
        <v>3081</v>
      </c>
      <c r="C619" t="s">
        <v>3082</v>
      </c>
      <c r="D619" t="s">
        <v>2176</v>
      </c>
      <c r="E619" t="s">
        <v>1032</v>
      </c>
      <c r="F619" t="s">
        <v>3083</v>
      </c>
      <c r="G619" t="s">
        <v>1251</v>
      </c>
      <c r="H619" t="s">
        <v>106</v>
      </c>
      <c r="I619" s="77">
        <v>1877</v>
      </c>
      <c r="J619" s="77">
        <v>458</v>
      </c>
      <c r="K619" s="77">
        <v>0</v>
      </c>
      <c r="L619" s="77">
        <v>31.738868719999999</v>
      </c>
      <c r="M619" s="78">
        <v>0</v>
      </c>
      <c r="N619" s="78">
        <v>0</v>
      </c>
      <c r="O619" s="78">
        <v>0</v>
      </c>
    </row>
    <row r="620" spans="2:15">
      <c r="B620" t="s">
        <v>3084</v>
      </c>
      <c r="C620" t="s">
        <v>3085</v>
      </c>
      <c r="D620" t="s">
        <v>2176</v>
      </c>
      <c r="E620" t="s">
        <v>1032</v>
      </c>
      <c r="F620" t="s">
        <v>3086</v>
      </c>
      <c r="G620" t="s">
        <v>1251</v>
      </c>
      <c r="H620" t="s">
        <v>106</v>
      </c>
      <c r="I620" s="77">
        <v>30</v>
      </c>
      <c r="J620" s="77">
        <v>22116</v>
      </c>
      <c r="K620" s="77">
        <v>0</v>
      </c>
      <c r="L620" s="77">
        <v>24.495681600000001</v>
      </c>
      <c r="M620" s="78">
        <v>0</v>
      </c>
      <c r="N620" s="78">
        <v>0</v>
      </c>
      <c r="O620" s="78">
        <v>0</v>
      </c>
    </row>
    <row r="621" spans="2:15">
      <c r="B621" t="s">
        <v>3087</v>
      </c>
      <c r="C621" t="s">
        <v>3088</v>
      </c>
      <c r="D621" t="s">
        <v>2176</v>
      </c>
      <c r="E621" t="s">
        <v>1032</v>
      </c>
      <c r="F621" t="s">
        <v>3089</v>
      </c>
      <c r="G621" t="s">
        <v>1251</v>
      </c>
      <c r="H621" t="s">
        <v>106</v>
      </c>
      <c r="I621" s="77">
        <v>51</v>
      </c>
      <c r="J621" s="77">
        <v>145</v>
      </c>
      <c r="K621" s="77">
        <v>0</v>
      </c>
      <c r="L621" s="77">
        <v>0.27302340000000003</v>
      </c>
      <c r="M621" s="78">
        <v>0</v>
      </c>
      <c r="N621" s="78">
        <v>0</v>
      </c>
      <c r="O621" s="78">
        <v>0</v>
      </c>
    </row>
    <row r="622" spans="2:15">
      <c r="B622" t="s">
        <v>3090</v>
      </c>
      <c r="C622" t="s">
        <v>3091</v>
      </c>
      <c r="D622" t="s">
        <v>2176</v>
      </c>
      <c r="E622" t="s">
        <v>1032</v>
      </c>
      <c r="F622" t="s">
        <v>3092</v>
      </c>
      <c r="G622" t="s">
        <v>1251</v>
      </c>
      <c r="H622" t="s">
        <v>106</v>
      </c>
      <c r="I622" s="77">
        <v>481</v>
      </c>
      <c r="J622" s="77">
        <v>34.869999999999997</v>
      </c>
      <c r="K622" s="77">
        <v>0</v>
      </c>
      <c r="L622" s="77">
        <v>0.61923959240000004</v>
      </c>
      <c r="M622" s="78">
        <v>0</v>
      </c>
      <c r="N622" s="78">
        <v>0</v>
      </c>
      <c r="O622" s="78">
        <v>0</v>
      </c>
    </row>
    <row r="623" spans="2:15">
      <c r="B623" t="s">
        <v>3093</v>
      </c>
      <c r="C623" t="s">
        <v>3094</v>
      </c>
      <c r="D623" t="s">
        <v>2176</v>
      </c>
      <c r="E623" t="s">
        <v>1032</v>
      </c>
      <c r="F623" t="s">
        <v>3095</v>
      </c>
      <c r="G623" t="s">
        <v>1251</v>
      </c>
      <c r="H623" t="s">
        <v>106</v>
      </c>
      <c r="I623" s="77">
        <v>18</v>
      </c>
      <c r="J623" s="77">
        <v>12211</v>
      </c>
      <c r="K623" s="77">
        <v>0</v>
      </c>
      <c r="L623" s="77">
        <v>8.11494216</v>
      </c>
      <c r="M623" s="78">
        <v>0</v>
      </c>
      <c r="N623" s="78">
        <v>0</v>
      </c>
      <c r="O623" s="78">
        <v>0</v>
      </c>
    </row>
    <row r="624" spans="2:15">
      <c r="B624" t="s">
        <v>3096</v>
      </c>
      <c r="C624" t="s">
        <v>3097</v>
      </c>
      <c r="D624" t="s">
        <v>2176</v>
      </c>
      <c r="E624" t="s">
        <v>1032</v>
      </c>
      <c r="F624" t="s">
        <v>3098</v>
      </c>
      <c r="G624" t="s">
        <v>1251</v>
      </c>
      <c r="H624" t="s">
        <v>106</v>
      </c>
      <c r="I624" s="77">
        <v>72</v>
      </c>
      <c r="J624" s="77">
        <v>3181</v>
      </c>
      <c r="K624" s="77">
        <v>0</v>
      </c>
      <c r="L624" s="77">
        <v>8.4558614399999996</v>
      </c>
      <c r="M624" s="78">
        <v>0</v>
      </c>
      <c r="N624" s="78">
        <v>0</v>
      </c>
      <c r="O624" s="78">
        <v>0</v>
      </c>
    </row>
    <row r="625" spans="2:15">
      <c r="B625" t="s">
        <v>3099</v>
      </c>
      <c r="C625" t="s">
        <v>3100</v>
      </c>
      <c r="D625" t="s">
        <v>2176</v>
      </c>
      <c r="E625" t="s">
        <v>1032</v>
      </c>
      <c r="F625" t="s">
        <v>3101</v>
      </c>
      <c r="G625" t="s">
        <v>1251</v>
      </c>
      <c r="H625" t="s">
        <v>106</v>
      </c>
      <c r="I625" s="77">
        <v>6</v>
      </c>
      <c r="J625" s="77">
        <v>28213</v>
      </c>
      <c r="K625" s="77">
        <v>0</v>
      </c>
      <c r="L625" s="77">
        <v>6.2497437600000003</v>
      </c>
      <c r="M625" s="78">
        <v>0</v>
      </c>
      <c r="N625" s="78">
        <v>0</v>
      </c>
      <c r="O625" s="78">
        <v>0</v>
      </c>
    </row>
    <row r="626" spans="2:15">
      <c r="B626" t="s">
        <v>3102</v>
      </c>
      <c r="C626" t="s">
        <v>3103</v>
      </c>
      <c r="D626" t="s">
        <v>2176</v>
      </c>
      <c r="E626" t="s">
        <v>1032</v>
      </c>
      <c r="F626" t="s">
        <v>3104</v>
      </c>
      <c r="G626" t="s">
        <v>1251</v>
      </c>
      <c r="H626" t="s">
        <v>106</v>
      </c>
      <c r="I626" s="77">
        <v>2</v>
      </c>
      <c r="J626" s="77">
        <v>10700</v>
      </c>
      <c r="K626" s="77">
        <v>0</v>
      </c>
      <c r="L626" s="77">
        <v>0.79008800000000001</v>
      </c>
      <c r="M626" s="78">
        <v>0</v>
      </c>
      <c r="N626" s="78">
        <v>0</v>
      </c>
      <c r="O626" s="78">
        <v>0</v>
      </c>
    </row>
    <row r="627" spans="2:15">
      <c r="B627" t="s">
        <v>3105</v>
      </c>
      <c r="C627" t="s">
        <v>3106</v>
      </c>
      <c r="D627" t="s">
        <v>2176</v>
      </c>
      <c r="E627" t="s">
        <v>1032</v>
      </c>
      <c r="F627" t="s">
        <v>3107</v>
      </c>
      <c r="G627" t="s">
        <v>1251</v>
      </c>
      <c r="H627" t="s">
        <v>106</v>
      </c>
      <c r="I627" s="77">
        <v>142</v>
      </c>
      <c r="J627" s="77">
        <v>43.77</v>
      </c>
      <c r="K627" s="77">
        <v>0</v>
      </c>
      <c r="L627" s="77">
        <v>0.2294703528</v>
      </c>
      <c r="M627" s="78">
        <v>0</v>
      </c>
      <c r="N627" s="78">
        <v>0</v>
      </c>
      <c r="O627" s="78">
        <v>0</v>
      </c>
    </row>
    <row r="628" spans="2:15">
      <c r="B628" t="s">
        <v>3108</v>
      </c>
      <c r="C628" t="s">
        <v>3109</v>
      </c>
      <c r="D628" t="s">
        <v>2176</v>
      </c>
      <c r="E628" t="s">
        <v>1032</v>
      </c>
      <c r="F628" t="s">
        <v>3110</v>
      </c>
      <c r="G628" t="s">
        <v>1251</v>
      </c>
      <c r="H628" t="s">
        <v>106</v>
      </c>
      <c r="I628" s="77">
        <v>67</v>
      </c>
      <c r="J628" s="77">
        <v>897</v>
      </c>
      <c r="K628" s="77">
        <v>0</v>
      </c>
      <c r="L628" s="77">
        <v>2.21885508</v>
      </c>
      <c r="M628" s="78">
        <v>0</v>
      </c>
      <c r="N628" s="78">
        <v>0</v>
      </c>
      <c r="O628" s="78">
        <v>0</v>
      </c>
    </row>
    <row r="629" spans="2:15">
      <c r="B629" t="s">
        <v>3111</v>
      </c>
      <c r="C629" t="s">
        <v>3112</v>
      </c>
      <c r="D629" t="s">
        <v>2176</v>
      </c>
      <c r="E629" t="s">
        <v>1032</v>
      </c>
      <c r="F629" t="s">
        <v>3113</v>
      </c>
      <c r="G629" t="s">
        <v>1251</v>
      </c>
      <c r="H629" t="s">
        <v>106</v>
      </c>
      <c r="I629" s="77">
        <v>42</v>
      </c>
      <c r="J629" s="77">
        <v>801</v>
      </c>
      <c r="K629" s="77">
        <v>0</v>
      </c>
      <c r="L629" s="77">
        <v>1.2420626400000001</v>
      </c>
      <c r="M629" s="78">
        <v>0</v>
      </c>
      <c r="N629" s="78">
        <v>0</v>
      </c>
      <c r="O629" s="78">
        <v>0</v>
      </c>
    </row>
    <row r="630" spans="2:15">
      <c r="B630" t="s">
        <v>3114</v>
      </c>
      <c r="C630" t="s">
        <v>3115</v>
      </c>
      <c r="D630" t="s">
        <v>2176</v>
      </c>
      <c r="E630" t="s">
        <v>1032</v>
      </c>
      <c r="F630" t="s">
        <v>3116</v>
      </c>
      <c r="G630" t="s">
        <v>1251</v>
      </c>
      <c r="H630" t="s">
        <v>106</v>
      </c>
      <c r="I630" s="77">
        <v>60</v>
      </c>
      <c r="J630" s="77">
        <v>5702</v>
      </c>
      <c r="K630" s="77">
        <v>0</v>
      </c>
      <c r="L630" s="77">
        <v>12.6310704</v>
      </c>
      <c r="M630" s="78">
        <v>0</v>
      </c>
      <c r="N630" s="78">
        <v>0</v>
      </c>
      <c r="O630" s="78">
        <v>0</v>
      </c>
    </row>
    <row r="631" spans="2:15">
      <c r="B631" t="s">
        <v>3117</v>
      </c>
      <c r="C631" t="s">
        <v>3118</v>
      </c>
      <c r="D631" t="s">
        <v>2176</v>
      </c>
      <c r="E631" t="s">
        <v>1032</v>
      </c>
      <c r="F631" t="s">
        <v>3119</v>
      </c>
      <c r="G631" t="s">
        <v>1251</v>
      </c>
      <c r="H631" t="s">
        <v>106</v>
      </c>
      <c r="I631" s="77">
        <v>9</v>
      </c>
      <c r="J631" s="77">
        <v>1100</v>
      </c>
      <c r="K631" s="77">
        <v>0</v>
      </c>
      <c r="L631" s="77">
        <v>0.365508</v>
      </c>
      <c r="M631" s="78">
        <v>0</v>
      </c>
      <c r="N631" s="78">
        <v>0</v>
      </c>
      <c r="O631" s="78">
        <v>0</v>
      </c>
    </row>
    <row r="632" spans="2:15">
      <c r="B632" t="s">
        <v>3120</v>
      </c>
      <c r="C632" t="s">
        <v>3121</v>
      </c>
      <c r="D632" t="s">
        <v>2176</v>
      </c>
      <c r="E632" t="s">
        <v>1032</v>
      </c>
      <c r="F632" t="s">
        <v>3122</v>
      </c>
      <c r="G632" t="s">
        <v>1251</v>
      </c>
      <c r="H632" t="s">
        <v>106</v>
      </c>
      <c r="I632" s="77">
        <v>200</v>
      </c>
      <c r="J632" s="77">
        <v>815</v>
      </c>
      <c r="K632" s="77">
        <v>0</v>
      </c>
      <c r="L632" s="77">
        <v>6.0179600000000004</v>
      </c>
      <c r="M632" s="78">
        <v>0</v>
      </c>
      <c r="N632" s="78">
        <v>0</v>
      </c>
      <c r="O632" s="78">
        <v>0</v>
      </c>
    </row>
    <row r="633" spans="2:15">
      <c r="B633" t="s">
        <v>3123</v>
      </c>
      <c r="C633" t="s">
        <v>3124</v>
      </c>
      <c r="D633" t="s">
        <v>366</v>
      </c>
      <c r="E633" t="s">
        <v>1032</v>
      </c>
      <c r="F633" t="s">
        <v>3125</v>
      </c>
      <c r="G633" t="s">
        <v>1251</v>
      </c>
      <c r="H633" t="s">
        <v>106</v>
      </c>
      <c r="I633" s="77">
        <v>15</v>
      </c>
      <c r="J633" s="77">
        <v>762</v>
      </c>
      <c r="K633" s="77">
        <v>0</v>
      </c>
      <c r="L633" s="77">
        <v>0.42199560000000003</v>
      </c>
      <c r="M633" s="78">
        <v>0</v>
      </c>
      <c r="N633" s="78">
        <v>0</v>
      </c>
      <c r="O633" s="78">
        <v>0</v>
      </c>
    </row>
    <row r="634" spans="2:15">
      <c r="B634" t="s">
        <v>3126</v>
      </c>
      <c r="C634" t="s">
        <v>3127</v>
      </c>
      <c r="D634" t="s">
        <v>2176</v>
      </c>
      <c r="E634" t="s">
        <v>1032</v>
      </c>
      <c r="F634" t="s">
        <v>3128</v>
      </c>
      <c r="G634" t="s">
        <v>1251</v>
      </c>
      <c r="H634" t="s">
        <v>106</v>
      </c>
      <c r="I634" s="77">
        <v>150</v>
      </c>
      <c r="J634" s="77">
        <v>694</v>
      </c>
      <c r="K634" s="77">
        <v>0</v>
      </c>
      <c r="L634" s="77">
        <v>3.843372</v>
      </c>
      <c r="M634" s="78">
        <v>0</v>
      </c>
      <c r="N634" s="78">
        <v>0</v>
      </c>
      <c r="O634" s="78">
        <v>0</v>
      </c>
    </row>
    <row r="635" spans="2:15">
      <c r="B635" t="s">
        <v>3129</v>
      </c>
      <c r="C635" t="s">
        <v>3130</v>
      </c>
      <c r="D635" t="s">
        <v>2176</v>
      </c>
      <c r="E635" t="s">
        <v>1032</v>
      </c>
      <c r="F635" t="s">
        <v>3131</v>
      </c>
      <c r="G635" t="s">
        <v>1251</v>
      </c>
      <c r="H635" t="s">
        <v>106</v>
      </c>
      <c r="I635" s="77">
        <v>100</v>
      </c>
      <c r="J635" s="77">
        <v>4090</v>
      </c>
      <c r="K635" s="77">
        <v>0</v>
      </c>
      <c r="L635" s="77">
        <v>15.10028</v>
      </c>
      <c r="M635" s="78">
        <v>0</v>
      </c>
      <c r="N635" s="78">
        <v>0</v>
      </c>
      <c r="O635" s="78">
        <v>0</v>
      </c>
    </row>
    <row r="636" spans="2:15">
      <c r="B636" t="s">
        <v>3132</v>
      </c>
      <c r="C636" t="s">
        <v>3133</v>
      </c>
      <c r="D636" t="s">
        <v>2176</v>
      </c>
      <c r="E636" t="s">
        <v>1032</v>
      </c>
      <c r="F636" t="s">
        <v>3134</v>
      </c>
      <c r="G636" t="s">
        <v>1251</v>
      </c>
      <c r="H636" t="s">
        <v>106</v>
      </c>
      <c r="I636" s="77">
        <v>86</v>
      </c>
      <c r="J636" s="77">
        <v>1065</v>
      </c>
      <c r="K636" s="77">
        <v>0</v>
      </c>
      <c r="L636" s="77">
        <v>3.3815027999999998</v>
      </c>
      <c r="M636" s="78">
        <v>0</v>
      </c>
      <c r="N636" s="78">
        <v>0</v>
      </c>
      <c r="O636" s="78">
        <v>0</v>
      </c>
    </row>
    <row r="637" spans="2:15">
      <c r="B637" t="s">
        <v>3135</v>
      </c>
      <c r="C637" t="s">
        <v>3136</v>
      </c>
      <c r="D637" t="s">
        <v>366</v>
      </c>
      <c r="E637" t="s">
        <v>1032</v>
      </c>
      <c r="F637" t="s">
        <v>3137</v>
      </c>
      <c r="G637" t="s">
        <v>1251</v>
      </c>
      <c r="H637" t="s">
        <v>106</v>
      </c>
      <c r="I637" s="77">
        <v>90</v>
      </c>
      <c r="J637" s="77">
        <v>16410</v>
      </c>
      <c r="K637" s="77">
        <v>0</v>
      </c>
      <c r="L637" s="77">
        <v>54.527147999999997</v>
      </c>
      <c r="M637" s="78">
        <v>0</v>
      </c>
      <c r="N637" s="78">
        <v>0</v>
      </c>
      <c r="O637" s="78">
        <v>0</v>
      </c>
    </row>
    <row r="638" spans="2:15">
      <c r="B638" t="s">
        <v>3138</v>
      </c>
      <c r="C638" t="s">
        <v>3139</v>
      </c>
      <c r="D638" t="s">
        <v>2176</v>
      </c>
      <c r="E638" t="s">
        <v>1032</v>
      </c>
      <c r="F638" t="s">
        <v>3140</v>
      </c>
      <c r="G638" t="s">
        <v>1251</v>
      </c>
      <c r="H638" t="s">
        <v>106</v>
      </c>
      <c r="I638" s="77">
        <v>76</v>
      </c>
      <c r="J638" s="77">
        <v>1251</v>
      </c>
      <c r="K638" s="77">
        <v>0</v>
      </c>
      <c r="L638" s="77">
        <v>3.5102059200000002</v>
      </c>
      <c r="M638" s="78">
        <v>0</v>
      </c>
      <c r="N638" s="78">
        <v>0</v>
      </c>
      <c r="O638" s="78">
        <v>0</v>
      </c>
    </row>
    <row r="639" spans="2:15">
      <c r="B639" t="s">
        <v>3141</v>
      </c>
      <c r="C639" t="s">
        <v>3142</v>
      </c>
      <c r="D639" t="s">
        <v>366</v>
      </c>
      <c r="E639" t="s">
        <v>1032</v>
      </c>
      <c r="F639" t="s">
        <v>3143</v>
      </c>
      <c r="G639" t="s">
        <v>1251</v>
      </c>
      <c r="H639" t="s">
        <v>106</v>
      </c>
      <c r="I639" s="77">
        <v>100</v>
      </c>
      <c r="J639" s="77">
        <v>11354</v>
      </c>
      <c r="K639" s="77">
        <v>0.20210007999999999</v>
      </c>
      <c r="L639" s="77">
        <v>42.121068080000001</v>
      </c>
      <c r="M639" s="78">
        <v>0</v>
      </c>
      <c r="N639" s="78">
        <v>0</v>
      </c>
      <c r="O639" s="78">
        <v>0</v>
      </c>
    </row>
    <row r="640" spans="2:15">
      <c r="B640" t="s">
        <v>3144</v>
      </c>
      <c r="C640" t="s">
        <v>3145</v>
      </c>
      <c r="D640" t="s">
        <v>2176</v>
      </c>
      <c r="E640" t="s">
        <v>1032</v>
      </c>
      <c r="F640" t="s">
        <v>3146</v>
      </c>
      <c r="G640" t="s">
        <v>1251</v>
      </c>
      <c r="H640" t="s">
        <v>106</v>
      </c>
      <c r="I640" s="77">
        <v>3000</v>
      </c>
      <c r="J640" s="77">
        <v>320</v>
      </c>
      <c r="K640" s="77">
        <v>0</v>
      </c>
      <c r="L640" s="77">
        <v>35.443199999999997</v>
      </c>
      <c r="M640" s="78">
        <v>0</v>
      </c>
      <c r="N640" s="78">
        <v>0</v>
      </c>
      <c r="O640" s="78">
        <v>0</v>
      </c>
    </row>
    <row r="641" spans="2:15">
      <c r="B641" t="s">
        <v>3147</v>
      </c>
      <c r="C641" t="s">
        <v>3148</v>
      </c>
      <c r="D641" t="s">
        <v>366</v>
      </c>
      <c r="E641" t="s">
        <v>1032</v>
      </c>
      <c r="F641" t="s">
        <v>3149</v>
      </c>
      <c r="G641" t="s">
        <v>1251</v>
      </c>
      <c r="H641" t="s">
        <v>106</v>
      </c>
      <c r="I641" s="77">
        <v>179333.22</v>
      </c>
      <c r="J641" s="77">
        <v>3612</v>
      </c>
      <c r="K641" s="77">
        <v>0</v>
      </c>
      <c r="L641" s="77">
        <v>23914.988726428801</v>
      </c>
      <c r="M641" s="78">
        <v>0</v>
      </c>
      <c r="N641" s="78">
        <v>6.6E-3</v>
      </c>
      <c r="O641" s="78">
        <v>8.9999999999999998E-4</v>
      </c>
    </row>
    <row r="642" spans="2:15">
      <c r="B642" t="s">
        <v>3150</v>
      </c>
      <c r="C642" t="s">
        <v>3148</v>
      </c>
      <c r="D642" t="s">
        <v>366</v>
      </c>
      <c r="E642" t="s">
        <v>1032</v>
      </c>
      <c r="F642" t="s">
        <v>3149</v>
      </c>
      <c r="G642" t="s">
        <v>1251</v>
      </c>
      <c r="H642" t="s">
        <v>106</v>
      </c>
      <c r="I642" s="77">
        <v>180</v>
      </c>
      <c r="J642" s="77">
        <v>3612</v>
      </c>
      <c r="K642" s="77">
        <v>0</v>
      </c>
      <c r="L642" s="77">
        <v>24.0039072</v>
      </c>
      <c r="M642" s="78">
        <v>0</v>
      </c>
      <c r="N642" s="78">
        <v>0</v>
      </c>
      <c r="O642" s="78">
        <v>0</v>
      </c>
    </row>
    <row r="643" spans="2:15">
      <c r="B643" t="s">
        <v>3151</v>
      </c>
      <c r="C643" t="s">
        <v>3152</v>
      </c>
      <c r="D643" t="s">
        <v>123</v>
      </c>
      <c r="E643" t="s">
        <v>1032</v>
      </c>
      <c r="F643" t="s">
        <v>3153</v>
      </c>
      <c r="G643" t="s">
        <v>1251</v>
      </c>
      <c r="H643" t="s">
        <v>106</v>
      </c>
      <c r="I643" s="77">
        <v>500</v>
      </c>
      <c r="J643" s="77">
        <v>56.51</v>
      </c>
      <c r="K643" s="77">
        <v>0</v>
      </c>
      <c r="L643" s="77">
        <v>1.0431746</v>
      </c>
      <c r="M643" s="78">
        <v>0</v>
      </c>
      <c r="N643" s="78">
        <v>0</v>
      </c>
      <c r="O643" s="78">
        <v>0</v>
      </c>
    </row>
    <row r="644" spans="2:15">
      <c r="B644" t="s">
        <v>3154</v>
      </c>
      <c r="C644" t="s">
        <v>3155</v>
      </c>
      <c r="D644" t="s">
        <v>2176</v>
      </c>
      <c r="E644" t="s">
        <v>1032</v>
      </c>
      <c r="F644" t="s">
        <v>3156</v>
      </c>
      <c r="G644" t="s">
        <v>1251</v>
      </c>
      <c r="H644" t="s">
        <v>106</v>
      </c>
      <c r="I644" s="77">
        <v>41</v>
      </c>
      <c r="J644" s="77">
        <v>411</v>
      </c>
      <c r="K644" s="77">
        <v>0</v>
      </c>
      <c r="L644" s="77">
        <v>0.62213892000000004</v>
      </c>
      <c r="M644" s="78">
        <v>0</v>
      </c>
      <c r="N644" s="78">
        <v>0</v>
      </c>
      <c r="O644" s="78">
        <v>0</v>
      </c>
    </row>
    <row r="645" spans="2:15">
      <c r="B645" t="s">
        <v>3157</v>
      </c>
      <c r="C645" t="s">
        <v>3158</v>
      </c>
      <c r="D645" t="s">
        <v>2176</v>
      </c>
      <c r="E645" t="s">
        <v>1032</v>
      </c>
      <c r="F645" t="s">
        <v>3159</v>
      </c>
      <c r="G645" t="s">
        <v>1251</v>
      </c>
      <c r="H645" t="s">
        <v>106</v>
      </c>
      <c r="I645" s="77">
        <v>12</v>
      </c>
      <c r="J645" s="77">
        <v>13842</v>
      </c>
      <c r="K645" s="77">
        <v>0</v>
      </c>
      <c r="L645" s="77">
        <v>6.13255968</v>
      </c>
      <c r="M645" s="78">
        <v>0</v>
      </c>
      <c r="N645" s="78">
        <v>0</v>
      </c>
      <c r="O645" s="78">
        <v>0</v>
      </c>
    </row>
    <row r="646" spans="2:15">
      <c r="B646" t="s">
        <v>3160</v>
      </c>
      <c r="C646" t="s">
        <v>3161</v>
      </c>
      <c r="D646" t="s">
        <v>2176</v>
      </c>
      <c r="E646" t="s">
        <v>1032</v>
      </c>
      <c r="F646" t="s">
        <v>3162</v>
      </c>
      <c r="G646" t="s">
        <v>1251</v>
      </c>
      <c r="H646" t="s">
        <v>106</v>
      </c>
      <c r="I646" s="77">
        <v>575</v>
      </c>
      <c r="J646" s="77">
        <v>121</v>
      </c>
      <c r="K646" s="77">
        <v>0</v>
      </c>
      <c r="L646" s="77">
        <v>2.5687090000000001</v>
      </c>
      <c r="M646" s="78">
        <v>0</v>
      </c>
      <c r="N646" s="78">
        <v>0</v>
      </c>
      <c r="O646" s="78">
        <v>0</v>
      </c>
    </row>
    <row r="647" spans="2:15">
      <c r="B647" t="s">
        <v>3163</v>
      </c>
      <c r="C647" t="s">
        <v>3164</v>
      </c>
      <c r="D647" t="s">
        <v>2176</v>
      </c>
      <c r="E647" t="s">
        <v>1032</v>
      </c>
      <c r="F647" t="s">
        <v>3165</v>
      </c>
      <c r="G647" t="s">
        <v>1251</v>
      </c>
      <c r="H647" t="s">
        <v>106</v>
      </c>
      <c r="I647" s="77">
        <v>154</v>
      </c>
      <c r="J647" s="77">
        <v>759</v>
      </c>
      <c r="K647" s="77">
        <v>0</v>
      </c>
      <c r="L647" s="77">
        <v>4.3154311200000004</v>
      </c>
      <c r="M647" s="78">
        <v>0</v>
      </c>
      <c r="N647" s="78">
        <v>0</v>
      </c>
      <c r="O647" s="78">
        <v>0</v>
      </c>
    </row>
    <row r="648" spans="2:15">
      <c r="B648" t="s">
        <v>3166</v>
      </c>
      <c r="C648" t="s">
        <v>3167</v>
      </c>
      <c r="D648" t="s">
        <v>2176</v>
      </c>
      <c r="E648" t="s">
        <v>1032</v>
      </c>
      <c r="F648" t="s">
        <v>3168</v>
      </c>
      <c r="G648" t="s">
        <v>1251</v>
      </c>
      <c r="H648" t="s">
        <v>106</v>
      </c>
      <c r="I648" s="77">
        <v>4</v>
      </c>
      <c r="J648" s="77">
        <v>1877</v>
      </c>
      <c r="K648" s="77">
        <v>0</v>
      </c>
      <c r="L648" s="77">
        <v>0.27719536</v>
      </c>
      <c r="M648" s="78">
        <v>0</v>
      </c>
      <c r="N648" s="78">
        <v>0</v>
      </c>
      <c r="O648" s="78">
        <v>0</v>
      </c>
    </row>
    <row r="649" spans="2:15">
      <c r="B649" t="s">
        <v>3169</v>
      </c>
      <c r="C649" t="s">
        <v>3170</v>
      </c>
      <c r="D649" t="s">
        <v>366</v>
      </c>
      <c r="E649" t="s">
        <v>1032</v>
      </c>
      <c r="F649" t="s">
        <v>3171</v>
      </c>
      <c r="G649" t="s">
        <v>1110</v>
      </c>
      <c r="H649" t="s">
        <v>106</v>
      </c>
      <c r="I649" s="77">
        <v>150</v>
      </c>
      <c r="J649" s="77">
        <v>3200</v>
      </c>
      <c r="K649" s="77">
        <v>9.1377E-2</v>
      </c>
      <c r="L649" s="77">
        <v>17.812977</v>
      </c>
      <c r="M649" s="78">
        <v>0</v>
      </c>
      <c r="N649" s="78">
        <v>0</v>
      </c>
      <c r="O649" s="78">
        <v>0</v>
      </c>
    </row>
    <row r="650" spans="2:15">
      <c r="B650" t="s">
        <v>3172</v>
      </c>
      <c r="C650" t="s">
        <v>3173</v>
      </c>
      <c r="D650" t="s">
        <v>123</v>
      </c>
      <c r="E650" t="s">
        <v>1032</v>
      </c>
      <c r="F650" t="s">
        <v>3174</v>
      </c>
      <c r="G650" t="s">
        <v>1110</v>
      </c>
      <c r="H650" t="s">
        <v>110</v>
      </c>
      <c r="I650" s="77">
        <v>1681574.64</v>
      </c>
      <c r="J650" s="77">
        <v>107.2</v>
      </c>
      <c r="K650" s="77">
        <v>0</v>
      </c>
      <c r="L650" s="77">
        <v>7270.8004999902696</v>
      </c>
      <c r="M650" s="78">
        <v>1.1000000000000001E-3</v>
      </c>
      <c r="N650" s="78">
        <v>2E-3</v>
      </c>
      <c r="O650" s="78">
        <v>2.9999999999999997E-4</v>
      </c>
    </row>
    <row r="651" spans="2:15">
      <c r="B651" t="s">
        <v>3175</v>
      </c>
      <c r="C651" t="s">
        <v>3173</v>
      </c>
      <c r="D651" t="s">
        <v>3176</v>
      </c>
      <c r="E651" t="s">
        <v>1032</v>
      </c>
      <c r="F651" t="s">
        <v>3174</v>
      </c>
      <c r="G651" t="s">
        <v>1110</v>
      </c>
      <c r="H651" t="s">
        <v>110</v>
      </c>
      <c r="I651" s="77">
        <v>863</v>
      </c>
      <c r="J651" s="77">
        <v>107.3</v>
      </c>
      <c r="K651" s="77">
        <v>8.1958688000000002E-2</v>
      </c>
      <c r="L651" s="77">
        <v>3.8168830545999999</v>
      </c>
      <c r="M651" s="78">
        <v>0</v>
      </c>
      <c r="N651" s="78">
        <v>0</v>
      </c>
      <c r="O651" s="78">
        <v>0</v>
      </c>
    </row>
    <row r="652" spans="2:15">
      <c r="B652" t="s">
        <v>3177</v>
      </c>
      <c r="C652" t="s">
        <v>3178</v>
      </c>
      <c r="D652" t="s">
        <v>366</v>
      </c>
      <c r="E652" t="s">
        <v>1032</v>
      </c>
      <c r="F652" t="s">
        <v>3179</v>
      </c>
      <c r="G652" t="s">
        <v>1110</v>
      </c>
      <c r="H652" t="s">
        <v>106</v>
      </c>
      <c r="I652" s="77">
        <v>50</v>
      </c>
      <c r="J652" s="77">
        <v>5710</v>
      </c>
      <c r="K652" s="77">
        <v>0.135681</v>
      </c>
      <c r="L652" s="77">
        <v>10.676341000000001</v>
      </c>
      <c r="M652" s="78">
        <v>0</v>
      </c>
      <c r="N652" s="78">
        <v>0</v>
      </c>
      <c r="O652" s="78">
        <v>0</v>
      </c>
    </row>
    <row r="653" spans="2:15">
      <c r="B653" t="s">
        <v>3180</v>
      </c>
      <c r="C653" t="s">
        <v>3181</v>
      </c>
      <c r="D653" t="s">
        <v>366</v>
      </c>
      <c r="E653" t="s">
        <v>1032</v>
      </c>
      <c r="F653" t="s">
        <v>3182</v>
      </c>
      <c r="G653" t="s">
        <v>1110</v>
      </c>
      <c r="H653" t="s">
        <v>106</v>
      </c>
      <c r="I653" s="77">
        <v>3</v>
      </c>
      <c r="J653" s="77">
        <v>2246</v>
      </c>
      <c r="K653" s="77">
        <v>4.1719599999999997E-3</v>
      </c>
      <c r="L653" s="77">
        <v>0.25293892000000001</v>
      </c>
      <c r="M653" s="78">
        <v>0</v>
      </c>
      <c r="N653" s="78">
        <v>0</v>
      </c>
      <c r="O653" s="78">
        <v>0</v>
      </c>
    </row>
    <row r="654" spans="2:15">
      <c r="B654" t="s">
        <v>3183</v>
      </c>
      <c r="C654" t="s">
        <v>3184</v>
      </c>
      <c r="D654" t="s">
        <v>366</v>
      </c>
      <c r="E654" t="s">
        <v>1032</v>
      </c>
      <c r="F654" t="s">
        <v>3185</v>
      </c>
      <c r="G654" t="s">
        <v>1110</v>
      </c>
      <c r="H654" t="s">
        <v>106</v>
      </c>
      <c r="I654" s="77">
        <v>52</v>
      </c>
      <c r="J654" s="77">
        <v>573</v>
      </c>
      <c r="K654" s="77">
        <v>0</v>
      </c>
      <c r="L654" s="77">
        <v>1.1000683200000001</v>
      </c>
      <c r="M654" s="78">
        <v>0</v>
      </c>
      <c r="N654" s="78">
        <v>0</v>
      </c>
      <c r="O654" s="78">
        <v>0</v>
      </c>
    </row>
    <row r="655" spans="2:15">
      <c r="B655" t="s">
        <v>3186</v>
      </c>
      <c r="C655" t="s">
        <v>3187</v>
      </c>
      <c r="D655" t="s">
        <v>2176</v>
      </c>
      <c r="E655" t="s">
        <v>1032</v>
      </c>
      <c r="F655" t="s">
        <v>3188</v>
      </c>
      <c r="G655" t="s">
        <v>1110</v>
      </c>
      <c r="H655" t="s">
        <v>106</v>
      </c>
      <c r="I655" s="77">
        <v>118</v>
      </c>
      <c r="J655" s="77">
        <v>940</v>
      </c>
      <c r="K655" s="77">
        <v>0</v>
      </c>
      <c r="L655" s="77">
        <v>4.0951664000000001</v>
      </c>
      <c r="M655" s="78">
        <v>0</v>
      </c>
      <c r="N655" s="78">
        <v>0</v>
      </c>
      <c r="O655" s="78">
        <v>0</v>
      </c>
    </row>
    <row r="656" spans="2:15">
      <c r="B656" t="s">
        <v>3189</v>
      </c>
      <c r="C656" t="s">
        <v>3190</v>
      </c>
      <c r="D656" t="s">
        <v>366</v>
      </c>
      <c r="E656" t="s">
        <v>1032</v>
      </c>
      <c r="F656" t="s">
        <v>3191</v>
      </c>
      <c r="G656" t="s">
        <v>1110</v>
      </c>
      <c r="H656" t="s">
        <v>106</v>
      </c>
      <c r="I656" s="77">
        <v>50</v>
      </c>
      <c r="J656" s="77">
        <v>11188</v>
      </c>
      <c r="K656" s="77">
        <v>0.225212</v>
      </c>
      <c r="L656" s="77">
        <v>20.878260000000001</v>
      </c>
      <c r="M656" s="78">
        <v>0</v>
      </c>
      <c r="N656" s="78">
        <v>0</v>
      </c>
      <c r="O656" s="78">
        <v>0</v>
      </c>
    </row>
    <row r="657" spans="2:15">
      <c r="B657" t="s">
        <v>3192</v>
      </c>
      <c r="C657" t="s">
        <v>3193</v>
      </c>
      <c r="D657" t="s">
        <v>366</v>
      </c>
      <c r="E657" t="s">
        <v>1032</v>
      </c>
      <c r="F657" t="s">
        <v>3194</v>
      </c>
      <c r="G657" t="s">
        <v>1110</v>
      </c>
      <c r="H657" t="s">
        <v>106</v>
      </c>
      <c r="I657" s="77">
        <v>5</v>
      </c>
      <c r="J657" s="77">
        <v>221</v>
      </c>
      <c r="K657" s="77">
        <v>0</v>
      </c>
      <c r="L657" s="77">
        <v>4.0796600000000002E-2</v>
      </c>
      <c r="M657" s="78">
        <v>0</v>
      </c>
      <c r="N657" s="78">
        <v>0</v>
      </c>
      <c r="O657" s="78">
        <v>0</v>
      </c>
    </row>
    <row r="658" spans="2:15">
      <c r="B658" t="s">
        <v>3195</v>
      </c>
      <c r="C658" t="s">
        <v>3196</v>
      </c>
      <c r="D658" t="s">
        <v>366</v>
      </c>
      <c r="E658" t="s">
        <v>1032</v>
      </c>
      <c r="F658" t="s">
        <v>3197</v>
      </c>
      <c r="G658" t="s">
        <v>1110</v>
      </c>
      <c r="H658" t="s">
        <v>106</v>
      </c>
      <c r="I658" s="77">
        <v>364</v>
      </c>
      <c r="J658" s="77">
        <v>1215</v>
      </c>
      <c r="K658" s="77">
        <v>6.0474960000000001E-2</v>
      </c>
      <c r="L658" s="77">
        <v>16.388714159999999</v>
      </c>
      <c r="M658" s="78">
        <v>0</v>
      </c>
      <c r="N658" s="78">
        <v>0</v>
      </c>
      <c r="O658" s="78">
        <v>0</v>
      </c>
    </row>
    <row r="659" spans="2:15">
      <c r="B659" t="s">
        <v>3198</v>
      </c>
      <c r="C659" t="s">
        <v>3199</v>
      </c>
      <c r="D659" t="s">
        <v>2176</v>
      </c>
      <c r="E659" t="s">
        <v>1032</v>
      </c>
      <c r="F659" t="s">
        <v>3200</v>
      </c>
      <c r="G659" t="s">
        <v>1110</v>
      </c>
      <c r="H659" t="s">
        <v>106</v>
      </c>
      <c r="I659" s="77">
        <v>261</v>
      </c>
      <c r="J659" s="77">
        <v>1650</v>
      </c>
      <c r="K659" s="77">
        <v>4.4340919999999999E-2</v>
      </c>
      <c r="L659" s="77">
        <v>15.943938920000001</v>
      </c>
      <c r="M659" s="78">
        <v>0</v>
      </c>
      <c r="N659" s="78">
        <v>0</v>
      </c>
      <c r="O659" s="78">
        <v>0</v>
      </c>
    </row>
    <row r="660" spans="2:15">
      <c r="B660" t="s">
        <v>3201</v>
      </c>
      <c r="C660" t="s">
        <v>3202</v>
      </c>
      <c r="D660" t="s">
        <v>2708</v>
      </c>
      <c r="E660" t="s">
        <v>1032</v>
      </c>
      <c r="F660" t="s">
        <v>3203</v>
      </c>
      <c r="G660" t="s">
        <v>1110</v>
      </c>
      <c r="H660" t="s">
        <v>113</v>
      </c>
      <c r="I660" s="77">
        <v>729</v>
      </c>
      <c r="J660" s="77">
        <v>133</v>
      </c>
      <c r="K660" s="77">
        <v>0</v>
      </c>
      <c r="L660" s="77">
        <v>4.5295401689999997</v>
      </c>
      <c r="M660" s="78">
        <v>0</v>
      </c>
      <c r="N660" s="78">
        <v>0</v>
      </c>
      <c r="O660" s="78">
        <v>0</v>
      </c>
    </row>
    <row r="661" spans="2:15">
      <c r="B661" t="s">
        <v>3204</v>
      </c>
      <c r="C661" t="s">
        <v>3205</v>
      </c>
      <c r="D661" t="s">
        <v>366</v>
      </c>
      <c r="E661" t="s">
        <v>1032</v>
      </c>
      <c r="F661" t="s">
        <v>3206</v>
      </c>
      <c r="G661" t="s">
        <v>1110</v>
      </c>
      <c r="H661" t="s">
        <v>106</v>
      </c>
      <c r="I661" s="77">
        <v>5</v>
      </c>
      <c r="J661" s="77">
        <v>3009</v>
      </c>
      <c r="K661" s="77">
        <v>7.4578400000000003E-3</v>
      </c>
      <c r="L661" s="77">
        <v>0.56291924000000004</v>
      </c>
      <c r="M661" s="78">
        <v>0</v>
      </c>
      <c r="N661" s="78">
        <v>0</v>
      </c>
      <c r="O661" s="78">
        <v>0</v>
      </c>
    </row>
    <row r="662" spans="2:15">
      <c r="B662" t="s">
        <v>3207</v>
      </c>
      <c r="C662" t="s">
        <v>3208</v>
      </c>
      <c r="D662" t="s">
        <v>2176</v>
      </c>
      <c r="E662" t="s">
        <v>1032</v>
      </c>
      <c r="F662" t="s">
        <v>3209</v>
      </c>
      <c r="G662" t="s">
        <v>1110</v>
      </c>
      <c r="H662" t="s">
        <v>106</v>
      </c>
      <c r="I662" s="77">
        <v>51</v>
      </c>
      <c r="J662" s="77">
        <v>2360</v>
      </c>
      <c r="K662" s="77">
        <v>0</v>
      </c>
      <c r="L662" s="77">
        <v>4.4436912</v>
      </c>
      <c r="M662" s="78">
        <v>0</v>
      </c>
      <c r="N662" s="78">
        <v>0</v>
      </c>
      <c r="O662" s="78">
        <v>0</v>
      </c>
    </row>
    <row r="663" spans="2:15">
      <c r="B663" t="s">
        <v>3210</v>
      </c>
      <c r="C663" t="s">
        <v>3211</v>
      </c>
      <c r="D663" t="s">
        <v>366</v>
      </c>
      <c r="E663" t="s">
        <v>1032</v>
      </c>
      <c r="F663" t="s">
        <v>3212</v>
      </c>
      <c r="G663" t="s">
        <v>1110</v>
      </c>
      <c r="H663" t="s">
        <v>106</v>
      </c>
      <c r="I663" s="77">
        <v>240</v>
      </c>
      <c r="J663" s="77">
        <v>3336</v>
      </c>
      <c r="K663" s="77">
        <v>0.16835520000000001</v>
      </c>
      <c r="L663" s="77">
        <v>29.727983999999999</v>
      </c>
      <c r="M663" s="78">
        <v>0</v>
      </c>
      <c r="N663" s="78">
        <v>0</v>
      </c>
      <c r="O663" s="78">
        <v>0</v>
      </c>
    </row>
    <row r="664" spans="2:15">
      <c r="B664" t="s">
        <v>3213</v>
      </c>
      <c r="C664" t="s">
        <v>3214</v>
      </c>
      <c r="D664" t="s">
        <v>366</v>
      </c>
      <c r="E664" t="s">
        <v>1032</v>
      </c>
      <c r="F664" t="s">
        <v>3215</v>
      </c>
      <c r="G664" t="s">
        <v>1110</v>
      </c>
      <c r="H664" t="s">
        <v>106</v>
      </c>
      <c r="I664" s="77">
        <v>680</v>
      </c>
      <c r="J664" s="77">
        <v>925</v>
      </c>
      <c r="K664" s="77">
        <v>0.54604680000000005</v>
      </c>
      <c r="L664" s="77">
        <v>23.7687268</v>
      </c>
      <c r="M664" s="78">
        <v>0</v>
      </c>
      <c r="N664" s="78">
        <v>0</v>
      </c>
      <c r="O664" s="78">
        <v>0</v>
      </c>
    </row>
    <row r="665" spans="2:15">
      <c r="B665" t="s">
        <v>3216</v>
      </c>
      <c r="C665" t="s">
        <v>3217</v>
      </c>
      <c r="D665" t="s">
        <v>366</v>
      </c>
      <c r="E665" t="s">
        <v>1032</v>
      </c>
      <c r="F665" t="s">
        <v>3218</v>
      </c>
      <c r="G665" t="s">
        <v>1110</v>
      </c>
      <c r="H665" t="s">
        <v>106</v>
      </c>
      <c r="I665" s="77">
        <v>87</v>
      </c>
      <c r="J665" s="77">
        <v>5238</v>
      </c>
      <c r="K665" s="77">
        <v>0.21679424</v>
      </c>
      <c r="L665" s="77">
        <v>17.041459759999999</v>
      </c>
      <c r="M665" s="78">
        <v>0</v>
      </c>
      <c r="N665" s="78">
        <v>0</v>
      </c>
      <c r="O665" s="78">
        <v>0</v>
      </c>
    </row>
    <row r="666" spans="2:15">
      <c r="B666" t="s">
        <v>3219</v>
      </c>
      <c r="C666" t="s">
        <v>3220</v>
      </c>
      <c r="D666" t="s">
        <v>366</v>
      </c>
      <c r="E666" t="s">
        <v>1032</v>
      </c>
      <c r="F666" t="s">
        <v>3221</v>
      </c>
      <c r="G666" t="s">
        <v>1110</v>
      </c>
      <c r="H666" t="s">
        <v>106</v>
      </c>
      <c r="I666" s="77">
        <v>45</v>
      </c>
      <c r="J666" s="77">
        <v>1188</v>
      </c>
      <c r="K666" s="77">
        <v>0</v>
      </c>
      <c r="L666" s="77">
        <v>1.9737431999999999</v>
      </c>
      <c r="M666" s="78">
        <v>0</v>
      </c>
      <c r="N666" s="78">
        <v>0</v>
      </c>
      <c r="O666" s="78">
        <v>0</v>
      </c>
    </row>
    <row r="667" spans="2:15">
      <c r="B667" t="s">
        <v>3222</v>
      </c>
      <c r="C667" t="s">
        <v>3223</v>
      </c>
      <c r="D667" t="s">
        <v>366</v>
      </c>
      <c r="E667" t="s">
        <v>1032</v>
      </c>
      <c r="F667" t="s">
        <v>3224</v>
      </c>
      <c r="G667" t="s">
        <v>1110</v>
      </c>
      <c r="H667" t="s">
        <v>106</v>
      </c>
      <c r="I667" s="77">
        <v>185</v>
      </c>
      <c r="J667" s="77">
        <v>3061</v>
      </c>
      <c r="K667" s="77">
        <v>0</v>
      </c>
      <c r="L667" s="77">
        <v>20.907242199999999</v>
      </c>
      <c r="M667" s="78">
        <v>0</v>
      </c>
      <c r="N667" s="78">
        <v>0</v>
      </c>
      <c r="O667" s="78">
        <v>0</v>
      </c>
    </row>
    <row r="668" spans="2:15">
      <c r="B668" t="s">
        <v>3225</v>
      </c>
      <c r="C668" t="s">
        <v>3226</v>
      </c>
      <c r="D668" t="s">
        <v>2176</v>
      </c>
      <c r="E668" t="s">
        <v>1032</v>
      </c>
      <c r="F668" t="s">
        <v>3227</v>
      </c>
      <c r="G668" t="s">
        <v>1110</v>
      </c>
      <c r="H668" t="s">
        <v>106</v>
      </c>
      <c r="I668" s="77">
        <v>820</v>
      </c>
      <c r="J668" s="77">
        <v>408</v>
      </c>
      <c r="K668" s="77">
        <v>0</v>
      </c>
      <c r="L668" s="77">
        <v>12.351955200000001</v>
      </c>
      <c r="M668" s="78">
        <v>0</v>
      </c>
      <c r="N668" s="78">
        <v>0</v>
      </c>
      <c r="O668" s="78">
        <v>0</v>
      </c>
    </row>
    <row r="669" spans="2:15">
      <c r="B669" t="s">
        <v>3228</v>
      </c>
      <c r="C669" t="s">
        <v>3229</v>
      </c>
      <c r="D669" t="s">
        <v>366</v>
      </c>
      <c r="E669" t="s">
        <v>1032</v>
      </c>
      <c r="F669" t="s">
        <v>3230</v>
      </c>
      <c r="G669" t="s">
        <v>1110</v>
      </c>
      <c r="H669" t="s">
        <v>106</v>
      </c>
      <c r="I669" s="77">
        <v>215</v>
      </c>
      <c r="J669" s="77">
        <v>1469</v>
      </c>
      <c r="K669" s="77">
        <v>0</v>
      </c>
      <c r="L669" s="77">
        <v>11.6606282</v>
      </c>
      <c r="M669" s="78">
        <v>0</v>
      </c>
      <c r="N669" s="78">
        <v>0</v>
      </c>
      <c r="O669" s="78">
        <v>0</v>
      </c>
    </row>
    <row r="670" spans="2:15">
      <c r="B670" t="s">
        <v>3231</v>
      </c>
      <c r="C670" t="s">
        <v>3232</v>
      </c>
      <c r="D670" t="s">
        <v>366</v>
      </c>
      <c r="E670" t="s">
        <v>1032</v>
      </c>
      <c r="F670" t="s">
        <v>3233</v>
      </c>
      <c r="G670" t="s">
        <v>1110</v>
      </c>
      <c r="H670" t="s">
        <v>106</v>
      </c>
      <c r="I670" s="77">
        <v>50</v>
      </c>
      <c r="J670" s="77">
        <v>12150</v>
      </c>
      <c r="K670" s="77">
        <v>0.16060199999999999</v>
      </c>
      <c r="L670" s="77">
        <v>22.589502</v>
      </c>
      <c r="M670" s="78">
        <v>0</v>
      </c>
      <c r="N670" s="78">
        <v>0</v>
      </c>
      <c r="O670" s="78">
        <v>0</v>
      </c>
    </row>
    <row r="671" spans="2:15">
      <c r="B671" t="s">
        <v>3234</v>
      </c>
      <c r="C671" t="s">
        <v>3235</v>
      </c>
      <c r="D671" t="s">
        <v>366</v>
      </c>
      <c r="E671" t="s">
        <v>1032</v>
      </c>
      <c r="F671" t="s">
        <v>3236</v>
      </c>
      <c r="G671" t="s">
        <v>1110</v>
      </c>
      <c r="H671" t="s">
        <v>106</v>
      </c>
      <c r="I671" s="77">
        <v>104</v>
      </c>
      <c r="J671" s="77">
        <v>6022</v>
      </c>
      <c r="K671" s="77">
        <v>7.3581560000000004E-2</v>
      </c>
      <c r="L671" s="77">
        <v>23.196134520000001</v>
      </c>
      <c r="M671" s="78">
        <v>0</v>
      </c>
      <c r="N671" s="78">
        <v>0</v>
      </c>
      <c r="O671" s="78">
        <v>0</v>
      </c>
    </row>
    <row r="672" spans="2:15">
      <c r="B672" t="s">
        <v>3237</v>
      </c>
      <c r="C672" t="s">
        <v>3238</v>
      </c>
      <c r="D672" t="s">
        <v>2176</v>
      </c>
      <c r="E672" t="s">
        <v>1032</v>
      </c>
      <c r="F672" t="s">
        <v>3239</v>
      </c>
      <c r="G672" t="s">
        <v>1110</v>
      </c>
      <c r="H672" t="s">
        <v>106</v>
      </c>
      <c r="I672" s="77">
        <v>40</v>
      </c>
      <c r="J672" s="77">
        <v>1325</v>
      </c>
      <c r="K672" s="77">
        <v>0</v>
      </c>
      <c r="L672" s="77">
        <v>1.9567600000000001</v>
      </c>
      <c r="M672" s="78">
        <v>0</v>
      </c>
      <c r="N672" s="78">
        <v>0</v>
      </c>
      <c r="O672" s="78">
        <v>0</v>
      </c>
    </row>
    <row r="673" spans="2:15">
      <c r="B673" t="s">
        <v>3240</v>
      </c>
      <c r="C673" t="s">
        <v>3241</v>
      </c>
      <c r="D673" t="s">
        <v>366</v>
      </c>
      <c r="E673" t="s">
        <v>1032</v>
      </c>
      <c r="F673" t="s">
        <v>3242</v>
      </c>
      <c r="G673" t="s">
        <v>1110</v>
      </c>
      <c r="H673" t="s">
        <v>106</v>
      </c>
      <c r="I673" s="77">
        <v>133</v>
      </c>
      <c r="J673" s="77">
        <v>11476</v>
      </c>
      <c r="K673" s="77">
        <v>0.68132168000000004</v>
      </c>
      <c r="L673" s="77">
        <v>57.032613040000001</v>
      </c>
      <c r="M673" s="78">
        <v>0</v>
      </c>
      <c r="N673" s="78">
        <v>0</v>
      </c>
      <c r="O673" s="78">
        <v>0</v>
      </c>
    </row>
    <row r="674" spans="2:15">
      <c r="B674" t="s">
        <v>3243</v>
      </c>
      <c r="C674" t="s">
        <v>3244</v>
      </c>
      <c r="D674" t="s">
        <v>366</v>
      </c>
      <c r="E674" t="s">
        <v>1032</v>
      </c>
      <c r="F674" t="s">
        <v>3245</v>
      </c>
      <c r="G674" t="s">
        <v>1110</v>
      </c>
      <c r="H674" t="s">
        <v>106</v>
      </c>
      <c r="I674" s="77">
        <v>65</v>
      </c>
      <c r="J674" s="77">
        <v>2888</v>
      </c>
      <c r="K674" s="77">
        <v>4.8734399999999997E-2</v>
      </c>
      <c r="L674" s="77">
        <v>6.9793567999999997</v>
      </c>
      <c r="M674" s="78">
        <v>0</v>
      </c>
      <c r="N674" s="78">
        <v>0</v>
      </c>
      <c r="O674" s="78">
        <v>0</v>
      </c>
    </row>
    <row r="675" spans="2:15">
      <c r="B675" t="s">
        <v>3246</v>
      </c>
      <c r="C675" t="s">
        <v>3247</v>
      </c>
      <c r="D675" t="s">
        <v>366</v>
      </c>
      <c r="E675" t="s">
        <v>1032</v>
      </c>
      <c r="F675" t="s">
        <v>3248</v>
      </c>
      <c r="G675" t="s">
        <v>1110</v>
      </c>
      <c r="H675" t="s">
        <v>106</v>
      </c>
      <c r="I675" s="77">
        <v>405</v>
      </c>
      <c r="J675" s="77">
        <v>1135</v>
      </c>
      <c r="K675" s="77">
        <v>0</v>
      </c>
      <c r="L675" s="77">
        <v>16.971201000000001</v>
      </c>
      <c r="M675" s="78">
        <v>0</v>
      </c>
      <c r="N675" s="78">
        <v>0</v>
      </c>
      <c r="O675" s="78">
        <v>0</v>
      </c>
    </row>
    <row r="676" spans="2:15">
      <c r="B676" t="s">
        <v>3249</v>
      </c>
      <c r="C676" t="s">
        <v>3250</v>
      </c>
      <c r="D676" t="s">
        <v>366</v>
      </c>
      <c r="E676" t="s">
        <v>1032</v>
      </c>
      <c r="F676" t="s">
        <v>3251</v>
      </c>
      <c r="G676" t="s">
        <v>1110</v>
      </c>
      <c r="H676" t="s">
        <v>106</v>
      </c>
      <c r="I676" s="77">
        <v>4</v>
      </c>
      <c r="J676" s="77">
        <v>872</v>
      </c>
      <c r="K676" s="77">
        <v>6.2763999999999995E-4</v>
      </c>
      <c r="L676" s="77">
        <v>0.12940460000000001</v>
      </c>
      <c r="M676" s="78">
        <v>0</v>
      </c>
      <c r="N676" s="78">
        <v>0</v>
      </c>
      <c r="O676" s="78">
        <v>0</v>
      </c>
    </row>
    <row r="677" spans="2:15">
      <c r="B677" t="s">
        <v>3252</v>
      </c>
      <c r="C677" t="s">
        <v>3253</v>
      </c>
      <c r="D677" t="s">
        <v>366</v>
      </c>
      <c r="E677" t="s">
        <v>1032</v>
      </c>
      <c r="F677" t="s">
        <v>3254</v>
      </c>
      <c r="G677" t="s">
        <v>1110</v>
      </c>
      <c r="H677" t="s">
        <v>106</v>
      </c>
      <c r="I677" s="77">
        <v>200</v>
      </c>
      <c r="J677" s="77">
        <v>2124</v>
      </c>
      <c r="K677" s="77">
        <v>0.11533808</v>
      </c>
      <c r="L677" s="77">
        <v>15.79895408</v>
      </c>
      <c r="M677" s="78">
        <v>0</v>
      </c>
      <c r="N677" s="78">
        <v>0</v>
      </c>
      <c r="O677" s="78">
        <v>0</v>
      </c>
    </row>
    <row r="678" spans="2:15">
      <c r="B678" t="s">
        <v>3255</v>
      </c>
      <c r="C678" t="s">
        <v>3256</v>
      </c>
      <c r="D678" t="s">
        <v>366</v>
      </c>
      <c r="E678" t="s">
        <v>1032</v>
      </c>
      <c r="F678" t="s">
        <v>3257</v>
      </c>
      <c r="G678" t="s">
        <v>1110</v>
      </c>
      <c r="H678" t="s">
        <v>106</v>
      </c>
      <c r="I678" s="77">
        <v>290</v>
      </c>
      <c r="J678" s="77">
        <v>3138</v>
      </c>
      <c r="K678" s="77">
        <v>0.31319236</v>
      </c>
      <c r="L678" s="77">
        <v>33.911130759999999</v>
      </c>
      <c r="M678" s="78">
        <v>0</v>
      </c>
      <c r="N678" s="78">
        <v>0</v>
      </c>
      <c r="O678" s="78">
        <v>0</v>
      </c>
    </row>
    <row r="679" spans="2:15">
      <c r="B679" t="s">
        <v>3258</v>
      </c>
      <c r="C679" t="s">
        <v>3259</v>
      </c>
      <c r="D679" t="s">
        <v>366</v>
      </c>
      <c r="E679" t="s">
        <v>1032</v>
      </c>
      <c r="F679" t="s">
        <v>3260</v>
      </c>
      <c r="G679" t="s">
        <v>1110</v>
      </c>
      <c r="H679" t="s">
        <v>106</v>
      </c>
      <c r="I679" s="77">
        <v>15</v>
      </c>
      <c r="J679" s="77">
        <v>6755</v>
      </c>
      <c r="K679" s="77">
        <v>4.4414759999999998E-2</v>
      </c>
      <c r="L679" s="77">
        <v>3.7853337599999999</v>
      </c>
      <c r="M679" s="78">
        <v>0</v>
      </c>
      <c r="N679" s="78">
        <v>0</v>
      </c>
      <c r="O679" s="78">
        <v>0</v>
      </c>
    </row>
    <row r="680" spans="2:15">
      <c r="B680" t="s">
        <v>3261</v>
      </c>
      <c r="C680" t="s">
        <v>3262</v>
      </c>
      <c r="D680" t="s">
        <v>2176</v>
      </c>
      <c r="E680" t="s">
        <v>1032</v>
      </c>
      <c r="F680" t="s">
        <v>3263</v>
      </c>
      <c r="G680" t="s">
        <v>1110</v>
      </c>
      <c r="H680" t="s">
        <v>106</v>
      </c>
      <c r="I680" s="77">
        <v>67</v>
      </c>
      <c r="J680" s="77">
        <v>5017</v>
      </c>
      <c r="K680" s="77">
        <v>0</v>
      </c>
      <c r="L680" s="77">
        <v>12.410251880000001</v>
      </c>
      <c r="M680" s="78">
        <v>0</v>
      </c>
      <c r="N680" s="78">
        <v>0</v>
      </c>
      <c r="O680" s="78">
        <v>0</v>
      </c>
    </row>
    <row r="681" spans="2:15">
      <c r="B681" t="s">
        <v>3264</v>
      </c>
      <c r="C681" t="s">
        <v>3265</v>
      </c>
      <c r="D681" t="s">
        <v>366</v>
      </c>
      <c r="E681" t="s">
        <v>1032</v>
      </c>
      <c r="F681" t="s">
        <v>3266</v>
      </c>
      <c r="G681" t="s">
        <v>2210</v>
      </c>
      <c r="H681" t="s">
        <v>106</v>
      </c>
      <c r="I681" s="77">
        <v>40</v>
      </c>
      <c r="J681" s="77">
        <v>3785</v>
      </c>
      <c r="K681" s="77">
        <v>0</v>
      </c>
      <c r="L681" s="77">
        <v>5.5896879999999998</v>
      </c>
      <c r="M681" s="78">
        <v>0</v>
      </c>
      <c r="N681" s="78">
        <v>0</v>
      </c>
      <c r="O681" s="78">
        <v>0</v>
      </c>
    </row>
    <row r="682" spans="2:15">
      <c r="B682" t="s">
        <v>3267</v>
      </c>
      <c r="C682" t="s">
        <v>3268</v>
      </c>
      <c r="D682" t="s">
        <v>2176</v>
      </c>
      <c r="E682" t="s">
        <v>1032</v>
      </c>
      <c r="F682" t="s">
        <v>3269</v>
      </c>
      <c r="G682" t="s">
        <v>2210</v>
      </c>
      <c r="H682" t="s">
        <v>106</v>
      </c>
      <c r="I682" s="77">
        <v>11</v>
      </c>
      <c r="J682" s="77">
        <v>5315</v>
      </c>
      <c r="K682" s="77">
        <v>2.73208E-3</v>
      </c>
      <c r="L682" s="77">
        <v>2.1612598799999998</v>
      </c>
      <c r="M682" s="78">
        <v>0</v>
      </c>
      <c r="N682" s="78">
        <v>0</v>
      </c>
      <c r="O682" s="78">
        <v>0</v>
      </c>
    </row>
    <row r="683" spans="2:15">
      <c r="B683" t="s">
        <v>3270</v>
      </c>
      <c r="C683" t="s">
        <v>3271</v>
      </c>
      <c r="D683" t="s">
        <v>366</v>
      </c>
      <c r="E683" t="s">
        <v>1032</v>
      </c>
      <c r="F683" t="s">
        <v>3272</v>
      </c>
      <c r="G683" t="s">
        <v>2210</v>
      </c>
      <c r="H683" t="s">
        <v>106</v>
      </c>
      <c r="I683" s="77">
        <v>803</v>
      </c>
      <c r="J683" s="77">
        <v>8355</v>
      </c>
      <c r="K683" s="77">
        <v>0</v>
      </c>
      <c r="L683" s="77">
        <v>247.69867980000001</v>
      </c>
      <c r="M683" s="78">
        <v>0</v>
      </c>
      <c r="N683" s="78">
        <v>1E-4</v>
      </c>
      <c r="O683" s="78">
        <v>0</v>
      </c>
    </row>
    <row r="684" spans="2:15">
      <c r="B684" t="s">
        <v>3273</v>
      </c>
      <c r="C684" t="s">
        <v>3274</v>
      </c>
      <c r="D684" t="s">
        <v>2176</v>
      </c>
      <c r="E684" t="s">
        <v>1032</v>
      </c>
      <c r="F684" t="s">
        <v>3275</v>
      </c>
      <c r="G684" t="s">
        <v>2210</v>
      </c>
      <c r="H684" t="s">
        <v>106</v>
      </c>
      <c r="I684" s="77">
        <v>1072</v>
      </c>
      <c r="J684" s="77">
        <v>12790</v>
      </c>
      <c r="K684" s="77">
        <v>0</v>
      </c>
      <c r="L684" s="77">
        <v>506.20568960000003</v>
      </c>
      <c r="M684" s="78">
        <v>0</v>
      </c>
      <c r="N684" s="78">
        <v>1E-4</v>
      </c>
      <c r="O684" s="78">
        <v>0</v>
      </c>
    </row>
    <row r="685" spans="2:15">
      <c r="B685" t="s">
        <v>3276</v>
      </c>
      <c r="C685" t="s">
        <v>3274</v>
      </c>
      <c r="D685" t="s">
        <v>2176</v>
      </c>
      <c r="E685" t="s">
        <v>1032</v>
      </c>
      <c r="F685" t="s">
        <v>3275</v>
      </c>
      <c r="G685" t="s">
        <v>2210</v>
      </c>
      <c r="H685" t="s">
        <v>106</v>
      </c>
      <c r="I685" s="77">
        <v>13547.83</v>
      </c>
      <c r="J685" s="77">
        <v>12790</v>
      </c>
      <c r="K685" s="77">
        <v>0</v>
      </c>
      <c r="L685" s="77">
        <v>6397.3774512440004</v>
      </c>
      <c r="M685" s="78">
        <v>0</v>
      </c>
      <c r="N685" s="78">
        <v>1.8E-3</v>
      </c>
      <c r="O685" s="78">
        <v>2.0000000000000001E-4</v>
      </c>
    </row>
    <row r="686" spans="2:15">
      <c r="B686" t="s">
        <v>3277</v>
      </c>
      <c r="C686" t="s">
        <v>3278</v>
      </c>
      <c r="D686" t="s">
        <v>366</v>
      </c>
      <c r="E686" t="s">
        <v>1032</v>
      </c>
      <c r="F686" t="s">
        <v>3279</v>
      </c>
      <c r="G686" t="s">
        <v>2210</v>
      </c>
      <c r="H686" t="s">
        <v>106</v>
      </c>
      <c r="I686" s="77">
        <v>488</v>
      </c>
      <c r="J686" s="77">
        <v>2574</v>
      </c>
      <c r="K686" s="77">
        <v>0</v>
      </c>
      <c r="L686" s="77">
        <v>46.375655039999998</v>
      </c>
      <c r="M686" s="78">
        <v>0</v>
      </c>
      <c r="N686" s="78">
        <v>0</v>
      </c>
      <c r="O686" s="78">
        <v>0</v>
      </c>
    </row>
    <row r="687" spans="2:15">
      <c r="B687" t="s">
        <v>3280</v>
      </c>
      <c r="C687" t="s">
        <v>3281</v>
      </c>
      <c r="D687" t="s">
        <v>123</v>
      </c>
      <c r="E687" t="s">
        <v>1032</v>
      </c>
      <c r="F687" t="s">
        <v>3282</v>
      </c>
      <c r="G687" t="s">
        <v>2210</v>
      </c>
      <c r="H687" t="s">
        <v>202</v>
      </c>
      <c r="I687" s="77">
        <v>23</v>
      </c>
      <c r="J687" s="77">
        <v>12800</v>
      </c>
      <c r="K687" s="77">
        <v>9.9266999999999997E-5</v>
      </c>
      <c r="L687" s="77">
        <v>1.007830467</v>
      </c>
      <c r="M687" s="78">
        <v>0</v>
      </c>
      <c r="N687" s="78">
        <v>0</v>
      </c>
      <c r="O687" s="78">
        <v>0</v>
      </c>
    </row>
    <row r="688" spans="2:15">
      <c r="B688" t="s">
        <v>3283</v>
      </c>
      <c r="C688" t="s">
        <v>3284</v>
      </c>
      <c r="D688" t="s">
        <v>366</v>
      </c>
      <c r="E688" t="s">
        <v>1032</v>
      </c>
      <c r="F688" t="s">
        <v>3285</v>
      </c>
      <c r="G688" t="s">
        <v>2210</v>
      </c>
      <c r="H688" t="s">
        <v>106</v>
      </c>
      <c r="I688" s="77">
        <v>91</v>
      </c>
      <c r="J688" s="77">
        <v>3867</v>
      </c>
      <c r="K688" s="77">
        <v>0</v>
      </c>
      <c r="L688" s="77">
        <v>12.99203724</v>
      </c>
      <c r="M688" s="78">
        <v>0</v>
      </c>
      <c r="N688" s="78">
        <v>0</v>
      </c>
      <c r="O688" s="78">
        <v>0</v>
      </c>
    </row>
    <row r="689" spans="2:15">
      <c r="B689" t="s">
        <v>3286</v>
      </c>
      <c r="C689" t="s">
        <v>3287</v>
      </c>
      <c r="D689" t="s">
        <v>366</v>
      </c>
      <c r="E689" t="s">
        <v>1032</v>
      </c>
      <c r="F689" t="s">
        <v>3288</v>
      </c>
      <c r="G689" t="s">
        <v>2210</v>
      </c>
      <c r="H689" t="s">
        <v>106</v>
      </c>
      <c r="I689" s="77">
        <v>2056</v>
      </c>
      <c r="J689" s="77">
        <v>547</v>
      </c>
      <c r="K689" s="77">
        <v>0</v>
      </c>
      <c r="L689" s="77">
        <v>41.521413440000003</v>
      </c>
      <c r="M689" s="78">
        <v>0</v>
      </c>
      <c r="N689" s="78">
        <v>0</v>
      </c>
      <c r="O689" s="78">
        <v>0</v>
      </c>
    </row>
    <row r="690" spans="2:15">
      <c r="B690" t="s">
        <v>3289</v>
      </c>
      <c r="C690" t="s">
        <v>3290</v>
      </c>
      <c r="D690" t="s">
        <v>366</v>
      </c>
      <c r="E690" t="s">
        <v>1032</v>
      </c>
      <c r="F690" t="s">
        <v>3291</v>
      </c>
      <c r="G690" t="s">
        <v>2210</v>
      </c>
      <c r="H690" t="s">
        <v>106</v>
      </c>
      <c r="I690" s="77">
        <v>12</v>
      </c>
      <c r="J690" s="77">
        <v>7545</v>
      </c>
      <c r="K690" s="77">
        <v>0</v>
      </c>
      <c r="L690" s="77">
        <v>3.3427368</v>
      </c>
      <c r="M690" s="78">
        <v>0</v>
      </c>
      <c r="N690" s="78">
        <v>0</v>
      </c>
      <c r="O690" s="78">
        <v>0</v>
      </c>
    </row>
    <row r="691" spans="2:15">
      <c r="B691" t="s">
        <v>3292</v>
      </c>
      <c r="C691" t="s">
        <v>3293</v>
      </c>
      <c r="D691" t="s">
        <v>2176</v>
      </c>
      <c r="E691" t="s">
        <v>1032</v>
      </c>
      <c r="F691" t="s">
        <v>3294</v>
      </c>
      <c r="G691" t="s">
        <v>2210</v>
      </c>
      <c r="H691" t="s">
        <v>106</v>
      </c>
      <c r="I691" s="77">
        <v>200</v>
      </c>
      <c r="J691" s="77">
        <v>4460</v>
      </c>
      <c r="K691" s="77">
        <v>0</v>
      </c>
      <c r="L691" s="77">
        <v>32.932639999999999</v>
      </c>
      <c r="M691" s="78">
        <v>0</v>
      </c>
      <c r="N691" s="78">
        <v>0</v>
      </c>
      <c r="O691" s="78">
        <v>0</v>
      </c>
    </row>
    <row r="692" spans="2:15">
      <c r="B692" t="s">
        <v>3295</v>
      </c>
      <c r="C692" t="s">
        <v>3296</v>
      </c>
      <c r="D692" t="s">
        <v>2176</v>
      </c>
      <c r="E692" t="s">
        <v>1032</v>
      </c>
      <c r="F692" t="s">
        <v>3297</v>
      </c>
      <c r="G692" t="s">
        <v>2210</v>
      </c>
      <c r="H692" t="s">
        <v>106</v>
      </c>
      <c r="I692" s="77">
        <v>5</v>
      </c>
      <c r="J692" s="77">
        <v>8573</v>
      </c>
      <c r="K692" s="77">
        <v>0</v>
      </c>
      <c r="L692" s="77">
        <v>1.5825758000000001</v>
      </c>
      <c r="M692" s="78">
        <v>0</v>
      </c>
      <c r="N692" s="78">
        <v>0</v>
      </c>
      <c r="O692" s="78">
        <v>0</v>
      </c>
    </row>
    <row r="693" spans="2:15">
      <c r="B693" t="s">
        <v>3298</v>
      </c>
      <c r="C693" t="s">
        <v>3299</v>
      </c>
      <c r="D693" t="s">
        <v>366</v>
      </c>
      <c r="E693" t="s">
        <v>1032</v>
      </c>
      <c r="F693" t="s">
        <v>3300</v>
      </c>
      <c r="G693" t="s">
        <v>2210</v>
      </c>
      <c r="H693" t="s">
        <v>106</v>
      </c>
      <c r="I693" s="77">
        <v>452</v>
      </c>
      <c r="J693" s="77">
        <v>608</v>
      </c>
      <c r="K693" s="77">
        <v>0</v>
      </c>
      <c r="L693" s="77">
        <v>10.14620672</v>
      </c>
      <c r="M693" s="78">
        <v>0</v>
      </c>
      <c r="N693" s="78">
        <v>0</v>
      </c>
      <c r="O693" s="78">
        <v>0</v>
      </c>
    </row>
    <row r="694" spans="2:15">
      <c r="B694" t="s">
        <v>3301</v>
      </c>
      <c r="C694" t="s">
        <v>3302</v>
      </c>
      <c r="D694" t="s">
        <v>366</v>
      </c>
      <c r="E694" t="s">
        <v>1032</v>
      </c>
      <c r="F694" t="s">
        <v>3303</v>
      </c>
      <c r="G694" t="s">
        <v>2210</v>
      </c>
      <c r="H694" t="s">
        <v>106</v>
      </c>
      <c r="I694" s="77">
        <v>28</v>
      </c>
      <c r="J694" s="77">
        <v>2695</v>
      </c>
      <c r="K694" s="77">
        <v>0</v>
      </c>
      <c r="L694" s="77">
        <v>2.7859832</v>
      </c>
      <c r="M694" s="78">
        <v>0</v>
      </c>
      <c r="N694" s="78">
        <v>0</v>
      </c>
      <c r="O694" s="78">
        <v>0</v>
      </c>
    </row>
    <row r="695" spans="2:15">
      <c r="B695" t="s">
        <v>3304</v>
      </c>
      <c r="C695" t="s">
        <v>3305</v>
      </c>
      <c r="D695" t="s">
        <v>2176</v>
      </c>
      <c r="E695" t="s">
        <v>1032</v>
      </c>
      <c r="F695" t="s">
        <v>3306</v>
      </c>
      <c r="G695" t="s">
        <v>2210</v>
      </c>
      <c r="H695" t="s">
        <v>106</v>
      </c>
      <c r="I695" s="77">
        <v>10</v>
      </c>
      <c r="J695" s="77">
        <v>750</v>
      </c>
      <c r="K695" s="77">
        <v>0</v>
      </c>
      <c r="L695" s="77">
        <v>0.27689999999999998</v>
      </c>
      <c r="M695" s="78">
        <v>0</v>
      </c>
      <c r="N695" s="78">
        <v>0</v>
      </c>
      <c r="O695" s="78">
        <v>0</v>
      </c>
    </row>
    <row r="696" spans="2:15">
      <c r="B696" t="s">
        <v>3307</v>
      </c>
      <c r="C696" t="s">
        <v>3308</v>
      </c>
      <c r="D696" t="s">
        <v>366</v>
      </c>
      <c r="E696" t="s">
        <v>1032</v>
      </c>
      <c r="F696" t="s">
        <v>3309</v>
      </c>
      <c r="G696" t="s">
        <v>2210</v>
      </c>
      <c r="H696" t="s">
        <v>106</v>
      </c>
      <c r="I696" s="77">
        <v>6021.27</v>
      </c>
      <c r="J696" s="77">
        <v>30782</v>
      </c>
      <c r="K696" s="77">
        <v>0</v>
      </c>
      <c r="L696" s="77">
        <v>6843.0013875287996</v>
      </c>
      <c r="M696" s="78">
        <v>0</v>
      </c>
      <c r="N696" s="78">
        <v>1.9E-3</v>
      </c>
      <c r="O696" s="78">
        <v>2.9999999999999997E-4</v>
      </c>
    </row>
    <row r="697" spans="2:15">
      <c r="B697" t="s">
        <v>3310</v>
      </c>
      <c r="C697" t="s">
        <v>3308</v>
      </c>
      <c r="D697" t="s">
        <v>366</v>
      </c>
      <c r="E697" t="s">
        <v>1032</v>
      </c>
      <c r="F697" t="s">
        <v>3309</v>
      </c>
      <c r="G697" t="s">
        <v>2210</v>
      </c>
      <c r="H697" t="s">
        <v>106</v>
      </c>
      <c r="I697" s="77">
        <v>9</v>
      </c>
      <c r="J697" s="77">
        <v>30782</v>
      </c>
      <c r="K697" s="77">
        <v>0</v>
      </c>
      <c r="L697" s="77">
        <v>10.228242959999999</v>
      </c>
      <c r="M697" s="78">
        <v>0</v>
      </c>
      <c r="N697" s="78">
        <v>0</v>
      </c>
      <c r="O697" s="78">
        <v>0</v>
      </c>
    </row>
    <row r="698" spans="2:15">
      <c r="B698" t="s">
        <v>3311</v>
      </c>
      <c r="C698" t="s">
        <v>3312</v>
      </c>
      <c r="D698" t="s">
        <v>2176</v>
      </c>
      <c r="E698" t="s">
        <v>1032</v>
      </c>
      <c r="F698" t="s">
        <v>3313</v>
      </c>
      <c r="G698" t="s">
        <v>2210</v>
      </c>
      <c r="H698" t="s">
        <v>106</v>
      </c>
      <c r="I698" s="77">
        <v>36</v>
      </c>
      <c r="J698" s="77">
        <v>3402</v>
      </c>
      <c r="K698" s="77">
        <v>0</v>
      </c>
      <c r="L698" s="77">
        <v>4.5216662400000001</v>
      </c>
      <c r="M698" s="78">
        <v>0</v>
      </c>
      <c r="N698" s="78">
        <v>0</v>
      </c>
      <c r="O698" s="78">
        <v>0</v>
      </c>
    </row>
    <row r="699" spans="2:15">
      <c r="B699" t="s">
        <v>3314</v>
      </c>
      <c r="C699" t="s">
        <v>3315</v>
      </c>
      <c r="D699" t="s">
        <v>366</v>
      </c>
      <c r="E699" t="s">
        <v>1032</v>
      </c>
      <c r="F699" t="s">
        <v>3316</v>
      </c>
      <c r="G699" t="s">
        <v>2210</v>
      </c>
      <c r="H699" t="s">
        <v>106</v>
      </c>
      <c r="I699" s="77">
        <v>16</v>
      </c>
      <c r="J699" s="77">
        <v>10156</v>
      </c>
      <c r="K699" s="77">
        <v>0</v>
      </c>
      <c r="L699" s="77">
        <v>5.9993523199999998</v>
      </c>
      <c r="M699" s="78">
        <v>0</v>
      </c>
      <c r="N699" s="78">
        <v>0</v>
      </c>
      <c r="O699" s="78">
        <v>0</v>
      </c>
    </row>
    <row r="700" spans="2:15">
      <c r="B700" t="s">
        <v>3317</v>
      </c>
      <c r="C700" t="s">
        <v>3318</v>
      </c>
      <c r="D700" t="s">
        <v>366</v>
      </c>
      <c r="E700" t="s">
        <v>1032</v>
      </c>
      <c r="F700" t="s">
        <v>3319</v>
      </c>
      <c r="G700" t="s">
        <v>2210</v>
      </c>
      <c r="H700" t="s">
        <v>106</v>
      </c>
      <c r="I700" s="77">
        <v>31</v>
      </c>
      <c r="J700" s="77">
        <v>392</v>
      </c>
      <c r="K700" s="77">
        <v>0</v>
      </c>
      <c r="L700" s="77">
        <v>0.44865184000000002</v>
      </c>
      <c r="M700" s="78">
        <v>0</v>
      </c>
      <c r="N700" s="78">
        <v>0</v>
      </c>
      <c r="O700" s="78">
        <v>0</v>
      </c>
    </row>
    <row r="701" spans="2:15">
      <c r="B701" t="s">
        <v>3320</v>
      </c>
      <c r="C701" t="s">
        <v>3321</v>
      </c>
      <c r="D701" t="s">
        <v>366</v>
      </c>
      <c r="E701" t="s">
        <v>1032</v>
      </c>
      <c r="F701" t="s">
        <v>2538</v>
      </c>
      <c r="G701" t="s">
        <v>2210</v>
      </c>
      <c r="H701" t="s">
        <v>106</v>
      </c>
      <c r="I701" s="77">
        <v>268</v>
      </c>
      <c r="J701" s="77">
        <v>3319</v>
      </c>
      <c r="K701" s="77">
        <v>0</v>
      </c>
      <c r="L701" s="77">
        <v>32.840044640000002</v>
      </c>
      <c r="M701" s="78">
        <v>0</v>
      </c>
      <c r="N701" s="78">
        <v>0</v>
      </c>
      <c r="O701" s="78">
        <v>0</v>
      </c>
    </row>
    <row r="702" spans="2:15">
      <c r="B702" t="s">
        <v>3322</v>
      </c>
      <c r="C702" t="s">
        <v>3323</v>
      </c>
      <c r="D702" t="s">
        <v>2176</v>
      </c>
      <c r="E702" t="s">
        <v>1032</v>
      </c>
      <c r="F702" t="s">
        <v>3324</v>
      </c>
      <c r="G702" t="s">
        <v>2210</v>
      </c>
      <c r="H702" t="s">
        <v>106</v>
      </c>
      <c r="I702" s="77">
        <v>16</v>
      </c>
      <c r="J702" s="77">
        <v>117145</v>
      </c>
      <c r="K702" s="77">
        <v>0</v>
      </c>
      <c r="L702" s="77">
        <v>69.199894400000005</v>
      </c>
      <c r="M702" s="78">
        <v>0</v>
      </c>
      <c r="N702" s="78">
        <v>0</v>
      </c>
      <c r="O702" s="78">
        <v>0</v>
      </c>
    </row>
    <row r="703" spans="2:15">
      <c r="B703" t="s">
        <v>3325</v>
      </c>
      <c r="C703" t="s">
        <v>3326</v>
      </c>
      <c r="D703" t="s">
        <v>2176</v>
      </c>
      <c r="E703" t="s">
        <v>1032</v>
      </c>
      <c r="F703" t="s">
        <v>3327</v>
      </c>
      <c r="G703" t="s">
        <v>2210</v>
      </c>
      <c r="H703" t="s">
        <v>106</v>
      </c>
      <c r="I703" s="77">
        <v>72</v>
      </c>
      <c r="J703" s="77">
        <v>5775</v>
      </c>
      <c r="K703" s="77">
        <v>0</v>
      </c>
      <c r="L703" s="77">
        <v>15.351336</v>
      </c>
      <c r="M703" s="78">
        <v>0</v>
      </c>
      <c r="N703" s="78">
        <v>0</v>
      </c>
      <c r="O703" s="78">
        <v>0</v>
      </c>
    </row>
    <row r="704" spans="2:15">
      <c r="B704" t="s">
        <v>3328</v>
      </c>
      <c r="C704" t="s">
        <v>3329</v>
      </c>
      <c r="D704" t="s">
        <v>2176</v>
      </c>
      <c r="E704" t="s">
        <v>1032</v>
      </c>
      <c r="F704" t="s">
        <v>3330</v>
      </c>
      <c r="G704" t="s">
        <v>2210</v>
      </c>
      <c r="H704" t="s">
        <v>106</v>
      </c>
      <c r="I704" s="77">
        <v>25</v>
      </c>
      <c r="J704" s="77">
        <v>3057</v>
      </c>
      <c r="K704" s="77">
        <v>0</v>
      </c>
      <c r="L704" s="77">
        <v>2.8216109999999999</v>
      </c>
      <c r="M704" s="78">
        <v>0</v>
      </c>
      <c r="N704" s="78">
        <v>0</v>
      </c>
      <c r="O704" s="78">
        <v>0</v>
      </c>
    </row>
    <row r="705" spans="2:15">
      <c r="B705" t="s">
        <v>3331</v>
      </c>
      <c r="C705" t="s">
        <v>3332</v>
      </c>
      <c r="D705" t="s">
        <v>2176</v>
      </c>
      <c r="E705" t="s">
        <v>1032</v>
      </c>
      <c r="F705" t="s">
        <v>3333</v>
      </c>
      <c r="G705" t="s">
        <v>2210</v>
      </c>
      <c r="H705" t="s">
        <v>106</v>
      </c>
      <c r="I705" s="77">
        <v>1</v>
      </c>
      <c r="J705" s="77">
        <v>1160</v>
      </c>
      <c r="K705" s="77">
        <v>0</v>
      </c>
      <c r="L705" s="77">
        <v>4.2827200000000003E-2</v>
      </c>
      <c r="M705" s="78">
        <v>0</v>
      </c>
      <c r="N705" s="78">
        <v>0</v>
      </c>
      <c r="O705" s="78">
        <v>0</v>
      </c>
    </row>
    <row r="706" spans="2:15">
      <c r="B706" t="s">
        <v>3334</v>
      </c>
      <c r="C706" t="s">
        <v>3335</v>
      </c>
      <c r="D706" t="s">
        <v>2176</v>
      </c>
      <c r="E706" t="s">
        <v>1032</v>
      </c>
      <c r="F706" t="s">
        <v>3336</v>
      </c>
      <c r="G706" t="s">
        <v>2210</v>
      </c>
      <c r="H706" t="s">
        <v>106</v>
      </c>
      <c r="I706" s="77">
        <v>3</v>
      </c>
      <c r="J706" s="77">
        <v>1407</v>
      </c>
      <c r="K706" s="77">
        <v>0</v>
      </c>
      <c r="L706" s="77">
        <v>0.15583932</v>
      </c>
      <c r="M706" s="78">
        <v>0</v>
      </c>
      <c r="N706" s="78">
        <v>0</v>
      </c>
      <c r="O706" s="78">
        <v>0</v>
      </c>
    </row>
    <row r="707" spans="2:15">
      <c r="B707" t="s">
        <v>3337</v>
      </c>
      <c r="C707" t="s">
        <v>3338</v>
      </c>
      <c r="D707" t="s">
        <v>2176</v>
      </c>
      <c r="E707" t="s">
        <v>1032</v>
      </c>
      <c r="F707" t="s">
        <v>3339</v>
      </c>
      <c r="G707" t="s">
        <v>2210</v>
      </c>
      <c r="H707" t="s">
        <v>106</v>
      </c>
      <c r="I707" s="77">
        <v>11</v>
      </c>
      <c r="J707" s="77">
        <v>6890</v>
      </c>
      <c r="K707" s="77">
        <v>0</v>
      </c>
      <c r="L707" s="77">
        <v>2.7981668000000002</v>
      </c>
      <c r="M707" s="78">
        <v>0</v>
      </c>
      <c r="N707" s="78">
        <v>0</v>
      </c>
      <c r="O707" s="78">
        <v>0</v>
      </c>
    </row>
    <row r="708" spans="2:15">
      <c r="B708" t="s">
        <v>3340</v>
      </c>
      <c r="C708" t="s">
        <v>3341</v>
      </c>
      <c r="D708" t="s">
        <v>2176</v>
      </c>
      <c r="E708" t="s">
        <v>1032</v>
      </c>
      <c r="F708" t="s">
        <v>3342</v>
      </c>
      <c r="G708" t="s">
        <v>2210</v>
      </c>
      <c r="H708" t="s">
        <v>106</v>
      </c>
      <c r="I708" s="77">
        <v>19</v>
      </c>
      <c r="J708" s="77">
        <v>1216</v>
      </c>
      <c r="K708" s="77">
        <v>0</v>
      </c>
      <c r="L708" s="77">
        <v>0.85299968000000004</v>
      </c>
      <c r="M708" s="78">
        <v>0</v>
      </c>
      <c r="N708" s="78">
        <v>0</v>
      </c>
      <c r="O708" s="78">
        <v>0</v>
      </c>
    </row>
    <row r="709" spans="2:15">
      <c r="B709" t="s">
        <v>3343</v>
      </c>
      <c r="C709" t="s">
        <v>3344</v>
      </c>
      <c r="D709" t="s">
        <v>366</v>
      </c>
      <c r="E709" t="s">
        <v>1032</v>
      </c>
      <c r="F709" t="s">
        <v>3345</v>
      </c>
      <c r="G709" t="s">
        <v>2210</v>
      </c>
      <c r="H709" t="s">
        <v>106</v>
      </c>
      <c r="I709" s="77">
        <v>30</v>
      </c>
      <c r="J709" s="77">
        <v>13291</v>
      </c>
      <c r="K709" s="77">
        <v>0</v>
      </c>
      <c r="L709" s="77">
        <v>14.7211116</v>
      </c>
      <c r="M709" s="78">
        <v>0</v>
      </c>
      <c r="N709" s="78">
        <v>0</v>
      </c>
      <c r="O709" s="78">
        <v>0</v>
      </c>
    </row>
    <row r="710" spans="2:15">
      <c r="B710" t="s">
        <v>3346</v>
      </c>
      <c r="C710" t="s">
        <v>3347</v>
      </c>
      <c r="D710" t="s">
        <v>2176</v>
      </c>
      <c r="E710" t="s">
        <v>1032</v>
      </c>
      <c r="F710" t="s">
        <v>3348</v>
      </c>
      <c r="G710" t="s">
        <v>2210</v>
      </c>
      <c r="H710" t="s">
        <v>106</v>
      </c>
      <c r="I710" s="77">
        <v>180</v>
      </c>
      <c r="J710" s="77">
        <v>558</v>
      </c>
      <c r="K710" s="77">
        <v>0</v>
      </c>
      <c r="L710" s="77">
        <v>3.7082448000000001</v>
      </c>
      <c r="M710" s="78">
        <v>0</v>
      </c>
      <c r="N710" s="78">
        <v>0</v>
      </c>
      <c r="O710" s="78">
        <v>0</v>
      </c>
    </row>
    <row r="711" spans="2:15">
      <c r="B711" t="s">
        <v>3349</v>
      </c>
      <c r="C711" t="s">
        <v>3350</v>
      </c>
      <c r="D711" t="s">
        <v>2176</v>
      </c>
      <c r="E711" t="s">
        <v>1032</v>
      </c>
      <c r="F711" t="s">
        <v>3351</v>
      </c>
      <c r="G711" t="s">
        <v>2210</v>
      </c>
      <c r="H711" t="s">
        <v>106</v>
      </c>
      <c r="I711" s="77">
        <v>29</v>
      </c>
      <c r="J711" s="77">
        <v>1698</v>
      </c>
      <c r="K711" s="77">
        <v>0</v>
      </c>
      <c r="L711" s="77">
        <v>1.8180146399999999</v>
      </c>
      <c r="M711" s="78">
        <v>0</v>
      </c>
      <c r="N711" s="78">
        <v>0</v>
      </c>
      <c r="O711" s="78">
        <v>0</v>
      </c>
    </row>
    <row r="712" spans="2:15">
      <c r="B712" t="s">
        <v>3352</v>
      </c>
      <c r="C712" t="s">
        <v>3353</v>
      </c>
      <c r="D712" t="s">
        <v>2176</v>
      </c>
      <c r="E712" t="s">
        <v>1032</v>
      </c>
      <c r="F712" t="s">
        <v>3354</v>
      </c>
      <c r="G712" t="s">
        <v>1034</v>
      </c>
      <c r="H712" t="s">
        <v>106</v>
      </c>
      <c r="I712" s="77">
        <v>201</v>
      </c>
      <c r="J712" s="77">
        <v>11124</v>
      </c>
      <c r="K712" s="77">
        <v>0</v>
      </c>
      <c r="L712" s="77">
        <v>82.550314080000007</v>
      </c>
      <c r="M712" s="78">
        <v>0</v>
      </c>
      <c r="N712" s="78">
        <v>0</v>
      </c>
      <c r="O712" s="78">
        <v>0</v>
      </c>
    </row>
    <row r="713" spans="2:15">
      <c r="B713" t="s">
        <v>3355</v>
      </c>
      <c r="C713" t="s">
        <v>3356</v>
      </c>
      <c r="D713" t="s">
        <v>2176</v>
      </c>
      <c r="E713" t="s">
        <v>1032</v>
      </c>
      <c r="F713" t="s">
        <v>3357</v>
      </c>
      <c r="G713" t="s">
        <v>1034</v>
      </c>
      <c r="H713" t="s">
        <v>106</v>
      </c>
      <c r="I713" s="77">
        <v>29</v>
      </c>
      <c r="J713" s="77">
        <v>3248</v>
      </c>
      <c r="K713" s="77">
        <v>0</v>
      </c>
      <c r="L713" s="77">
        <v>3.4775686399999999</v>
      </c>
      <c r="M713" s="78">
        <v>0</v>
      </c>
      <c r="N713" s="78">
        <v>0</v>
      </c>
      <c r="O713" s="78">
        <v>0</v>
      </c>
    </row>
    <row r="714" spans="2:15">
      <c r="B714" t="s">
        <v>3358</v>
      </c>
      <c r="C714" t="s">
        <v>3359</v>
      </c>
      <c r="D714" t="s">
        <v>2176</v>
      </c>
      <c r="E714" t="s">
        <v>1032</v>
      </c>
      <c r="F714" t="s">
        <v>3360</v>
      </c>
      <c r="G714" t="s">
        <v>1034</v>
      </c>
      <c r="H714" t="s">
        <v>106</v>
      </c>
      <c r="I714" s="77">
        <v>47</v>
      </c>
      <c r="J714" s="77">
        <v>14423</v>
      </c>
      <c r="K714" s="77">
        <v>0</v>
      </c>
      <c r="L714" s="77">
        <v>25.027366520000001</v>
      </c>
      <c r="M714" s="78">
        <v>0</v>
      </c>
      <c r="N714" s="78">
        <v>0</v>
      </c>
      <c r="O714" s="78">
        <v>0</v>
      </c>
    </row>
    <row r="715" spans="2:15">
      <c r="B715" t="s">
        <v>3361</v>
      </c>
      <c r="C715" t="s">
        <v>3359</v>
      </c>
      <c r="D715" t="s">
        <v>2176</v>
      </c>
      <c r="E715" t="s">
        <v>1032</v>
      </c>
      <c r="F715" t="s">
        <v>3360</v>
      </c>
      <c r="G715" t="s">
        <v>1034</v>
      </c>
      <c r="H715" t="s">
        <v>106</v>
      </c>
      <c r="I715" s="77">
        <v>26593.9</v>
      </c>
      <c r="J715" s="77">
        <v>14423</v>
      </c>
      <c r="K715" s="77">
        <v>0</v>
      </c>
      <c r="L715" s="77">
        <v>14161.176223324001</v>
      </c>
      <c r="M715" s="78">
        <v>0</v>
      </c>
      <c r="N715" s="78">
        <v>3.8999999999999998E-3</v>
      </c>
      <c r="O715" s="78">
        <v>5.0000000000000001E-4</v>
      </c>
    </row>
    <row r="716" spans="2:15">
      <c r="B716" t="s">
        <v>3362</v>
      </c>
      <c r="C716" t="s">
        <v>3363</v>
      </c>
      <c r="D716" t="s">
        <v>3364</v>
      </c>
      <c r="E716" t="s">
        <v>1032</v>
      </c>
      <c r="F716" t="s">
        <v>3365</v>
      </c>
      <c r="G716" t="s">
        <v>1034</v>
      </c>
      <c r="H716" t="s">
        <v>110</v>
      </c>
      <c r="I716" s="77">
        <v>11239.69</v>
      </c>
      <c r="J716" s="77">
        <v>66840</v>
      </c>
      <c r="K716" s="77">
        <v>0</v>
      </c>
      <c r="L716" s="77">
        <v>30301.356317786402</v>
      </c>
      <c r="M716" s="78">
        <v>0</v>
      </c>
      <c r="N716" s="78">
        <v>8.3999999999999995E-3</v>
      </c>
      <c r="O716" s="78">
        <v>1.1999999999999999E-3</v>
      </c>
    </row>
    <row r="717" spans="2:15">
      <c r="B717" t="s">
        <v>3366</v>
      </c>
      <c r="C717" t="s">
        <v>3367</v>
      </c>
      <c r="D717" t="s">
        <v>2176</v>
      </c>
      <c r="E717" t="s">
        <v>1032</v>
      </c>
      <c r="F717" t="s">
        <v>3365</v>
      </c>
      <c r="G717" t="s">
        <v>1034</v>
      </c>
      <c r="H717" t="s">
        <v>106</v>
      </c>
      <c r="I717" s="77">
        <v>17</v>
      </c>
      <c r="J717" s="77">
        <v>72335</v>
      </c>
      <c r="K717" s="77">
        <v>0</v>
      </c>
      <c r="L717" s="77">
        <v>45.4003394</v>
      </c>
      <c r="M717" s="78">
        <v>0</v>
      </c>
      <c r="N717" s="78">
        <v>0</v>
      </c>
      <c r="O717" s="78">
        <v>0</v>
      </c>
    </row>
    <row r="718" spans="2:15">
      <c r="B718" t="s">
        <v>3368</v>
      </c>
      <c r="C718" t="s">
        <v>3369</v>
      </c>
      <c r="D718" t="s">
        <v>2176</v>
      </c>
      <c r="E718" t="s">
        <v>1032</v>
      </c>
      <c r="F718" t="s">
        <v>3370</v>
      </c>
      <c r="G718" t="s">
        <v>1034</v>
      </c>
      <c r="H718" t="s">
        <v>106</v>
      </c>
      <c r="I718" s="77">
        <v>91</v>
      </c>
      <c r="J718" s="77">
        <v>346</v>
      </c>
      <c r="K718" s="77">
        <v>0</v>
      </c>
      <c r="L718" s="77">
        <v>1.16246312</v>
      </c>
      <c r="M718" s="78">
        <v>0</v>
      </c>
      <c r="N718" s="78">
        <v>0</v>
      </c>
      <c r="O718" s="78">
        <v>0</v>
      </c>
    </row>
    <row r="719" spans="2:15">
      <c r="B719" t="s">
        <v>3371</v>
      </c>
      <c r="C719" t="s">
        <v>3372</v>
      </c>
      <c r="D719" t="s">
        <v>2176</v>
      </c>
      <c r="E719" t="s">
        <v>1032</v>
      </c>
      <c r="F719" t="s">
        <v>3373</v>
      </c>
      <c r="G719" t="s">
        <v>1034</v>
      </c>
      <c r="H719" t="s">
        <v>106</v>
      </c>
      <c r="I719" s="77">
        <v>7827.67</v>
      </c>
      <c r="J719" s="77">
        <v>86257</v>
      </c>
      <c r="K719" s="77">
        <v>133.22642999999999</v>
      </c>
      <c r="L719" s="77">
        <v>25061.290377534799</v>
      </c>
      <c r="M719" s="78">
        <v>0</v>
      </c>
      <c r="N719" s="78">
        <v>6.8999999999999999E-3</v>
      </c>
      <c r="O719" s="78">
        <v>1E-3</v>
      </c>
    </row>
    <row r="720" spans="2:15">
      <c r="B720" t="s">
        <v>3374</v>
      </c>
      <c r="C720" t="s">
        <v>3375</v>
      </c>
      <c r="D720" t="s">
        <v>2176</v>
      </c>
      <c r="E720" t="s">
        <v>1032</v>
      </c>
      <c r="F720" t="s">
        <v>3376</v>
      </c>
      <c r="G720" t="s">
        <v>1034</v>
      </c>
      <c r="H720" t="s">
        <v>106</v>
      </c>
      <c r="I720" s="77">
        <v>45</v>
      </c>
      <c r="J720" s="77">
        <v>3690</v>
      </c>
      <c r="K720" s="77">
        <v>0</v>
      </c>
      <c r="L720" s="77">
        <v>6.130566</v>
      </c>
      <c r="M720" s="78">
        <v>0</v>
      </c>
      <c r="N720" s="78">
        <v>0</v>
      </c>
      <c r="O720" s="78">
        <v>0</v>
      </c>
    </row>
    <row r="721" spans="2:15">
      <c r="B721" t="s">
        <v>3377</v>
      </c>
      <c r="C721" t="s">
        <v>3378</v>
      </c>
      <c r="D721" t="s">
        <v>366</v>
      </c>
      <c r="E721" t="s">
        <v>1032</v>
      </c>
      <c r="F721" t="s">
        <v>3379</v>
      </c>
      <c r="G721" t="s">
        <v>1034</v>
      </c>
      <c r="H721" t="s">
        <v>106</v>
      </c>
      <c r="I721" s="77">
        <v>11</v>
      </c>
      <c r="J721" s="77">
        <v>3823</v>
      </c>
      <c r="K721" s="77">
        <v>0</v>
      </c>
      <c r="L721" s="77">
        <v>1.5525967599999999</v>
      </c>
      <c r="M721" s="78">
        <v>0</v>
      </c>
      <c r="N721" s="78">
        <v>0</v>
      </c>
      <c r="O721" s="78">
        <v>0</v>
      </c>
    </row>
    <row r="722" spans="2:15">
      <c r="B722" t="s">
        <v>3380</v>
      </c>
      <c r="C722" t="s">
        <v>3381</v>
      </c>
      <c r="D722" t="s">
        <v>2176</v>
      </c>
      <c r="E722" t="s">
        <v>1032</v>
      </c>
      <c r="F722" t="s">
        <v>3382</v>
      </c>
      <c r="G722" t="s">
        <v>1034</v>
      </c>
      <c r="H722" t="s">
        <v>106</v>
      </c>
      <c r="I722" s="77">
        <v>63</v>
      </c>
      <c r="J722" s="77">
        <v>15877</v>
      </c>
      <c r="K722" s="77">
        <v>0</v>
      </c>
      <c r="L722" s="77">
        <v>36.929266920000003</v>
      </c>
      <c r="M722" s="78">
        <v>0</v>
      </c>
      <c r="N722" s="78">
        <v>0</v>
      </c>
      <c r="O722" s="78">
        <v>0</v>
      </c>
    </row>
    <row r="723" spans="2:15">
      <c r="B723" t="s">
        <v>3383</v>
      </c>
      <c r="C723" t="s">
        <v>3384</v>
      </c>
      <c r="D723" t="s">
        <v>2176</v>
      </c>
      <c r="E723" t="s">
        <v>1032</v>
      </c>
      <c r="F723" t="s">
        <v>3385</v>
      </c>
      <c r="G723" t="s">
        <v>1034</v>
      </c>
      <c r="H723" t="s">
        <v>106</v>
      </c>
      <c r="I723" s="77">
        <v>2371</v>
      </c>
      <c r="J723" s="77">
        <v>3291</v>
      </c>
      <c r="K723" s="77">
        <v>0</v>
      </c>
      <c r="L723" s="77">
        <v>288.08532012000001</v>
      </c>
      <c r="M723" s="78">
        <v>0</v>
      </c>
      <c r="N723" s="78">
        <v>1E-4</v>
      </c>
      <c r="O723" s="78">
        <v>0</v>
      </c>
    </row>
    <row r="724" spans="2:15">
      <c r="B724" t="s">
        <v>3386</v>
      </c>
      <c r="C724" t="s">
        <v>3387</v>
      </c>
      <c r="D724" t="s">
        <v>2176</v>
      </c>
      <c r="E724" t="s">
        <v>1032</v>
      </c>
      <c r="F724" t="s">
        <v>3388</v>
      </c>
      <c r="G724" t="s">
        <v>1034</v>
      </c>
      <c r="H724" t="s">
        <v>106</v>
      </c>
      <c r="I724" s="77">
        <v>195</v>
      </c>
      <c r="J724" s="77">
        <v>6433</v>
      </c>
      <c r="K724" s="77">
        <v>0</v>
      </c>
      <c r="L724" s="77">
        <v>46.313740199999998</v>
      </c>
      <c r="M724" s="78">
        <v>0</v>
      </c>
      <c r="N724" s="78">
        <v>0</v>
      </c>
      <c r="O724" s="78">
        <v>0</v>
      </c>
    </row>
    <row r="725" spans="2:15">
      <c r="B725" t="s">
        <v>3389</v>
      </c>
      <c r="C725" t="s">
        <v>3390</v>
      </c>
      <c r="D725" t="s">
        <v>2176</v>
      </c>
      <c r="E725" t="s">
        <v>1032</v>
      </c>
      <c r="F725" t="s">
        <v>3391</v>
      </c>
      <c r="G725" t="s">
        <v>1034</v>
      </c>
      <c r="H725" t="s">
        <v>106</v>
      </c>
      <c r="I725" s="77">
        <v>6723.74</v>
      </c>
      <c r="J725" s="77">
        <v>40822</v>
      </c>
      <c r="K725" s="77">
        <v>0.99463000000000001</v>
      </c>
      <c r="L725" s="77">
        <v>10134.6675372176</v>
      </c>
      <c r="M725" s="78">
        <v>0</v>
      </c>
      <c r="N725" s="78">
        <v>2.8E-3</v>
      </c>
      <c r="O725" s="78">
        <v>4.0000000000000002E-4</v>
      </c>
    </row>
    <row r="726" spans="2:15">
      <c r="B726" t="s">
        <v>3392</v>
      </c>
      <c r="C726" t="s">
        <v>3390</v>
      </c>
      <c r="D726" t="s">
        <v>2176</v>
      </c>
      <c r="E726" t="s">
        <v>1032</v>
      </c>
      <c r="F726" t="s">
        <v>3391</v>
      </c>
      <c r="G726" t="s">
        <v>1034</v>
      </c>
      <c r="H726" t="s">
        <v>106</v>
      </c>
      <c r="I726" s="77">
        <v>314</v>
      </c>
      <c r="J726" s="77">
        <v>40822</v>
      </c>
      <c r="K726" s="77">
        <v>3.5000160000000002E-2</v>
      </c>
      <c r="L726" s="77">
        <v>473.27954751999999</v>
      </c>
      <c r="M726" s="78">
        <v>0</v>
      </c>
      <c r="N726" s="78">
        <v>1E-4</v>
      </c>
      <c r="O726" s="78">
        <v>0</v>
      </c>
    </row>
    <row r="727" spans="2:15">
      <c r="B727" t="s">
        <v>3393</v>
      </c>
      <c r="C727" t="s">
        <v>3394</v>
      </c>
      <c r="D727" t="s">
        <v>2176</v>
      </c>
      <c r="E727" t="s">
        <v>1032</v>
      </c>
      <c r="F727" t="s">
        <v>3395</v>
      </c>
      <c r="G727" t="s">
        <v>1034</v>
      </c>
      <c r="H727" t="s">
        <v>106</v>
      </c>
      <c r="I727" s="77">
        <v>34</v>
      </c>
      <c r="J727" s="77">
        <v>19976</v>
      </c>
      <c r="K727" s="77">
        <v>0</v>
      </c>
      <c r="L727" s="77">
        <v>25.075473280000001</v>
      </c>
      <c r="M727" s="78">
        <v>0</v>
      </c>
      <c r="N727" s="78">
        <v>0</v>
      </c>
      <c r="O727" s="78">
        <v>0</v>
      </c>
    </row>
    <row r="728" spans="2:15">
      <c r="B728" t="s">
        <v>3396</v>
      </c>
      <c r="C728" t="s">
        <v>3397</v>
      </c>
      <c r="D728" t="s">
        <v>2176</v>
      </c>
      <c r="E728" t="s">
        <v>1032</v>
      </c>
      <c r="F728" t="s">
        <v>3398</v>
      </c>
      <c r="G728" t="s">
        <v>1034</v>
      </c>
      <c r="H728" t="s">
        <v>106</v>
      </c>
      <c r="I728" s="77">
        <v>10</v>
      </c>
      <c r="J728" s="77">
        <v>10134</v>
      </c>
      <c r="K728" s="77">
        <v>0</v>
      </c>
      <c r="L728" s="77">
        <v>3.7414727999999999</v>
      </c>
      <c r="M728" s="78">
        <v>0</v>
      </c>
      <c r="N728" s="78">
        <v>0</v>
      </c>
      <c r="O728" s="78">
        <v>0</v>
      </c>
    </row>
    <row r="729" spans="2:15">
      <c r="B729" t="s">
        <v>3399</v>
      </c>
      <c r="C729" t="s">
        <v>3400</v>
      </c>
      <c r="D729" t="s">
        <v>2176</v>
      </c>
      <c r="E729" t="s">
        <v>1032</v>
      </c>
      <c r="F729" t="s">
        <v>3401</v>
      </c>
      <c r="G729" t="s">
        <v>1034</v>
      </c>
      <c r="H729" t="s">
        <v>106</v>
      </c>
      <c r="I729" s="77">
        <v>27095.7</v>
      </c>
      <c r="J729" s="77">
        <v>11806</v>
      </c>
      <c r="K729" s="77">
        <v>0</v>
      </c>
      <c r="L729" s="77">
        <v>11810.406518664</v>
      </c>
      <c r="M729" s="78">
        <v>0</v>
      </c>
      <c r="N729" s="78">
        <v>3.3E-3</v>
      </c>
      <c r="O729" s="78">
        <v>5.0000000000000001E-4</v>
      </c>
    </row>
    <row r="730" spans="2:15">
      <c r="B730" t="s">
        <v>3402</v>
      </c>
      <c r="C730" t="s">
        <v>3400</v>
      </c>
      <c r="D730" t="s">
        <v>2176</v>
      </c>
      <c r="E730" t="s">
        <v>1032</v>
      </c>
      <c r="F730" t="s">
        <v>3401</v>
      </c>
      <c r="G730" t="s">
        <v>1034</v>
      </c>
      <c r="H730" t="s">
        <v>106</v>
      </c>
      <c r="I730" s="77">
        <v>139</v>
      </c>
      <c r="J730" s="77">
        <v>11806</v>
      </c>
      <c r="K730" s="77">
        <v>0</v>
      </c>
      <c r="L730" s="77">
        <v>60.586975279999997</v>
      </c>
      <c r="M730" s="78">
        <v>0</v>
      </c>
      <c r="N730" s="78">
        <v>0</v>
      </c>
      <c r="O730" s="78">
        <v>0</v>
      </c>
    </row>
    <row r="731" spans="2:15">
      <c r="B731" t="s">
        <v>3403</v>
      </c>
      <c r="C731" t="s">
        <v>3404</v>
      </c>
      <c r="D731" t="s">
        <v>366</v>
      </c>
      <c r="E731" t="s">
        <v>1032</v>
      </c>
      <c r="F731" t="s">
        <v>3405</v>
      </c>
      <c r="G731" t="s">
        <v>1034</v>
      </c>
      <c r="H731" t="s">
        <v>106</v>
      </c>
      <c r="I731" s="77">
        <v>161</v>
      </c>
      <c r="J731" s="77">
        <v>10064</v>
      </c>
      <c r="K731" s="77">
        <v>0.26397799999999999</v>
      </c>
      <c r="L731" s="77">
        <v>60.085601680000003</v>
      </c>
      <c r="M731" s="78">
        <v>0</v>
      </c>
      <c r="N731" s="78">
        <v>0</v>
      </c>
      <c r="O731" s="78">
        <v>0</v>
      </c>
    </row>
    <row r="732" spans="2:15">
      <c r="B732" t="s">
        <v>3406</v>
      </c>
      <c r="C732" t="s">
        <v>3404</v>
      </c>
      <c r="D732" t="s">
        <v>366</v>
      </c>
      <c r="E732" t="s">
        <v>1032</v>
      </c>
      <c r="F732" t="s">
        <v>3405</v>
      </c>
      <c r="G732" t="s">
        <v>1034</v>
      </c>
      <c r="H732" t="s">
        <v>106</v>
      </c>
      <c r="I732" s="77">
        <v>54693.11</v>
      </c>
      <c r="J732" s="77">
        <v>10064</v>
      </c>
      <c r="K732" s="77">
        <v>0</v>
      </c>
      <c r="L732" s="77">
        <v>20321.9294677568</v>
      </c>
      <c r="M732" s="78">
        <v>0</v>
      </c>
      <c r="N732" s="78">
        <v>5.5999999999999999E-3</v>
      </c>
      <c r="O732" s="78">
        <v>8.0000000000000004E-4</v>
      </c>
    </row>
    <row r="733" spans="2:15">
      <c r="B733" t="s">
        <v>3407</v>
      </c>
      <c r="C733" t="s">
        <v>3408</v>
      </c>
      <c r="D733" t="s">
        <v>366</v>
      </c>
      <c r="E733" t="s">
        <v>1032</v>
      </c>
      <c r="F733" t="s">
        <v>3409</v>
      </c>
      <c r="G733" t="s">
        <v>1190</v>
      </c>
      <c r="H733" t="s">
        <v>106</v>
      </c>
      <c r="I733" s="77">
        <v>11</v>
      </c>
      <c r="J733" s="77">
        <v>30833</v>
      </c>
      <c r="K733" s="77">
        <v>0</v>
      </c>
      <c r="L733" s="77">
        <v>12.52189796</v>
      </c>
      <c r="M733" s="78">
        <v>0</v>
      </c>
      <c r="N733" s="78">
        <v>0</v>
      </c>
      <c r="O733" s="78">
        <v>0</v>
      </c>
    </row>
    <row r="734" spans="2:15">
      <c r="B734" t="s">
        <v>3410</v>
      </c>
      <c r="C734" t="s">
        <v>3411</v>
      </c>
      <c r="D734" t="s">
        <v>2176</v>
      </c>
      <c r="E734" t="s">
        <v>1032</v>
      </c>
      <c r="F734" t="s">
        <v>3412</v>
      </c>
      <c r="G734" t="s">
        <v>1190</v>
      </c>
      <c r="H734" t="s">
        <v>106</v>
      </c>
      <c r="I734" s="77">
        <v>94</v>
      </c>
      <c r="J734" s="77">
        <v>48377</v>
      </c>
      <c r="K734" s="77">
        <v>0</v>
      </c>
      <c r="L734" s="77">
        <v>167.89141096</v>
      </c>
      <c r="M734" s="78">
        <v>0</v>
      </c>
      <c r="N734" s="78">
        <v>0</v>
      </c>
      <c r="O734" s="78">
        <v>0</v>
      </c>
    </row>
    <row r="735" spans="2:15">
      <c r="B735" t="s">
        <v>3413</v>
      </c>
      <c r="C735" t="s">
        <v>3414</v>
      </c>
      <c r="D735" t="s">
        <v>2176</v>
      </c>
      <c r="E735" t="s">
        <v>1032</v>
      </c>
      <c r="F735" t="s">
        <v>3415</v>
      </c>
      <c r="G735" t="s">
        <v>1190</v>
      </c>
      <c r="H735" t="s">
        <v>106</v>
      </c>
      <c r="I735" s="77">
        <v>346</v>
      </c>
      <c r="J735" s="77">
        <v>1538</v>
      </c>
      <c r="K735" s="77">
        <v>0</v>
      </c>
      <c r="L735" s="77">
        <v>19.646904159999998</v>
      </c>
      <c r="M735" s="78">
        <v>0</v>
      </c>
      <c r="N735" s="78">
        <v>0</v>
      </c>
      <c r="O735" s="78">
        <v>0</v>
      </c>
    </row>
    <row r="736" spans="2:15">
      <c r="B736" t="s">
        <v>3416</v>
      </c>
      <c r="C736" t="s">
        <v>3417</v>
      </c>
      <c r="D736" t="s">
        <v>2176</v>
      </c>
      <c r="E736" t="s">
        <v>1032</v>
      </c>
      <c r="F736" t="s">
        <v>3418</v>
      </c>
      <c r="G736" t="s">
        <v>1190</v>
      </c>
      <c r="H736" t="s">
        <v>106</v>
      </c>
      <c r="I736" s="77">
        <v>76</v>
      </c>
      <c r="J736" s="77">
        <v>8919</v>
      </c>
      <c r="K736" s="77">
        <v>0</v>
      </c>
      <c r="L736" s="77">
        <v>25.02600048</v>
      </c>
      <c r="M736" s="78">
        <v>0</v>
      </c>
      <c r="N736" s="78">
        <v>0</v>
      </c>
      <c r="O736" s="78">
        <v>0</v>
      </c>
    </row>
    <row r="737" spans="2:15">
      <c r="B737" t="s">
        <v>3419</v>
      </c>
      <c r="C737" t="s">
        <v>3420</v>
      </c>
      <c r="D737" t="s">
        <v>2176</v>
      </c>
      <c r="E737" t="s">
        <v>1032</v>
      </c>
      <c r="F737" t="s">
        <v>3421</v>
      </c>
      <c r="G737" t="s">
        <v>1190</v>
      </c>
      <c r="H737" t="s">
        <v>106</v>
      </c>
      <c r="I737" s="77">
        <v>180</v>
      </c>
      <c r="J737" s="77">
        <v>1084</v>
      </c>
      <c r="K737" s="77">
        <v>0</v>
      </c>
      <c r="L737" s="77">
        <v>7.2038304000000002</v>
      </c>
      <c r="M737" s="78">
        <v>0</v>
      </c>
      <c r="N737" s="78">
        <v>0</v>
      </c>
      <c r="O737" s="78">
        <v>0</v>
      </c>
    </row>
    <row r="738" spans="2:15">
      <c r="B738" t="s">
        <v>3422</v>
      </c>
      <c r="C738" t="s">
        <v>3423</v>
      </c>
      <c r="D738" t="s">
        <v>2176</v>
      </c>
      <c r="E738" t="s">
        <v>1032</v>
      </c>
      <c r="F738" t="s">
        <v>3424</v>
      </c>
      <c r="G738" t="s">
        <v>1190</v>
      </c>
      <c r="H738" t="s">
        <v>106</v>
      </c>
      <c r="I738" s="77">
        <v>12</v>
      </c>
      <c r="J738" s="77">
        <v>2557</v>
      </c>
      <c r="K738" s="77">
        <v>0</v>
      </c>
      <c r="L738" s="77">
        <v>1.13285328</v>
      </c>
      <c r="M738" s="78">
        <v>0</v>
      </c>
      <c r="N738" s="78">
        <v>0</v>
      </c>
      <c r="O738" s="78">
        <v>0</v>
      </c>
    </row>
    <row r="739" spans="2:15">
      <c r="B739" t="s">
        <v>3425</v>
      </c>
      <c r="C739" t="s">
        <v>3426</v>
      </c>
      <c r="D739" t="s">
        <v>2176</v>
      </c>
      <c r="E739" t="s">
        <v>1032</v>
      </c>
      <c r="F739" t="s">
        <v>3427</v>
      </c>
      <c r="G739" t="s">
        <v>1190</v>
      </c>
      <c r="H739" t="s">
        <v>106</v>
      </c>
      <c r="I739" s="77">
        <v>12</v>
      </c>
      <c r="J739" s="77">
        <v>16164</v>
      </c>
      <c r="K739" s="77">
        <v>0</v>
      </c>
      <c r="L739" s="77">
        <v>7.1612985599999996</v>
      </c>
      <c r="M739" s="78">
        <v>0</v>
      </c>
      <c r="N739" s="78">
        <v>0</v>
      </c>
      <c r="O739" s="78">
        <v>0</v>
      </c>
    </row>
    <row r="740" spans="2:15">
      <c r="B740" t="s">
        <v>3428</v>
      </c>
      <c r="C740" t="s">
        <v>3429</v>
      </c>
      <c r="D740" t="s">
        <v>2176</v>
      </c>
      <c r="E740" t="s">
        <v>1032</v>
      </c>
      <c r="F740" t="s">
        <v>3430</v>
      </c>
      <c r="G740" t="s">
        <v>1190</v>
      </c>
      <c r="H740" t="s">
        <v>106</v>
      </c>
      <c r="I740" s="77">
        <v>86</v>
      </c>
      <c r="J740" s="77">
        <v>11612</v>
      </c>
      <c r="K740" s="77">
        <v>0</v>
      </c>
      <c r="L740" s="77">
        <v>36.869493439999999</v>
      </c>
      <c r="M740" s="78">
        <v>0</v>
      </c>
      <c r="N740" s="78">
        <v>0</v>
      </c>
      <c r="O740" s="78">
        <v>0</v>
      </c>
    </row>
    <row r="741" spans="2:15">
      <c r="B741" t="s">
        <v>3431</v>
      </c>
      <c r="C741" t="s">
        <v>3432</v>
      </c>
      <c r="D741" t="s">
        <v>2176</v>
      </c>
      <c r="E741" t="s">
        <v>1032</v>
      </c>
      <c r="F741" t="s">
        <v>3433</v>
      </c>
      <c r="G741" t="s">
        <v>1190</v>
      </c>
      <c r="H741" t="s">
        <v>106</v>
      </c>
      <c r="I741" s="77">
        <v>460</v>
      </c>
      <c r="J741" s="77">
        <v>436</v>
      </c>
      <c r="K741" s="77">
        <v>0</v>
      </c>
      <c r="L741" s="77">
        <v>7.4046751999999998</v>
      </c>
      <c r="M741" s="78">
        <v>0</v>
      </c>
      <c r="N741" s="78">
        <v>0</v>
      </c>
      <c r="O741" s="78">
        <v>0</v>
      </c>
    </row>
    <row r="742" spans="2:15">
      <c r="B742" t="s">
        <v>3434</v>
      </c>
      <c r="C742" t="s">
        <v>3435</v>
      </c>
      <c r="D742" t="s">
        <v>123</v>
      </c>
      <c r="E742" t="s">
        <v>1032</v>
      </c>
      <c r="F742" t="s">
        <v>3436</v>
      </c>
      <c r="G742" t="s">
        <v>1190</v>
      </c>
      <c r="H742" t="s">
        <v>116</v>
      </c>
      <c r="I742" s="77">
        <v>1000</v>
      </c>
      <c r="J742" s="77">
        <v>189</v>
      </c>
      <c r="K742" s="77">
        <v>0</v>
      </c>
      <c r="L742" s="77">
        <v>5.2621380000000002</v>
      </c>
      <c r="M742" s="78">
        <v>0</v>
      </c>
      <c r="N742" s="78">
        <v>0</v>
      </c>
      <c r="O742" s="78">
        <v>0</v>
      </c>
    </row>
    <row r="743" spans="2:15">
      <c r="B743" t="s">
        <v>3437</v>
      </c>
      <c r="C743" t="s">
        <v>3438</v>
      </c>
      <c r="D743" t="s">
        <v>366</v>
      </c>
      <c r="E743" t="s">
        <v>1032</v>
      </c>
      <c r="F743" t="s">
        <v>3439</v>
      </c>
      <c r="G743" t="s">
        <v>1190</v>
      </c>
      <c r="H743" t="s">
        <v>106</v>
      </c>
      <c r="I743" s="77">
        <v>28</v>
      </c>
      <c r="J743" s="77">
        <v>6439</v>
      </c>
      <c r="K743" s="77">
        <v>0</v>
      </c>
      <c r="L743" s="77">
        <v>6.6563806400000001</v>
      </c>
      <c r="M743" s="78">
        <v>0</v>
      </c>
      <c r="N743" s="78">
        <v>0</v>
      </c>
      <c r="O743" s="78">
        <v>0</v>
      </c>
    </row>
    <row r="744" spans="2:15">
      <c r="B744" t="s">
        <v>3440</v>
      </c>
      <c r="C744" t="s">
        <v>3441</v>
      </c>
      <c r="D744" t="s">
        <v>2176</v>
      </c>
      <c r="E744" t="s">
        <v>1032</v>
      </c>
      <c r="F744" t="s">
        <v>3442</v>
      </c>
      <c r="G744" t="s">
        <v>1190</v>
      </c>
      <c r="H744" t="s">
        <v>106</v>
      </c>
      <c r="I744" s="77">
        <v>133</v>
      </c>
      <c r="J744" s="77">
        <v>3590</v>
      </c>
      <c r="K744" s="77">
        <v>0</v>
      </c>
      <c r="L744" s="77">
        <v>17.6281924</v>
      </c>
      <c r="M744" s="78">
        <v>0</v>
      </c>
      <c r="N744" s="78">
        <v>0</v>
      </c>
      <c r="O744" s="78">
        <v>0</v>
      </c>
    </row>
    <row r="745" spans="2:15">
      <c r="B745" t="s">
        <v>3443</v>
      </c>
      <c r="C745" t="s">
        <v>3444</v>
      </c>
      <c r="D745" t="s">
        <v>366</v>
      </c>
      <c r="E745" t="s">
        <v>1032</v>
      </c>
      <c r="F745" t="s">
        <v>3445</v>
      </c>
      <c r="G745" t="s">
        <v>1190</v>
      </c>
      <c r="H745" t="s">
        <v>106</v>
      </c>
      <c r="I745" s="77">
        <v>112</v>
      </c>
      <c r="J745" s="77">
        <v>6408</v>
      </c>
      <c r="K745" s="77">
        <v>0</v>
      </c>
      <c r="L745" s="77">
        <v>26.497336319999999</v>
      </c>
      <c r="M745" s="78">
        <v>0</v>
      </c>
      <c r="N745" s="78">
        <v>0</v>
      </c>
      <c r="O745" s="78">
        <v>0</v>
      </c>
    </row>
    <row r="746" spans="2:15">
      <c r="B746" t="s">
        <v>3446</v>
      </c>
      <c r="C746" t="s">
        <v>3447</v>
      </c>
      <c r="D746" t="s">
        <v>2176</v>
      </c>
      <c r="E746" t="s">
        <v>1032</v>
      </c>
      <c r="F746" t="s">
        <v>3448</v>
      </c>
      <c r="G746" t="s">
        <v>1190</v>
      </c>
      <c r="H746" t="s">
        <v>106</v>
      </c>
      <c r="I746" s="77">
        <v>76</v>
      </c>
      <c r="J746" s="77">
        <v>3434</v>
      </c>
      <c r="K746" s="77">
        <v>0</v>
      </c>
      <c r="L746" s="77">
        <v>9.6355292800000001</v>
      </c>
      <c r="M746" s="78">
        <v>0</v>
      </c>
      <c r="N746" s="78">
        <v>0</v>
      </c>
      <c r="O746" s="78">
        <v>0</v>
      </c>
    </row>
    <row r="747" spans="2:15">
      <c r="B747" t="s">
        <v>3449</v>
      </c>
      <c r="C747" t="s">
        <v>3450</v>
      </c>
      <c r="D747" t="s">
        <v>2176</v>
      </c>
      <c r="E747" t="s">
        <v>1032</v>
      </c>
      <c r="F747" t="s">
        <v>3451</v>
      </c>
      <c r="G747" t="s">
        <v>1190</v>
      </c>
      <c r="H747" t="s">
        <v>106</v>
      </c>
      <c r="I747" s="77">
        <v>77</v>
      </c>
      <c r="J747" s="77">
        <v>14399</v>
      </c>
      <c r="K747" s="77">
        <v>0</v>
      </c>
      <c r="L747" s="77">
        <v>40.934053159999998</v>
      </c>
      <c r="M747" s="78">
        <v>0</v>
      </c>
      <c r="N747" s="78">
        <v>0</v>
      </c>
      <c r="O747" s="78">
        <v>0</v>
      </c>
    </row>
    <row r="748" spans="2:15">
      <c r="B748" t="s">
        <v>3452</v>
      </c>
      <c r="C748" t="s">
        <v>3450</v>
      </c>
      <c r="D748" t="s">
        <v>2176</v>
      </c>
      <c r="E748" t="s">
        <v>1032</v>
      </c>
      <c r="F748" t="s">
        <v>3451</v>
      </c>
      <c r="G748" t="s">
        <v>1190</v>
      </c>
      <c r="H748" t="s">
        <v>106</v>
      </c>
      <c r="I748" s="77">
        <v>9129.82</v>
      </c>
      <c r="J748" s="77">
        <v>14399</v>
      </c>
      <c r="K748" s="77">
        <v>0</v>
      </c>
      <c r="L748" s="77">
        <v>4853.5134704055999</v>
      </c>
      <c r="M748" s="78">
        <v>0</v>
      </c>
      <c r="N748" s="78">
        <v>1.2999999999999999E-3</v>
      </c>
      <c r="O748" s="78">
        <v>2.0000000000000001E-4</v>
      </c>
    </row>
    <row r="749" spans="2:15">
      <c r="B749" t="s">
        <v>3453</v>
      </c>
      <c r="C749" t="s">
        <v>3454</v>
      </c>
      <c r="D749" t="s">
        <v>2176</v>
      </c>
      <c r="E749" t="s">
        <v>1032</v>
      </c>
      <c r="F749" t="s">
        <v>2615</v>
      </c>
      <c r="G749" t="s">
        <v>1190</v>
      </c>
      <c r="H749" t="s">
        <v>106</v>
      </c>
      <c r="I749" s="77">
        <v>85</v>
      </c>
      <c r="J749" s="77">
        <v>861</v>
      </c>
      <c r="K749" s="77">
        <v>0</v>
      </c>
      <c r="L749" s="77">
        <v>2.7019902</v>
      </c>
      <c r="M749" s="78">
        <v>0</v>
      </c>
      <c r="N749" s="78">
        <v>0</v>
      </c>
      <c r="O749" s="78">
        <v>0</v>
      </c>
    </row>
    <row r="750" spans="2:15">
      <c r="B750" t="s">
        <v>3455</v>
      </c>
      <c r="C750" t="s">
        <v>3456</v>
      </c>
      <c r="D750" t="s">
        <v>366</v>
      </c>
      <c r="E750" t="s">
        <v>1032</v>
      </c>
      <c r="F750" t="s">
        <v>3457</v>
      </c>
      <c r="G750" t="s">
        <v>1190</v>
      </c>
      <c r="H750" t="s">
        <v>106</v>
      </c>
      <c r="I750" s="77">
        <v>72</v>
      </c>
      <c r="J750" s="77">
        <v>3917</v>
      </c>
      <c r="K750" s="77">
        <v>0</v>
      </c>
      <c r="L750" s="77">
        <v>10.41232608</v>
      </c>
      <c r="M750" s="78">
        <v>0</v>
      </c>
      <c r="N750" s="78">
        <v>0</v>
      </c>
      <c r="O750" s="78">
        <v>0</v>
      </c>
    </row>
    <row r="751" spans="2:15">
      <c r="B751" t="s">
        <v>3458</v>
      </c>
      <c r="C751" t="s">
        <v>3459</v>
      </c>
      <c r="D751" t="s">
        <v>2176</v>
      </c>
      <c r="E751" t="s">
        <v>1032</v>
      </c>
      <c r="F751" t="s">
        <v>2825</v>
      </c>
      <c r="G751" t="s">
        <v>1190</v>
      </c>
      <c r="H751" t="s">
        <v>106</v>
      </c>
      <c r="I751" s="77">
        <v>8</v>
      </c>
      <c r="J751" s="77">
        <v>5122</v>
      </c>
      <c r="K751" s="77">
        <v>0</v>
      </c>
      <c r="L751" s="77">
        <v>1.5128339200000001</v>
      </c>
      <c r="M751" s="78">
        <v>0</v>
      </c>
      <c r="N751" s="78">
        <v>0</v>
      </c>
      <c r="O751" s="78">
        <v>0</v>
      </c>
    </row>
    <row r="752" spans="2:15">
      <c r="B752" t="s">
        <v>3460</v>
      </c>
      <c r="C752" t="s">
        <v>3461</v>
      </c>
      <c r="D752" t="s">
        <v>366</v>
      </c>
      <c r="E752" t="s">
        <v>1032</v>
      </c>
      <c r="F752" t="s">
        <v>3462</v>
      </c>
      <c r="G752" t="s">
        <v>1190</v>
      </c>
      <c r="H752" t="s">
        <v>106</v>
      </c>
      <c r="I752" s="77">
        <v>17562.009999999998</v>
      </c>
      <c r="J752" s="77">
        <v>5099</v>
      </c>
      <c r="K752" s="77">
        <v>0</v>
      </c>
      <c r="L752" s="77">
        <v>3306.1375975107999</v>
      </c>
      <c r="M752" s="78">
        <v>1E-4</v>
      </c>
      <c r="N752" s="78">
        <v>8.9999999999999998E-4</v>
      </c>
      <c r="O752" s="78">
        <v>1E-4</v>
      </c>
    </row>
    <row r="753" spans="2:15">
      <c r="B753" t="s">
        <v>3463</v>
      </c>
      <c r="C753" t="s">
        <v>3464</v>
      </c>
      <c r="D753" t="s">
        <v>2176</v>
      </c>
      <c r="E753" t="s">
        <v>1032</v>
      </c>
      <c r="F753" t="s">
        <v>3465</v>
      </c>
      <c r="G753" t="s">
        <v>1190</v>
      </c>
      <c r="H753" t="s">
        <v>106</v>
      </c>
      <c r="I753" s="77">
        <v>30</v>
      </c>
      <c r="J753" s="77">
        <v>2694</v>
      </c>
      <c r="K753" s="77">
        <v>0</v>
      </c>
      <c r="L753" s="77">
        <v>2.9838743999999999</v>
      </c>
      <c r="M753" s="78">
        <v>0</v>
      </c>
      <c r="N753" s="78">
        <v>0</v>
      </c>
      <c r="O753" s="78">
        <v>0</v>
      </c>
    </row>
    <row r="754" spans="2:15">
      <c r="B754" t="s">
        <v>3466</v>
      </c>
      <c r="C754" t="s">
        <v>3467</v>
      </c>
      <c r="D754" t="s">
        <v>366</v>
      </c>
      <c r="E754" t="s">
        <v>1032</v>
      </c>
      <c r="F754" t="s">
        <v>3468</v>
      </c>
      <c r="G754" t="s">
        <v>1190</v>
      </c>
      <c r="H754" t="s">
        <v>106</v>
      </c>
      <c r="I754" s="77">
        <v>7</v>
      </c>
      <c r="J754" s="77">
        <v>6409</v>
      </c>
      <c r="K754" s="77">
        <v>0</v>
      </c>
      <c r="L754" s="77">
        <v>1.65634196</v>
      </c>
      <c r="M754" s="78">
        <v>0</v>
      </c>
      <c r="N754" s="78">
        <v>0</v>
      </c>
      <c r="O754" s="78">
        <v>0</v>
      </c>
    </row>
    <row r="755" spans="2:15">
      <c r="B755" t="s">
        <v>3469</v>
      </c>
      <c r="C755" t="s">
        <v>3470</v>
      </c>
      <c r="D755" t="s">
        <v>366</v>
      </c>
      <c r="E755" t="s">
        <v>1032</v>
      </c>
      <c r="F755" t="s">
        <v>3471</v>
      </c>
      <c r="G755" t="s">
        <v>1190</v>
      </c>
      <c r="H755" t="s">
        <v>106</v>
      </c>
      <c r="I755" s="77">
        <v>14</v>
      </c>
      <c r="J755" s="77">
        <v>5029</v>
      </c>
      <c r="K755" s="77">
        <v>0</v>
      </c>
      <c r="L755" s="77">
        <v>2.5993895199999999</v>
      </c>
      <c r="M755" s="78">
        <v>0</v>
      </c>
      <c r="N755" s="78">
        <v>0</v>
      </c>
      <c r="O755" s="78">
        <v>0</v>
      </c>
    </row>
    <row r="756" spans="2:15">
      <c r="B756" t="s">
        <v>3472</v>
      </c>
      <c r="C756" t="s">
        <v>3473</v>
      </c>
      <c r="D756" t="s">
        <v>366</v>
      </c>
      <c r="E756" t="s">
        <v>1032</v>
      </c>
      <c r="F756" t="s">
        <v>3474</v>
      </c>
      <c r="G756" t="s">
        <v>1190</v>
      </c>
      <c r="H756" t="s">
        <v>106</v>
      </c>
      <c r="I756" s="77">
        <v>12</v>
      </c>
      <c r="J756" s="77">
        <v>22469</v>
      </c>
      <c r="K756" s="77">
        <v>0</v>
      </c>
      <c r="L756" s="77">
        <v>9.9546657599999993</v>
      </c>
      <c r="M756" s="78">
        <v>0</v>
      </c>
      <c r="N756" s="78">
        <v>0</v>
      </c>
      <c r="O756" s="78">
        <v>0</v>
      </c>
    </row>
    <row r="757" spans="2:15">
      <c r="B757" t="s">
        <v>3475</v>
      </c>
      <c r="C757" t="s">
        <v>3476</v>
      </c>
      <c r="D757" t="s">
        <v>2176</v>
      </c>
      <c r="E757" t="s">
        <v>1032</v>
      </c>
      <c r="F757" t="s">
        <v>3477</v>
      </c>
      <c r="G757" t="s">
        <v>1190</v>
      </c>
      <c r="H757" t="s">
        <v>106</v>
      </c>
      <c r="I757" s="77">
        <v>15869.31</v>
      </c>
      <c r="J757" s="77">
        <v>7509</v>
      </c>
      <c r="K757" s="77">
        <v>0</v>
      </c>
      <c r="L757" s="77">
        <v>4399.4849933267997</v>
      </c>
      <c r="M757" s="78">
        <v>0</v>
      </c>
      <c r="N757" s="78">
        <v>1.1999999999999999E-3</v>
      </c>
      <c r="O757" s="78">
        <v>2.0000000000000001E-4</v>
      </c>
    </row>
    <row r="758" spans="2:15">
      <c r="B758" t="s">
        <v>3478</v>
      </c>
      <c r="C758" t="s">
        <v>3476</v>
      </c>
      <c r="D758" t="s">
        <v>2176</v>
      </c>
      <c r="E758" t="s">
        <v>1032</v>
      </c>
      <c r="F758" t="s">
        <v>3477</v>
      </c>
      <c r="G758" t="s">
        <v>1190</v>
      </c>
      <c r="H758" t="s">
        <v>106</v>
      </c>
      <c r="I758" s="77">
        <v>1</v>
      </c>
      <c r="J758" s="77">
        <v>7509</v>
      </c>
      <c r="K758" s="77">
        <v>0</v>
      </c>
      <c r="L758" s="77">
        <v>0.27723228</v>
      </c>
      <c r="M758" s="78">
        <v>0</v>
      </c>
      <c r="N758" s="78">
        <v>0</v>
      </c>
      <c r="O758" s="78">
        <v>0</v>
      </c>
    </row>
    <row r="759" spans="2:15">
      <c r="B759" t="s">
        <v>3479</v>
      </c>
      <c r="C759" t="s">
        <v>3480</v>
      </c>
      <c r="D759" t="s">
        <v>2176</v>
      </c>
      <c r="E759" t="s">
        <v>1032</v>
      </c>
      <c r="F759" t="s">
        <v>3481</v>
      </c>
      <c r="G759" t="s">
        <v>1190</v>
      </c>
      <c r="H759" t="s">
        <v>106</v>
      </c>
      <c r="I759" s="77">
        <v>15</v>
      </c>
      <c r="J759" s="77">
        <v>1092</v>
      </c>
      <c r="K759" s="77">
        <v>0</v>
      </c>
      <c r="L759" s="77">
        <v>0.6047496</v>
      </c>
      <c r="M759" s="78">
        <v>0</v>
      </c>
      <c r="N759" s="78">
        <v>0</v>
      </c>
      <c r="O759" s="78">
        <v>0</v>
      </c>
    </row>
    <row r="760" spans="2:15">
      <c r="B760" t="s">
        <v>3482</v>
      </c>
      <c r="C760" t="s">
        <v>3483</v>
      </c>
      <c r="D760" t="s">
        <v>2176</v>
      </c>
      <c r="E760" t="s">
        <v>1032</v>
      </c>
      <c r="F760" t="s">
        <v>3484</v>
      </c>
      <c r="G760" t="s">
        <v>1190</v>
      </c>
      <c r="H760" t="s">
        <v>106</v>
      </c>
      <c r="I760" s="77">
        <v>61</v>
      </c>
      <c r="J760" s="77">
        <v>4950</v>
      </c>
      <c r="K760" s="77">
        <v>0</v>
      </c>
      <c r="L760" s="77">
        <v>11.147994000000001</v>
      </c>
      <c r="M760" s="78">
        <v>0</v>
      </c>
      <c r="N760" s="78">
        <v>0</v>
      </c>
      <c r="O760" s="78">
        <v>0</v>
      </c>
    </row>
    <row r="761" spans="2:15">
      <c r="B761" t="s">
        <v>3485</v>
      </c>
      <c r="C761" t="s">
        <v>3486</v>
      </c>
      <c r="D761" t="s">
        <v>366</v>
      </c>
      <c r="E761" t="s">
        <v>1032</v>
      </c>
      <c r="F761" t="s">
        <v>3487</v>
      </c>
      <c r="G761" t="s">
        <v>1190</v>
      </c>
      <c r="H761" t="s">
        <v>106</v>
      </c>
      <c r="I761" s="77">
        <v>100</v>
      </c>
      <c r="J761" s="77">
        <v>9697</v>
      </c>
      <c r="K761" s="77">
        <v>9.2299999999999993E-2</v>
      </c>
      <c r="L761" s="77">
        <v>35.893624000000003</v>
      </c>
      <c r="M761" s="78">
        <v>0</v>
      </c>
      <c r="N761" s="78">
        <v>0</v>
      </c>
      <c r="O761" s="78">
        <v>0</v>
      </c>
    </row>
    <row r="762" spans="2:15">
      <c r="B762" t="s">
        <v>3488</v>
      </c>
      <c r="C762" t="s">
        <v>3489</v>
      </c>
      <c r="D762" t="s">
        <v>366</v>
      </c>
      <c r="E762" t="s">
        <v>1032</v>
      </c>
      <c r="F762" t="s">
        <v>3490</v>
      </c>
      <c r="G762" t="s">
        <v>1190</v>
      </c>
      <c r="H762" t="s">
        <v>106</v>
      </c>
      <c r="I762" s="77">
        <v>7</v>
      </c>
      <c r="J762" s="77">
        <v>17645</v>
      </c>
      <c r="K762" s="77">
        <v>0</v>
      </c>
      <c r="L762" s="77">
        <v>4.5601738000000003</v>
      </c>
      <c r="M762" s="78">
        <v>0</v>
      </c>
      <c r="N762" s="78">
        <v>0</v>
      </c>
      <c r="O762" s="78">
        <v>0</v>
      </c>
    </row>
    <row r="763" spans="2:15">
      <c r="B763" t="s">
        <v>3491</v>
      </c>
      <c r="C763" t="s">
        <v>3492</v>
      </c>
      <c r="D763" t="s">
        <v>2176</v>
      </c>
      <c r="E763" t="s">
        <v>1032</v>
      </c>
      <c r="F763" t="s">
        <v>3493</v>
      </c>
      <c r="G763" t="s">
        <v>1190</v>
      </c>
      <c r="H763" t="s">
        <v>106</v>
      </c>
      <c r="I763" s="77">
        <v>313</v>
      </c>
      <c r="J763" s="77">
        <v>322</v>
      </c>
      <c r="K763" s="77">
        <v>0</v>
      </c>
      <c r="L763" s="77">
        <v>3.7210191199999998</v>
      </c>
      <c r="M763" s="78">
        <v>0</v>
      </c>
      <c r="N763" s="78">
        <v>0</v>
      </c>
      <c r="O763" s="78">
        <v>0</v>
      </c>
    </row>
    <row r="764" spans="2:15">
      <c r="B764" t="s">
        <v>3494</v>
      </c>
      <c r="C764" t="s">
        <v>3495</v>
      </c>
      <c r="D764" t="s">
        <v>2176</v>
      </c>
      <c r="E764" t="s">
        <v>1032</v>
      </c>
      <c r="F764" t="s">
        <v>3496</v>
      </c>
      <c r="G764" t="s">
        <v>1190</v>
      </c>
      <c r="H764" t="s">
        <v>106</v>
      </c>
      <c r="I764" s="77">
        <v>148</v>
      </c>
      <c r="J764" s="77">
        <v>705</v>
      </c>
      <c r="K764" s="77">
        <v>0</v>
      </c>
      <c r="L764" s="77">
        <v>3.8522327999999999</v>
      </c>
      <c r="M764" s="78">
        <v>0</v>
      </c>
      <c r="N764" s="78">
        <v>0</v>
      </c>
      <c r="O764" s="78">
        <v>0</v>
      </c>
    </row>
    <row r="765" spans="2:15">
      <c r="B765" t="s">
        <v>3497</v>
      </c>
      <c r="C765" t="s">
        <v>3498</v>
      </c>
      <c r="D765" t="s">
        <v>2176</v>
      </c>
      <c r="E765" t="s">
        <v>1032</v>
      </c>
      <c r="F765" t="s">
        <v>3499</v>
      </c>
      <c r="G765" t="s">
        <v>1190</v>
      </c>
      <c r="H765" t="s">
        <v>106</v>
      </c>
      <c r="I765" s="77">
        <v>6</v>
      </c>
      <c r="J765" s="77">
        <v>45582</v>
      </c>
      <c r="K765" s="77">
        <v>0</v>
      </c>
      <c r="L765" s="77">
        <v>10.09732464</v>
      </c>
      <c r="M765" s="78">
        <v>0</v>
      </c>
      <c r="N765" s="78">
        <v>0</v>
      </c>
      <c r="O765" s="78">
        <v>0</v>
      </c>
    </row>
    <row r="766" spans="2:15">
      <c r="B766" t="s">
        <v>3500</v>
      </c>
      <c r="C766" t="s">
        <v>3501</v>
      </c>
      <c r="D766" t="s">
        <v>2176</v>
      </c>
      <c r="E766" t="s">
        <v>1032</v>
      </c>
      <c r="F766" t="s">
        <v>3502</v>
      </c>
      <c r="G766" t="s">
        <v>1190</v>
      </c>
      <c r="H766" t="s">
        <v>106</v>
      </c>
      <c r="I766" s="77">
        <v>18</v>
      </c>
      <c r="J766" s="77">
        <v>4942</v>
      </c>
      <c r="K766" s="77">
        <v>0</v>
      </c>
      <c r="L766" s="77">
        <v>3.2842555199999999</v>
      </c>
      <c r="M766" s="78">
        <v>0</v>
      </c>
      <c r="N766" s="78">
        <v>0</v>
      </c>
      <c r="O766" s="78">
        <v>0</v>
      </c>
    </row>
    <row r="767" spans="2:15">
      <c r="B767" t="s">
        <v>3503</v>
      </c>
      <c r="C767" t="s">
        <v>3504</v>
      </c>
      <c r="D767" t="s">
        <v>2176</v>
      </c>
      <c r="E767" t="s">
        <v>1032</v>
      </c>
      <c r="F767" t="s">
        <v>3505</v>
      </c>
      <c r="G767" t="s">
        <v>1190</v>
      </c>
      <c r="H767" t="s">
        <v>106</v>
      </c>
      <c r="I767" s="77">
        <v>253</v>
      </c>
      <c r="J767" s="77">
        <v>123</v>
      </c>
      <c r="K767" s="77">
        <v>0</v>
      </c>
      <c r="L767" s="77">
        <v>1.14891348</v>
      </c>
      <c r="M767" s="78">
        <v>0</v>
      </c>
      <c r="N767" s="78">
        <v>0</v>
      </c>
      <c r="O767" s="78">
        <v>0</v>
      </c>
    </row>
    <row r="768" spans="2:15">
      <c r="B768" t="s">
        <v>3506</v>
      </c>
      <c r="C768" t="s">
        <v>3507</v>
      </c>
      <c r="D768" t="s">
        <v>2176</v>
      </c>
      <c r="E768" t="s">
        <v>1032</v>
      </c>
      <c r="F768" t="s">
        <v>3508</v>
      </c>
      <c r="G768" t="s">
        <v>1190</v>
      </c>
      <c r="H768" t="s">
        <v>106</v>
      </c>
      <c r="I768" s="77">
        <v>288</v>
      </c>
      <c r="J768" s="77">
        <v>1382</v>
      </c>
      <c r="K768" s="77">
        <v>0</v>
      </c>
      <c r="L768" s="77">
        <v>14.69475072</v>
      </c>
      <c r="M768" s="78">
        <v>0</v>
      </c>
      <c r="N768" s="78">
        <v>0</v>
      </c>
      <c r="O768" s="78">
        <v>0</v>
      </c>
    </row>
    <row r="769" spans="2:15">
      <c r="B769" t="s">
        <v>3509</v>
      </c>
      <c r="C769" t="s">
        <v>3510</v>
      </c>
      <c r="D769" t="s">
        <v>2176</v>
      </c>
      <c r="E769" t="s">
        <v>1032</v>
      </c>
      <c r="F769" t="s">
        <v>3511</v>
      </c>
      <c r="G769" t="s">
        <v>1190</v>
      </c>
      <c r="H769" t="s">
        <v>106</v>
      </c>
      <c r="I769" s="77">
        <v>524</v>
      </c>
      <c r="J769" s="77">
        <v>476</v>
      </c>
      <c r="K769" s="77">
        <v>0</v>
      </c>
      <c r="L769" s="77">
        <v>9.2087340799999993</v>
      </c>
      <c r="M769" s="78">
        <v>0</v>
      </c>
      <c r="N769" s="78">
        <v>0</v>
      </c>
      <c r="O769" s="78">
        <v>0</v>
      </c>
    </row>
    <row r="770" spans="2:15">
      <c r="B770" t="s">
        <v>3512</v>
      </c>
      <c r="C770" t="s">
        <v>3513</v>
      </c>
      <c r="D770" t="s">
        <v>366</v>
      </c>
      <c r="E770" t="s">
        <v>1032</v>
      </c>
      <c r="F770" t="s">
        <v>3514</v>
      </c>
      <c r="G770" t="s">
        <v>1190</v>
      </c>
      <c r="H770" t="s">
        <v>106</v>
      </c>
      <c r="I770" s="77">
        <v>9533.64</v>
      </c>
      <c r="J770" s="77">
        <v>38767</v>
      </c>
      <c r="K770" s="77">
        <v>0</v>
      </c>
      <c r="L770" s="77">
        <v>13645.2857598096</v>
      </c>
      <c r="M770" s="78">
        <v>0</v>
      </c>
      <c r="N770" s="78">
        <v>3.8E-3</v>
      </c>
      <c r="O770" s="78">
        <v>5.0000000000000001E-4</v>
      </c>
    </row>
    <row r="771" spans="2:15">
      <c r="B771" t="s">
        <v>3515</v>
      </c>
      <c r="C771" t="s">
        <v>3516</v>
      </c>
      <c r="D771" t="s">
        <v>2176</v>
      </c>
      <c r="E771" t="s">
        <v>1032</v>
      </c>
      <c r="F771" t="s">
        <v>3517</v>
      </c>
      <c r="G771" t="s">
        <v>1190</v>
      </c>
      <c r="H771" t="s">
        <v>106</v>
      </c>
      <c r="I771" s="77">
        <v>16257.39</v>
      </c>
      <c r="J771" s="77">
        <v>33505</v>
      </c>
      <c r="K771" s="77">
        <v>0</v>
      </c>
      <c r="L771" s="77">
        <v>20110.466213994001</v>
      </c>
      <c r="M771" s="78">
        <v>0</v>
      </c>
      <c r="N771" s="78">
        <v>5.5999999999999999E-3</v>
      </c>
      <c r="O771" s="78">
        <v>8.0000000000000004E-4</v>
      </c>
    </row>
    <row r="772" spans="2:15">
      <c r="B772" t="s">
        <v>3518</v>
      </c>
      <c r="C772" t="s">
        <v>3516</v>
      </c>
      <c r="D772" t="s">
        <v>2176</v>
      </c>
      <c r="E772" t="s">
        <v>1032</v>
      </c>
      <c r="F772" t="s">
        <v>3517</v>
      </c>
      <c r="G772" t="s">
        <v>1190</v>
      </c>
      <c r="H772" t="s">
        <v>106</v>
      </c>
      <c r="I772" s="77">
        <v>235</v>
      </c>
      <c r="J772" s="77">
        <v>33505</v>
      </c>
      <c r="K772" s="77">
        <v>0</v>
      </c>
      <c r="L772" s="77">
        <v>290.69608099999999</v>
      </c>
      <c r="M772" s="78">
        <v>0</v>
      </c>
      <c r="N772" s="78">
        <v>1E-4</v>
      </c>
      <c r="O772" s="78">
        <v>0</v>
      </c>
    </row>
    <row r="773" spans="2:15">
      <c r="B773" t="s">
        <v>3519</v>
      </c>
      <c r="C773" t="s">
        <v>3520</v>
      </c>
      <c r="D773" t="s">
        <v>2176</v>
      </c>
      <c r="E773" t="s">
        <v>1032</v>
      </c>
      <c r="F773" t="s">
        <v>3521</v>
      </c>
      <c r="G773" t="s">
        <v>1190</v>
      </c>
      <c r="H773" t="s">
        <v>106</v>
      </c>
      <c r="I773" s="77">
        <v>2</v>
      </c>
      <c r="J773" s="77">
        <v>34025.5</v>
      </c>
      <c r="K773" s="77">
        <v>0</v>
      </c>
      <c r="L773" s="77">
        <v>2.5124429199999998</v>
      </c>
      <c r="M773" s="78">
        <v>0</v>
      </c>
      <c r="N773" s="78">
        <v>0</v>
      </c>
      <c r="O773" s="78">
        <v>0</v>
      </c>
    </row>
    <row r="774" spans="2:15">
      <c r="B774" t="s">
        <v>3522</v>
      </c>
      <c r="C774" t="s">
        <v>3523</v>
      </c>
      <c r="D774" t="s">
        <v>2176</v>
      </c>
      <c r="E774" t="s">
        <v>1032</v>
      </c>
      <c r="F774" t="s">
        <v>3524</v>
      </c>
      <c r="G774" t="s">
        <v>1190</v>
      </c>
      <c r="H774" t="s">
        <v>106</v>
      </c>
      <c r="I774" s="77">
        <v>10</v>
      </c>
      <c r="J774" s="77">
        <v>40299</v>
      </c>
      <c r="K774" s="77">
        <v>0</v>
      </c>
      <c r="L774" s="77">
        <v>14.8783908</v>
      </c>
      <c r="M774" s="78">
        <v>0</v>
      </c>
      <c r="N774" s="78">
        <v>0</v>
      </c>
      <c r="O774" s="78">
        <v>0</v>
      </c>
    </row>
    <row r="775" spans="2:15">
      <c r="B775" t="s">
        <v>3525</v>
      </c>
      <c r="C775" t="s">
        <v>3526</v>
      </c>
      <c r="D775" t="s">
        <v>366</v>
      </c>
      <c r="E775" t="s">
        <v>1032</v>
      </c>
      <c r="F775" t="s">
        <v>3527</v>
      </c>
      <c r="G775" t="s">
        <v>1190</v>
      </c>
      <c r="H775" t="s">
        <v>106</v>
      </c>
      <c r="I775" s="77">
        <v>344</v>
      </c>
      <c r="J775" s="77">
        <v>1472</v>
      </c>
      <c r="K775" s="77">
        <v>0</v>
      </c>
      <c r="L775" s="77">
        <v>18.695106559999999</v>
      </c>
      <c r="M775" s="78">
        <v>0</v>
      </c>
      <c r="N775" s="78">
        <v>0</v>
      </c>
      <c r="O775" s="78">
        <v>0</v>
      </c>
    </row>
    <row r="776" spans="2:15">
      <c r="B776" t="s">
        <v>3528</v>
      </c>
      <c r="C776" t="s">
        <v>3529</v>
      </c>
      <c r="D776" t="s">
        <v>2176</v>
      </c>
      <c r="E776" t="s">
        <v>1032</v>
      </c>
      <c r="F776" t="s">
        <v>3530</v>
      </c>
      <c r="G776" t="s">
        <v>1190</v>
      </c>
      <c r="H776" t="s">
        <v>106</v>
      </c>
      <c r="I776" s="77">
        <v>197</v>
      </c>
      <c r="J776" s="77">
        <v>1943</v>
      </c>
      <c r="K776" s="77">
        <v>0.29092960000000001</v>
      </c>
      <c r="L776" s="77">
        <v>14.42283492</v>
      </c>
      <c r="M776" s="78">
        <v>0</v>
      </c>
      <c r="N776" s="78">
        <v>0</v>
      </c>
      <c r="O776" s="78">
        <v>0</v>
      </c>
    </row>
    <row r="777" spans="2:15">
      <c r="B777" t="s">
        <v>3531</v>
      </c>
      <c r="C777" t="s">
        <v>3532</v>
      </c>
      <c r="D777" t="s">
        <v>366</v>
      </c>
      <c r="E777" t="s">
        <v>1032</v>
      </c>
      <c r="F777" t="s">
        <v>3533</v>
      </c>
      <c r="G777" t="s">
        <v>1190</v>
      </c>
      <c r="H777" t="s">
        <v>106</v>
      </c>
      <c r="I777" s="77">
        <v>6</v>
      </c>
      <c r="J777" s="77">
        <v>937</v>
      </c>
      <c r="K777" s="77">
        <v>0</v>
      </c>
      <c r="L777" s="77">
        <v>0.20756424000000001</v>
      </c>
      <c r="M777" s="78">
        <v>0</v>
      </c>
      <c r="N777" s="78">
        <v>0</v>
      </c>
      <c r="O777" s="78">
        <v>0</v>
      </c>
    </row>
    <row r="778" spans="2:15">
      <c r="B778" t="s">
        <v>3534</v>
      </c>
      <c r="C778" t="s">
        <v>3535</v>
      </c>
      <c r="D778" t="s">
        <v>366</v>
      </c>
      <c r="E778" t="s">
        <v>1032</v>
      </c>
      <c r="F778" t="s">
        <v>3536</v>
      </c>
      <c r="G778" t="s">
        <v>1190</v>
      </c>
      <c r="H778" t="s">
        <v>106</v>
      </c>
      <c r="I778" s="77">
        <v>2544</v>
      </c>
      <c r="J778" s="77">
        <v>1520</v>
      </c>
      <c r="K778" s="77">
        <v>0</v>
      </c>
      <c r="L778" s="77">
        <v>142.76520959999999</v>
      </c>
      <c r="M778" s="78">
        <v>0</v>
      </c>
      <c r="N778" s="78">
        <v>0</v>
      </c>
      <c r="O778" s="78">
        <v>0</v>
      </c>
    </row>
    <row r="779" spans="2:15">
      <c r="B779" t="s">
        <v>3537</v>
      </c>
      <c r="C779" t="s">
        <v>3538</v>
      </c>
      <c r="D779" t="s">
        <v>2176</v>
      </c>
      <c r="E779" t="s">
        <v>1032</v>
      </c>
      <c r="F779" t="s">
        <v>3539</v>
      </c>
      <c r="G779" t="s">
        <v>1190</v>
      </c>
      <c r="H779" t="s">
        <v>106</v>
      </c>
      <c r="I779" s="77">
        <v>16817.75</v>
      </c>
      <c r="J779" s="77">
        <v>25333</v>
      </c>
      <c r="K779" s="77">
        <v>0</v>
      </c>
      <c r="L779" s="77">
        <v>15729.54672289</v>
      </c>
      <c r="M779" s="78">
        <v>1E-4</v>
      </c>
      <c r="N779" s="78">
        <v>4.4000000000000003E-3</v>
      </c>
      <c r="O779" s="78">
        <v>5.9999999999999995E-4</v>
      </c>
    </row>
    <row r="780" spans="2:15">
      <c r="B780" t="s">
        <v>3540</v>
      </c>
      <c r="C780" t="s">
        <v>3541</v>
      </c>
      <c r="D780" t="s">
        <v>366</v>
      </c>
      <c r="E780" t="s">
        <v>1032</v>
      </c>
      <c r="F780" t="s">
        <v>3542</v>
      </c>
      <c r="G780" t="s">
        <v>1190</v>
      </c>
      <c r="H780" t="s">
        <v>106</v>
      </c>
      <c r="I780" s="77">
        <v>17</v>
      </c>
      <c r="J780" s="77">
        <v>31368</v>
      </c>
      <c r="K780" s="77">
        <v>0</v>
      </c>
      <c r="L780" s="77">
        <v>19.68781152</v>
      </c>
      <c r="M780" s="78">
        <v>0</v>
      </c>
      <c r="N780" s="78">
        <v>0</v>
      </c>
      <c r="O780" s="78">
        <v>0</v>
      </c>
    </row>
    <row r="781" spans="2:15">
      <c r="B781" t="s">
        <v>3543</v>
      </c>
      <c r="C781" t="s">
        <v>3544</v>
      </c>
      <c r="D781" t="s">
        <v>2176</v>
      </c>
      <c r="E781" t="s">
        <v>1032</v>
      </c>
      <c r="F781" t="s">
        <v>3545</v>
      </c>
      <c r="G781" t="s">
        <v>1190</v>
      </c>
      <c r="H781" t="s">
        <v>106</v>
      </c>
      <c r="I781" s="77">
        <v>1023</v>
      </c>
      <c r="J781" s="77">
        <v>6586</v>
      </c>
      <c r="K781" s="77">
        <v>0</v>
      </c>
      <c r="L781" s="77">
        <v>248.74768775999999</v>
      </c>
      <c r="M781" s="78">
        <v>0</v>
      </c>
      <c r="N781" s="78">
        <v>1E-4</v>
      </c>
      <c r="O781" s="78">
        <v>0</v>
      </c>
    </row>
    <row r="782" spans="2:15">
      <c r="B782" t="s">
        <v>3546</v>
      </c>
      <c r="C782" t="s">
        <v>3547</v>
      </c>
      <c r="D782" t="s">
        <v>2176</v>
      </c>
      <c r="E782" t="s">
        <v>1032</v>
      </c>
      <c r="F782" t="s">
        <v>3548</v>
      </c>
      <c r="G782" t="s">
        <v>1190</v>
      </c>
      <c r="H782" t="s">
        <v>106</v>
      </c>
      <c r="I782" s="77">
        <v>150</v>
      </c>
      <c r="J782" s="77">
        <v>567</v>
      </c>
      <c r="K782" s="77">
        <v>0</v>
      </c>
      <c r="L782" s="77">
        <v>3.1400459999999999</v>
      </c>
      <c r="M782" s="78">
        <v>0</v>
      </c>
      <c r="N782" s="78">
        <v>0</v>
      </c>
      <c r="O782" s="78">
        <v>0</v>
      </c>
    </row>
    <row r="783" spans="2:15">
      <c r="B783" t="s">
        <v>3549</v>
      </c>
      <c r="C783" t="s">
        <v>3550</v>
      </c>
      <c r="D783" t="s">
        <v>2176</v>
      </c>
      <c r="E783" t="s">
        <v>1032</v>
      </c>
      <c r="F783" t="s">
        <v>3551</v>
      </c>
      <c r="G783" t="s">
        <v>1190</v>
      </c>
      <c r="H783" t="s">
        <v>106</v>
      </c>
      <c r="I783" s="77">
        <v>100</v>
      </c>
      <c r="J783" s="77">
        <v>1166</v>
      </c>
      <c r="K783" s="77">
        <v>0</v>
      </c>
      <c r="L783" s="77">
        <v>4.3048719999999996</v>
      </c>
      <c r="M783" s="78">
        <v>0</v>
      </c>
      <c r="N783" s="78">
        <v>0</v>
      </c>
      <c r="O783" s="78">
        <v>0</v>
      </c>
    </row>
    <row r="784" spans="2:15">
      <c r="B784" t="s">
        <v>3552</v>
      </c>
      <c r="C784" t="s">
        <v>3553</v>
      </c>
      <c r="D784" t="s">
        <v>366</v>
      </c>
      <c r="E784" t="s">
        <v>1032</v>
      </c>
      <c r="F784" t="s">
        <v>3554</v>
      </c>
      <c r="G784" t="s">
        <v>1190</v>
      </c>
      <c r="H784" t="s">
        <v>106</v>
      </c>
      <c r="I784" s="77">
        <v>250</v>
      </c>
      <c r="J784" s="77">
        <v>21043</v>
      </c>
      <c r="K784" s="77">
        <v>0</v>
      </c>
      <c r="L784" s="77">
        <v>194.22689</v>
      </c>
      <c r="M784" s="78">
        <v>0</v>
      </c>
      <c r="N784" s="78">
        <v>1E-4</v>
      </c>
      <c r="O784" s="78">
        <v>0</v>
      </c>
    </row>
    <row r="785" spans="2:15">
      <c r="B785" t="s">
        <v>3555</v>
      </c>
      <c r="C785" t="s">
        <v>3556</v>
      </c>
      <c r="D785" t="s">
        <v>366</v>
      </c>
      <c r="E785" t="s">
        <v>1032</v>
      </c>
      <c r="F785" t="s">
        <v>3557</v>
      </c>
      <c r="G785" t="s">
        <v>1190</v>
      </c>
      <c r="H785" t="s">
        <v>106</v>
      </c>
      <c r="I785" s="77">
        <v>521</v>
      </c>
      <c r="J785" s="77">
        <v>1486</v>
      </c>
      <c r="K785" s="77">
        <v>0</v>
      </c>
      <c r="L785" s="77">
        <v>28.58368552</v>
      </c>
      <c r="M785" s="78">
        <v>0</v>
      </c>
      <c r="N785" s="78">
        <v>0</v>
      </c>
      <c r="O785" s="78">
        <v>0</v>
      </c>
    </row>
    <row r="786" spans="2:15">
      <c r="B786" t="s">
        <v>3558</v>
      </c>
      <c r="C786" t="s">
        <v>3556</v>
      </c>
      <c r="D786" t="s">
        <v>2176</v>
      </c>
      <c r="E786" t="s">
        <v>1032</v>
      </c>
      <c r="F786" t="s">
        <v>3557</v>
      </c>
      <c r="G786" t="s">
        <v>1190</v>
      </c>
      <c r="H786" t="s">
        <v>106</v>
      </c>
      <c r="I786" s="77">
        <v>61012.11</v>
      </c>
      <c r="J786" s="77">
        <v>1486</v>
      </c>
      <c r="K786" s="77">
        <v>0</v>
      </c>
      <c r="L786" s="77">
        <v>3347.3147123832</v>
      </c>
      <c r="M786" s="78">
        <v>2.9999999999999997E-4</v>
      </c>
      <c r="N786" s="78">
        <v>8.9999999999999998E-4</v>
      </c>
      <c r="O786" s="78">
        <v>1E-4</v>
      </c>
    </row>
    <row r="787" spans="2:15">
      <c r="B787" t="s">
        <v>3559</v>
      </c>
      <c r="C787" t="s">
        <v>3560</v>
      </c>
      <c r="D787" t="s">
        <v>366</v>
      </c>
      <c r="E787" t="s">
        <v>1032</v>
      </c>
      <c r="F787" t="s">
        <v>3561</v>
      </c>
      <c r="G787" t="s">
        <v>1190</v>
      </c>
      <c r="H787" t="s">
        <v>106</v>
      </c>
      <c r="I787" s="77">
        <v>326</v>
      </c>
      <c r="J787" s="77">
        <v>6376</v>
      </c>
      <c r="K787" s="77">
        <v>0</v>
      </c>
      <c r="L787" s="77">
        <v>76.741025919999998</v>
      </c>
      <c r="M787" s="78">
        <v>0</v>
      </c>
      <c r="N787" s="78">
        <v>0</v>
      </c>
      <c r="O787" s="78">
        <v>0</v>
      </c>
    </row>
    <row r="788" spans="2:15">
      <c r="B788" t="s">
        <v>3562</v>
      </c>
      <c r="C788" t="s">
        <v>3563</v>
      </c>
      <c r="D788" t="s">
        <v>366</v>
      </c>
      <c r="E788" t="s">
        <v>1032</v>
      </c>
      <c r="F788" t="s">
        <v>3564</v>
      </c>
      <c r="G788" t="s">
        <v>1190</v>
      </c>
      <c r="H788" t="s">
        <v>106</v>
      </c>
      <c r="I788" s="77">
        <v>86</v>
      </c>
      <c r="J788" s="77">
        <v>17577</v>
      </c>
      <c r="K788" s="77">
        <v>0</v>
      </c>
      <c r="L788" s="77">
        <v>55.809084239999997</v>
      </c>
      <c r="M788" s="78">
        <v>0</v>
      </c>
      <c r="N788" s="78">
        <v>0</v>
      </c>
      <c r="O788" s="78">
        <v>0</v>
      </c>
    </row>
    <row r="789" spans="2:15">
      <c r="B789" t="s">
        <v>3565</v>
      </c>
      <c r="C789" t="s">
        <v>3566</v>
      </c>
      <c r="D789" t="s">
        <v>2176</v>
      </c>
      <c r="E789" t="s">
        <v>1032</v>
      </c>
      <c r="F789" t="s">
        <v>3567</v>
      </c>
      <c r="G789" t="s">
        <v>1190</v>
      </c>
      <c r="H789" t="s">
        <v>106</v>
      </c>
      <c r="I789" s="77">
        <v>1</v>
      </c>
      <c r="J789" s="77">
        <v>450</v>
      </c>
      <c r="K789" s="77">
        <v>0</v>
      </c>
      <c r="L789" s="77">
        <v>1.6614E-2</v>
      </c>
      <c r="M789" s="78">
        <v>0</v>
      </c>
      <c r="N789" s="78">
        <v>0</v>
      </c>
      <c r="O789" s="78">
        <v>0</v>
      </c>
    </row>
    <row r="790" spans="2:15">
      <c r="B790" t="s">
        <v>3568</v>
      </c>
      <c r="C790" t="s">
        <v>3569</v>
      </c>
      <c r="D790" t="s">
        <v>2176</v>
      </c>
      <c r="E790" t="s">
        <v>1032</v>
      </c>
      <c r="F790" t="s">
        <v>3570</v>
      </c>
      <c r="G790" t="s">
        <v>1190</v>
      </c>
      <c r="H790" t="s">
        <v>106</v>
      </c>
      <c r="I790" s="77">
        <v>23</v>
      </c>
      <c r="J790" s="77">
        <v>42790</v>
      </c>
      <c r="K790" s="77">
        <v>0</v>
      </c>
      <c r="L790" s="77">
        <v>36.335556400000002</v>
      </c>
      <c r="M790" s="78">
        <v>0</v>
      </c>
      <c r="N790" s="78">
        <v>0</v>
      </c>
      <c r="O790" s="78">
        <v>0</v>
      </c>
    </row>
    <row r="791" spans="2:15">
      <c r="B791" t="s">
        <v>3571</v>
      </c>
      <c r="C791" t="s">
        <v>3572</v>
      </c>
      <c r="D791" t="s">
        <v>366</v>
      </c>
      <c r="E791" t="s">
        <v>1032</v>
      </c>
      <c r="F791" t="s">
        <v>3573</v>
      </c>
      <c r="G791" t="s">
        <v>1190</v>
      </c>
      <c r="H791" t="s">
        <v>106</v>
      </c>
      <c r="I791" s="77">
        <v>31</v>
      </c>
      <c r="J791" s="77">
        <v>6324</v>
      </c>
      <c r="K791" s="77">
        <v>0</v>
      </c>
      <c r="L791" s="77">
        <v>7.2379444800000003</v>
      </c>
      <c r="M791" s="78">
        <v>0</v>
      </c>
      <c r="N791" s="78">
        <v>0</v>
      </c>
      <c r="O791" s="78">
        <v>0</v>
      </c>
    </row>
    <row r="792" spans="2:15">
      <c r="B792" t="s">
        <v>3574</v>
      </c>
      <c r="C792" t="s">
        <v>3575</v>
      </c>
      <c r="D792" t="s">
        <v>366</v>
      </c>
      <c r="E792" t="s">
        <v>1032</v>
      </c>
      <c r="F792" t="s">
        <v>3576</v>
      </c>
      <c r="G792" t="s">
        <v>1190</v>
      </c>
      <c r="H792" t="s">
        <v>106</v>
      </c>
      <c r="I792" s="77">
        <v>4</v>
      </c>
      <c r="J792" s="77">
        <v>41173</v>
      </c>
      <c r="K792" s="77">
        <v>0</v>
      </c>
      <c r="L792" s="77">
        <v>6.0804286400000001</v>
      </c>
      <c r="M792" s="78">
        <v>0</v>
      </c>
      <c r="N792" s="78">
        <v>0</v>
      </c>
      <c r="O792" s="78">
        <v>0</v>
      </c>
    </row>
    <row r="793" spans="2:15">
      <c r="B793" t="s">
        <v>3577</v>
      </c>
      <c r="C793" t="s">
        <v>3578</v>
      </c>
      <c r="D793" t="s">
        <v>366</v>
      </c>
      <c r="E793" t="s">
        <v>1032</v>
      </c>
      <c r="F793" t="s">
        <v>3579</v>
      </c>
      <c r="G793" t="s">
        <v>1190</v>
      </c>
      <c r="H793" t="s">
        <v>106</v>
      </c>
      <c r="I793" s="77">
        <v>127</v>
      </c>
      <c r="J793" s="77">
        <v>1666</v>
      </c>
      <c r="K793" s="77">
        <v>0</v>
      </c>
      <c r="L793" s="77">
        <v>7.8116074400000004</v>
      </c>
      <c r="M793" s="78">
        <v>0</v>
      </c>
      <c r="N793" s="78">
        <v>0</v>
      </c>
      <c r="O793" s="78">
        <v>0</v>
      </c>
    </row>
    <row r="794" spans="2:15">
      <c r="B794" t="s">
        <v>3580</v>
      </c>
      <c r="C794" t="s">
        <v>3581</v>
      </c>
      <c r="D794" t="s">
        <v>366</v>
      </c>
      <c r="E794" t="s">
        <v>1032</v>
      </c>
      <c r="F794" t="s">
        <v>3582</v>
      </c>
      <c r="G794" t="s">
        <v>1190</v>
      </c>
      <c r="H794" t="s">
        <v>106</v>
      </c>
      <c r="I794" s="77">
        <v>102</v>
      </c>
      <c r="J794" s="77">
        <v>4368</v>
      </c>
      <c r="K794" s="77">
        <v>0</v>
      </c>
      <c r="L794" s="77">
        <v>16.44918912</v>
      </c>
      <c r="M794" s="78">
        <v>0</v>
      </c>
      <c r="N794" s="78">
        <v>0</v>
      </c>
      <c r="O794" s="78">
        <v>0</v>
      </c>
    </row>
    <row r="795" spans="2:15">
      <c r="B795" t="s">
        <v>3583</v>
      </c>
      <c r="C795" t="s">
        <v>3584</v>
      </c>
      <c r="D795" t="s">
        <v>366</v>
      </c>
      <c r="E795" t="s">
        <v>1032</v>
      </c>
      <c r="F795" t="s">
        <v>3585</v>
      </c>
      <c r="G795" t="s">
        <v>1190</v>
      </c>
      <c r="H795" t="s">
        <v>106</v>
      </c>
      <c r="I795" s="77">
        <v>15554.93</v>
      </c>
      <c r="J795" s="77">
        <v>23432</v>
      </c>
      <c r="K795" s="77">
        <v>0</v>
      </c>
      <c r="L795" s="77">
        <v>13456.7167815392</v>
      </c>
      <c r="M795" s="78">
        <v>0</v>
      </c>
      <c r="N795" s="78">
        <v>3.7000000000000002E-3</v>
      </c>
      <c r="O795" s="78">
        <v>5.0000000000000001E-4</v>
      </c>
    </row>
    <row r="796" spans="2:15">
      <c r="B796" t="s">
        <v>3586</v>
      </c>
      <c r="C796" t="s">
        <v>3587</v>
      </c>
      <c r="D796" t="s">
        <v>2176</v>
      </c>
      <c r="E796" t="s">
        <v>1032</v>
      </c>
      <c r="F796" t="s">
        <v>3588</v>
      </c>
      <c r="G796" t="s">
        <v>1190</v>
      </c>
      <c r="H796" t="s">
        <v>106</v>
      </c>
      <c r="I796" s="77">
        <v>75</v>
      </c>
      <c r="J796" s="77">
        <v>6760</v>
      </c>
      <c r="K796" s="77">
        <v>0</v>
      </c>
      <c r="L796" s="77">
        <v>18.718440000000001</v>
      </c>
      <c r="M796" s="78">
        <v>0</v>
      </c>
      <c r="N796" s="78">
        <v>0</v>
      </c>
      <c r="O796" s="78">
        <v>0</v>
      </c>
    </row>
    <row r="797" spans="2:15">
      <c r="B797" t="s">
        <v>3589</v>
      </c>
      <c r="C797" t="s">
        <v>3590</v>
      </c>
      <c r="D797" t="s">
        <v>2176</v>
      </c>
      <c r="E797" t="s">
        <v>1032</v>
      </c>
      <c r="F797" t="s">
        <v>3591</v>
      </c>
      <c r="G797" t="s">
        <v>1190</v>
      </c>
      <c r="H797" t="s">
        <v>106</v>
      </c>
      <c r="I797" s="77">
        <v>69</v>
      </c>
      <c r="J797" s="77">
        <v>14484</v>
      </c>
      <c r="K797" s="77">
        <v>0</v>
      </c>
      <c r="L797" s="77">
        <v>36.897700319999998</v>
      </c>
      <c r="M797" s="78">
        <v>0</v>
      </c>
      <c r="N797" s="78">
        <v>0</v>
      </c>
      <c r="O797" s="78">
        <v>0</v>
      </c>
    </row>
    <row r="798" spans="2:15">
      <c r="B798" t="s">
        <v>3592</v>
      </c>
      <c r="C798" t="s">
        <v>3593</v>
      </c>
      <c r="D798" t="s">
        <v>2176</v>
      </c>
      <c r="E798" t="s">
        <v>1032</v>
      </c>
      <c r="F798" t="s">
        <v>3594</v>
      </c>
      <c r="G798" t="s">
        <v>1190</v>
      </c>
      <c r="H798" t="s">
        <v>106</v>
      </c>
      <c r="I798" s="77">
        <v>6431</v>
      </c>
      <c r="J798" s="77">
        <v>49.4</v>
      </c>
      <c r="K798" s="77">
        <v>0</v>
      </c>
      <c r="L798" s="77">
        <v>11.729166488000001</v>
      </c>
      <c r="M798" s="78">
        <v>1E-4</v>
      </c>
      <c r="N798" s="78">
        <v>0</v>
      </c>
      <c r="O798" s="78">
        <v>0</v>
      </c>
    </row>
    <row r="799" spans="2:15">
      <c r="B799" t="s">
        <v>3595</v>
      </c>
      <c r="C799" t="s">
        <v>3596</v>
      </c>
      <c r="D799" t="s">
        <v>2176</v>
      </c>
      <c r="E799" t="s">
        <v>1032</v>
      </c>
      <c r="F799" t="s">
        <v>3597</v>
      </c>
      <c r="G799" t="s">
        <v>1127</v>
      </c>
      <c r="H799" t="s">
        <v>106</v>
      </c>
      <c r="I799" s="77">
        <v>480</v>
      </c>
      <c r="J799" s="77">
        <v>18959</v>
      </c>
      <c r="K799" s="77">
        <v>0</v>
      </c>
      <c r="L799" s="77">
        <v>335.98381440000003</v>
      </c>
      <c r="M799" s="78">
        <v>0</v>
      </c>
      <c r="N799" s="78">
        <v>1E-4</v>
      </c>
      <c r="O799" s="78">
        <v>0</v>
      </c>
    </row>
    <row r="800" spans="2:15">
      <c r="B800" t="s">
        <v>3598</v>
      </c>
      <c r="C800" t="s">
        <v>3599</v>
      </c>
      <c r="D800" t="s">
        <v>366</v>
      </c>
      <c r="E800" t="s">
        <v>1032</v>
      </c>
      <c r="F800" t="s">
        <v>3600</v>
      </c>
      <c r="G800" t="s">
        <v>1127</v>
      </c>
      <c r="H800" t="s">
        <v>106</v>
      </c>
      <c r="I800" s="77">
        <v>28</v>
      </c>
      <c r="J800" s="77">
        <v>15929</v>
      </c>
      <c r="K800" s="77">
        <v>0</v>
      </c>
      <c r="L800" s="77">
        <v>16.46676304</v>
      </c>
      <c r="M800" s="78">
        <v>0</v>
      </c>
      <c r="N800" s="78">
        <v>0</v>
      </c>
      <c r="O800" s="78">
        <v>0</v>
      </c>
    </row>
    <row r="801" spans="2:15">
      <c r="B801" t="s">
        <v>3601</v>
      </c>
      <c r="C801" t="s">
        <v>3602</v>
      </c>
      <c r="D801" t="s">
        <v>2176</v>
      </c>
      <c r="E801" t="s">
        <v>1032</v>
      </c>
      <c r="F801" t="s">
        <v>3603</v>
      </c>
      <c r="G801" t="s">
        <v>1127</v>
      </c>
      <c r="H801" t="s">
        <v>106</v>
      </c>
      <c r="I801" s="77">
        <v>136</v>
      </c>
      <c r="J801" s="77">
        <v>5796</v>
      </c>
      <c r="K801" s="77">
        <v>0</v>
      </c>
      <c r="L801" s="77">
        <v>29.10241152</v>
      </c>
      <c r="M801" s="78">
        <v>0</v>
      </c>
      <c r="N801" s="78">
        <v>0</v>
      </c>
      <c r="O801" s="78">
        <v>0</v>
      </c>
    </row>
    <row r="802" spans="2:15">
      <c r="B802" t="s">
        <v>3604</v>
      </c>
      <c r="C802" t="s">
        <v>3605</v>
      </c>
      <c r="D802" t="s">
        <v>2176</v>
      </c>
      <c r="E802" t="s">
        <v>1032</v>
      </c>
      <c r="F802" t="s">
        <v>3606</v>
      </c>
      <c r="G802" t="s">
        <v>1127</v>
      </c>
      <c r="H802" t="s">
        <v>106</v>
      </c>
      <c r="I802" s="77">
        <v>6</v>
      </c>
      <c r="J802" s="77">
        <v>2585</v>
      </c>
      <c r="K802" s="77">
        <v>2.73208E-3</v>
      </c>
      <c r="L802" s="77">
        <v>0.57536127999999997</v>
      </c>
      <c r="M802" s="78">
        <v>0</v>
      </c>
      <c r="N802" s="78">
        <v>0</v>
      </c>
      <c r="O802" s="78">
        <v>0</v>
      </c>
    </row>
    <row r="803" spans="2:15">
      <c r="B803" t="s">
        <v>3607</v>
      </c>
      <c r="C803" t="s">
        <v>3608</v>
      </c>
      <c r="D803" t="s">
        <v>2176</v>
      </c>
      <c r="E803" t="s">
        <v>1032</v>
      </c>
      <c r="F803" t="s">
        <v>3609</v>
      </c>
      <c r="G803" t="s">
        <v>1127</v>
      </c>
      <c r="H803" t="s">
        <v>106</v>
      </c>
      <c r="I803" s="77">
        <v>85</v>
      </c>
      <c r="J803" s="77">
        <v>209</v>
      </c>
      <c r="K803" s="77">
        <v>0</v>
      </c>
      <c r="L803" s="77">
        <v>0.65588380000000002</v>
      </c>
      <c r="M803" s="78">
        <v>0</v>
      </c>
      <c r="N803" s="78">
        <v>0</v>
      </c>
      <c r="O803" s="78">
        <v>0</v>
      </c>
    </row>
    <row r="804" spans="2:15">
      <c r="B804" t="s">
        <v>3610</v>
      </c>
      <c r="C804" t="s">
        <v>3611</v>
      </c>
      <c r="D804" t="s">
        <v>2176</v>
      </c>
      <c r="E804" t="s">
        <v>1032</v>
      </c>
      <c r="F804" t="s">
        <v>3612</v>
      </c>
      <c r="G804" t="s">
        <v>1127</v>
      </c>
      <c r="H804" t="s">
        <v>106</v>
      </c>
      <c r="I804" s="77">
        <v>150</v>
      </c>
      <c r="J804" s="77">
        <v>5121</v>
      </c>
      <c r="K804" s="77">
        <v>0</v>
      </c>
      <c r="L804" s="77">
        <v>28.360098000000001</v>
      </c>
      <c r="M804" s="78">
        <v>0</v>
      </c>
      <c r="N804" s="78">
        <v>0</v>
      </c>
      <c r="O804" s="78">
        <v>0</v>
      </c>
    </row>
    <row r="805" spans="2:15">
      <c r="B805" t="s">
        <v>3613</v>
      </c>
      <c r="C805" t="s">
        <v>3614</v>
      </c>
      <c r="D805" t="s">
        <v>2176</v>
      </c>
      <c r="E805" t="s">
        <v>1032</v>
      </c>
      <c r="F805" t="s">
        <v>3615</v>
      </c>
      <c r="G805" t="s">
        <v>1127</v>
      </c>
      <c r="H805" t="s">
        <v>106</v>
      </c>
      <c r="I805" s="77">
        <v>300</v>
      </c>
      <c r="J805" s="77">
        <v>562</v>
      </c>
      <c r="K805" s="77">
        <v>0</v>
      </c>
      <c r="L805" s="77">
        <v>6.2247120000000002</v>
      </c>
      <c r="M805" s="78">
        <v>0</v>
      </c>
      <c r="N805" s="78">
        <v>0</v>
      </c>
      <c r="O805" s="78">
        <v>0</v>
      </c>
    </row>
    <row r="806" spans="2:15">
      <c r="B806" t="s">
        <v>3616</v>
      </c>
      <c r="C806" t="s">
        <v>3617</v>
      </c>
      <c r="D806" t="s">
        <v>2176</v>
      </c>
      <c r="E806" t="s">
        <v>1032</v>
      </c>
      <c r="F806" t="s">
        <v>3618</v>
      </c>
      <c r="G806" t="s">
        <v>1127</v>
      </c>
      <c r="H806" t="s">
        <v>106</v>
      </c>
      <c r="I806" s="77">
        <v>500</v>
      </c>
      <c r="J806" s="77">
        <v>2571</v>
      </c>
      <c r="K806" s="77">
        <v>0</v>
      </c>
      <c r="L806" s="77">
        <v>47.460659999999997</v>
      </c>
      <c r="M806" s="78">
        <v>0</v>
      </c>
      <c r="N806" s="78">
        <v>0</v>
      </c>
      <c r="O806" s="78">
        <v>0</v>
      </c>
    </row>
    <row r="807" spans="2:15">
      <c r="B807" t="s">
        <v>3619</v>
      </c>
      <c r="C807" t="s">
        <v>3620</v>
      </c>
      <c r="D807" t="s">
        <v>2176</v>
      </c>
      <c r="E807" t="s">
        <v>1032</v>
      </c>
      <c r="F807" t="s">
        <v>3621</v>
      </c>
      <c r="G807" t="s">
        <v>1127</v>
      </c>
      <c r="H807" t="s">
        <v>106</v>
      </c>
      <c r="I807" s="77">
        <v>54</v>
      </c>
      <c r="J807" s="77">
        <v>14577</v>
      </c>
      <c r="K807" s="77">
        <v>0</v>
      </c>
      <c r="L807" s="77">
        <v>29.06187336</v>
      </c>
      <c r="M807" s="78">
        <v>0</v>
      </c>
      <c r="N807" s="78">
        <v>0</v>
      </c>
      <c r="O807" s="78">
        <v>0</v>
      </c>
    </row>
    <row r="808" spans="2:15">
      <c r="B808" t="s">
        <v>3622</v>
      </c>
      <c r="C808" t="s">
        <v>3623</v>
      </c>
      <c r="D808" t="s">
        <v>2176</v>
      </c>
      <c r="E808" t="s">
        <v>1032</v>
      </c>
      <c r="F808" t="s">
        <v>3624</v>
      </c>
      <c r="G808" t="s">
        <v>1127</v>
      </c>
      <c r="H808" t="s">
        <v>106</v>
      </c>
      <c r="I808" s="77">
        <v>245</v>
      </c>
      <c r="J808" s="77">
        <v>3088</v>
      </c>
      <c r="K808" s="77">
        <v>0</v>
      </c>
      <c r="L808" s="77">
        <v>27.932195199999999</v>
      </c>
      <c r="M808" s="78">
        <v>0</v>
      </c>
      <c r="N808" s="78">
        <v>0</v>
      </c>
      <c r="O808" s="78">
        <v>0</v>
      </c>
    </row>
    <row r="809" spans="2:15">
      <c r="B809" t="s">
        <v>3625</v>
      </c>
      <c r="C809" t="s">
        <v>3626</v>
      </c>
      <c r="D809" t="s">
        <v>2176</v>
      </c>
      <c r="E809" t="s">
        <v>1032</v>
      </c>
      <c r="F809" t="s">
        <v>3627</v>
      </c>
      <c r="G809" t="s">
        <v>1127</v>
      </c>
      <c r="H809" t="s">
        <v>106</v>
      </c>
      <c r="I809" s="77">
        <v>31</v>
      </c>
      <c r="J809" s="77">
        <v>563</v>
      </c>
      <c r="K809" s="77">
        <v>0</v>
      </c>
      <c r="L809" s="77">
        <v>0.64436475999999998</v>
      </c>
      <c r="M809" s="78">
        <v>0</v>
      </c>
      <c r="N809" s="78">
        <v>0</v>
      </c>
      <c r="O809" s="78">
        <v>0</v>
      </c>
    </row>
    <row r="810" spans="2:15">
      <c r="B810" t="s">
        <v>3628</v>
      </c>
      <c r="C810" t="s">
        <v>3629</v>
      </c>
      <c r="D810" t="s">
        <v>366</v>
      </c>
      <c r="E810" t="s">
        <v>1032</v>
      </c>
      <c r="F810" t="s">
        <v>3630</v>
      </c>
      <c r="G810" t="s">
        <v>1127</v>
      </c>
      <c r="H810" t="s">
        <v>106</v>
      </c>
      <c r="I810" s="77">
        <v>11038.98</v>
      </c>
      <c r="J810" s="77">
        <v>7615</v>
      </c>
      <c r="K810" s="77">
        <v>0</v>
      </c>
      <c r="L810" s="77">
        <v>3103.5628632839998</v>
      </c>
      <c r="M810" s="78">
        <v>1E-4</v>
      </c>
      <c r="N810" s="78">
        <v>8.9999999999999998E-4</v>
      </c>
      <c r="O810" s="78">
        <v>1E-4</v>
      </c>
    </row>
    <row r="811" spans="2:15">
      <c r="B811" t="s">
        <v>3631</v>
      </c>
      <c r="C811" t="s">
        <v>3632</v>
      </c>
      <c r="D811" t="s">
        <v>366</v>
      </c>
      <c r="E811" t="s">
        <v>1032</v>
      </c>
      <c r="F811" t="s">
        <v>3633</v>
      </c>
      <c r="G811" t="s">
        <v>1127</v>
      </c>
      <c r="H811" t="s">
        <v>106</v>
      </c>
      <c r="I811" s="77">
        <v>22579.72</v>
      </c>
      <c r="J811" s="77">
        <v>3614</v>
      </c>
      <c r="K811" s="77">
        <v>0</v>
      </c>
      <c r="L811" s="77">
        <v>3012.7867503135999</v>
      </c>
      <c r="M811" s="78">
        <v>1E-4</v>
      </c>
      <c r="N811" s="78">
        <v>8.0000000000000004E-4</v>
      </c>
      <c r="O811" s="78">
        <v>1E-4</v>
      </c>
    </row>
    <row r="812" spans="2:15">
      <c r="B812" t="s">
        <v>3634</v>
      </c>
      <c r="C812" t="s">
        <v>3635</v>
      </c>
      <c r="D812" t="s">
        <v>123</v>
      </c>
      <c r="E812" t="s">
        <v>1032</v>
      </c>
      <c r="F812" t="s">
        <v>3636</v>
      </c>
      <c r="G812" t="s">
        <v>1127</v>
      </c>
      <c r="H812" t="s">
        <v>106</v>
      </c>
      <c r="I812" s="77">
        <v>3672.98</v>
      </c>
      <c r="J812" s="77">
        <v>138300</v>
      </c>
      <c r="K812" s="77">
        <v>0</v>
      </c>
      <c r="L812" s="77">
        <v>18754.368107279999</v>
      </c>
      <c r="M812" s="78">
        <v>0</v>
      </c>
      <c r="N812" s="78">
        <v>5.1999999999999998E-3</v>
      </c>
      <c r="O812" s="78">
        <v>6.9999999999999999E-4</v>
      </c>
    </row>
    <row r="813" spans="2:15">
      <c r="B813" t="s">
        <v>3637</v>
      </c>
      <c r="C813" t="s">
        <v>3638</v>
      </c>
      <c r="D813" t="s">
        <v>2176</v>
      </c>
      <c r="E813" t="s">
        <v>1032</v>
      </c>
      <c r="F813" t="s">
        <v>3639</v>
      </c>
      <c r="G813" t="s">
        <v>1127</v>
      </c>
      <c r="H813" t="s">
        <v>106</v>
      </c>
      <c r="I813" s="77">
        <v>1366</v>
      </c>
      <c r="J813" s="77">
        <v>5.78</v>
      </c>
      <c r="K813" s="77">
        <v>0</v>
      </c>
      <c r="L813" s="77">
        <v>0.29150112160000002</v>
      </c>
      <c r="M813" s="78">
        <v>0</v>
      </c>
      <c r="N813" s="78">
        <v>0</v>
      </c>
      <c r="O813" s="78">
        <v>0</v>
      </c>
    </row>
    <row r="814" spans="2:15">
      <c r="B814" t="s">
        <v>3640</v>
      </c>
      <c r="C814" t="s">
        <v>3641</v>
      </c>
      <c r="D814" t="s">
        <v>2176</v>
      </c>
      <c r="E814" t="s">
        <v>1032</v>
      </c>
      <c r="F814" t="s">
        <v>3642</v>
      </c>
      <c r="G814" t="s">
        <v>1127</v>
      </c>
      <c r="H814" t="s">
        <v>106</v>
      </c>
      <c r="I814" s="77">
        <v>231</v>
      </c>
      <c r="J814" s="77">
        <v>559.99</v>
      </c>
      <c r="K814" s="77">
        <v>0</v>
      </c>
      <c r="L814" s="77">
        <v>4.7758859147999999</v>
      </c>
      <c r="M814" s="78">
        <v>0</v>
      </c>
      <c r="N814" s="78">
        <v>0</v>
      </c>
      <c r="O814" s="78">
        <v>0</v>
      </c>
    </row>
    <row r="815" spans="2:15">
      <c r="B815" t="s">
        <v>3643</v>
      </c>
      <c r="C815" t="s">
        <v>3644</v>
      </c>
      <c r="D815" t="s">
        <v>2176</v>
      </c>
      <c r="E815" t="s">
        <v>1032</v>
      </c>
      <c r="F815" t="s">
        <v>3645</v>
      </c>
      <c r="G815" t="s">
        <v>1230</v>
      </c>
      <c r="H815" t="s">
        <v>106</v>
      </c>
      <c r="I815" s="77">
        <v>1000</v>
      </c>
      <c r="J815" s="77">
        <v>2193</v>
      </c>
      <c r="K815" s="77">
        <v>0</v>
      </c>
      <c r="L815" s="77">
        <v>80.965559999999996</v>
      </c>
      <c r="M815" s="78">
        <v>2.9999999999999997E-4</v>
      </c>
      <c r="N815" s="78">
        <v>0</v>
      </c>
      <c r="O815" s="78">
        <v>0</v>
      </c>
    </row>
    <row r="816" spans="2:15">
      <c r="B816" t="s">
        <v>3646</v>
      </c>
      <c r="C816" t="s">
        <v>3647</v>
      </c>
      <c r="D816" t="s">
        <v>2176</v>
      </c>
      <c r="E816" t="s">
        <v>1032</v>
      </c>
      <c r="F816" t="s">
        <v>3648</v>
      </c>
      <c r="G816" t="s">
        <v>1230</v>
      </c>
      <c r="H816" t="s">
        <v>106</v>
      </c>
      <c r="I816" s="77">
        <v>862</v>
      </c>
      <c r="J816" s="77">
        <v>468</v>
      </c>
      <c r="K816" s="77">
        <v>0</v>
      </c>
      <c r="L816" s="77">
        <v>14.89411872</v>
      </c>
      <c r="M816" s="78">
        <v>0</v>
      </c>
      <c r="N816" s="78">
        <v>0</v>
      </c>
      <c r="O816" s="78">
        <v>0</v>
      </c>
    </row>
    <row r="817" spans="2:15">
      <c r="B817" t="s">
        <v>3649</v>
      </c>
      <c r="C817" t="s">
        <v>3650</v>
      </c>
      <c r="D817" t="s">
        <v>2176</v>
      </c>
      <c r="E817" t="s">
        <v>1032</v>
      </c>
      <c r="F817" t="s">
        <v>3651</v>
      </c>
      <c r="G817" t="s">
        <v>1230</v>
      </c>
      <c r="H817" t="s">
        <v>106</v>
      </c>
      <c r="I817" s="77">
        <v>9</v>
      </c>
      <c r="J817" s="77">
        <v>878</v>
      </c>
      <c r="K817" s="77">
        <v>0</v>
      </c>
      <c r="L817" s="77">
        <v>0.29174183999999997</v>
      </c>
      <c r="M817" s="78">
        <v>0</v>
      </c>
      <c r="N817" s="78">
        <v>0</v>
      </c>
      <c r="O817" s="78">
        <v>0</v>
      </c>
    </row>
    <row r="818" spans="2:15">
      <c r="B818" t="s">
        <v>3652</v>
      </c>
      <c r="C818" t="s">
        <v>3653</v>
      </c>
      <c r="D818" t="s">
        <v>2176</v>
      </c>
      <c r="E818" t="s">
        <v>1032</v>
      </c>
      <c r="F818" t="s">
        <v>2532</v>
      </c>
      <c r="G818" t="s">
        <v>1230</v>
      </c>
      <c r="H818" t="s">
        <v>106</v>
      </c>
      <c r="I818" s="77">
        <v>80</v>
      </c>
      <c r="J818" s="77">
        <v>220</v>
      </c>
      <c r="K818" s="77">
        <v>0</v>
      </c>
      <c r="L818" s="77">
        <v>0.64979200000000004</v>
      </c>
      <c r="M818" s="78">
        <v>0</v>
      </c>
      <c r="N818" s="78">
        <v>0</v>
      </c>
      <c r="O818" s="78">
        <v>0</v>
      </c>
    </row>
    <row r="819" spans="2:15">
      <c r="B819" t="s">
        <v>3654</v>
      </c>
      <c r="C819" t="s">
        <v>3655</v>
      </c>
      <c r="D819" t="s">
        <v>366</v>
      </c>
      <c r="E819" t="s">
        <v>1032</v>
      </c>
      <c r="F819" t="s">
        <v>3656</v>
      </c>
      <c r="G819" t="s">
        <v>1230</v>
      </c>
      <c r="H819" t="s">
        <v>106</v>
      </c>
      <c r="I819" s="77">
        <v>38</v>
      </c>
      <c r="J819" s="77">
        <v>832</v>
      </c>
      <c r="K819" s="77">
        <v>2.595476E-2</v>
      </c>
      <c r="L819" s="77">
        <v>1.1932174799999999</v>
      </c>
      <c r="M819" s="78">
        <v>0</v>
      </c>
      <c r="N819" s="78">
        <v>0</v>
      </c>
      <c r="O819" s="78">
        <v>0</v>
      </c>
    </row>
    <row r="820" spans="2:15">
      <c r="B820" t="s">
        <v>3657</v>
      </c>
      <c r="C820" t="s">
        <v>3658</v>
      </c>
      <c r="D820" t="s">
        <v>366</v>
      </c>
      <c r="E820" t="s">
        <v>1032</v>
      </c>
      <c r="F820" t="s">
        <v>3659</v>
      </c>
      <c r="G820" t="s">
        <v>1230</v>
      </c>
      <c r="H820" t="s">
        <v>106</v>
      </c>
      <c r="I820" s="77">
        <v>9</v>
      </c>
      <c r="J820" s="77">
        <v>1775</v>
      </c>
      <c r="K820" s="77">
        <v>0</v>
      </c>
      <c r="L820" s="77">
        <v>0.58979700000000002</v>
      </c>
      <c r="M820" s="78">
        <v>0</v>
      </c>
      <c r="N820" s="78">
        <v>0</v>
      </c>
      <c r="O820" s="78">
        <v>0</v>
      </c>
    </row>
    <row r="821" spans="2:15">
      <c r="B821" t="s">
        <v>3660</v>
      </c>
      <c r="C821" t="s">
        <v>3661</v>
      </c>
      <c r="D821" t="s">
        <v>366</v>
      </c>
      <c r="E821" t="s">
        <v>1032</v>
      </c>
      <c r="F821" t="s">
        <v>3662</v>
      </c>
      <c r="G821" t="s">
        <v>1230</v>
      </c>
      <c r="H821" t="s">
        <v>106</v>
      </c>
      <c r="I821" s="77">
        <v>52</v>
      </c>
      <c r="J821" s="77">
        <v>3699</v>
      </c>
      <c r="K821" s="77">
        <v>0</v>
      </c>
      <c r="L821" s="77">
        <v>7.1014881599999997</v>
      </c>
      <c r="M821" s="78">
        <v>0</v>
      </c>
      <c r="N821" s="78">
        <v>0</v>
      </c>
      <c r="O821" s="78">
        <v>0</v>
      </c>
    </row>
    <row r="822" spans="2:15">
      <c r="B822" t="s">
        <v>3663</v>
      </c>
      <c r="C822" t="s">
        <v>3664</v>
      </c>
      <c r="D822" t="s">
        <v>366</v>
      </c>
      <c r="E822" t="s">
        <v>1032</v>
      </c>
      <c r="F822" t="s">
        <v>3665</v>
      </c>
      <c r="G822" t="s">
        <v>1094</v>
      </c>
      <c r="H822" t="s">
        <v>106</v>
      </c>
      <c r="I822" s="77">
        <v>2</v>
      </c>
      <c r="J822" s="77">
        <v>1389</v>
      </c>
      <c r="K822" s="77">
        <v>0</v>
      </c>
      <c r="L822" s="77">
        <v>0.10256376</v>
      </c>
      <c r="M822" s="78">
        <v>0</v>
      </c>
      <c r="N822" s="78">
        <v>0</v>
      </c>
      <c r="O822" s="78">
        <v>0</v>
      </c>
    </row>
    <row r="823" spans="2:15">
      <c r="B823" t="s">
        <v>3666</v>
      </c>
      <c r="C823" t="s">
        <v>3667</v>
      </c>
      <c r="D823" t="s">
        <v>366</v>
      </c>
      <c r="E823" t="s">
        <v>1032</v>
      </c>
      <c r="F823" t="s">
        <v>3668</v>
      </c>
      <c r="G823" t="s">
        <v>1094</v>
      </c>
      <c r="H823" t="s">
        <v>106</v>
      </c>
      <c r="I823" s="77">
        <v>14</v>
      </c>
      <c r="J823" s="77">
        <v>975</v>
      </c>
      <c r="K823" s="77">
        <v>0</v>
      </c>
      <c r="L823" s="77">
        <v>0.50395800000000002</v>
      </c>
      <c r="M823" s="78">
        <v>0</v>
      </c>
      <c r="N823" s="78">
        <v>0</v>
      </c>
      <c r="O823" s="78">
        <v>0</v>
      </c>
    </row>
    <row r="824" spans="2:15">
      <c r="B824" t="s">
        <v>3669</v>
      </c>
      <c r="C824" t="s">
        <v>3670</v>
      </c>
      <c r="D824" t="s">
        <v>366</v>
      </c>
      <c r="E824" t="s">
        <v>1032</v>
      </c>
      <c r="F824" t="s">
        <v>2889</v>
      </c>
      <c r="G824" t="s">
        <v>1094</v>
      </c>
      <c r="H824" t="s">
        <v>106</v>
      </c>
      <c r="I824" s="77">
        <v>4</v>
      </c>
      <c r="J824" s="77">
        <v>6661</v>
      </c>
      <c r="K824" s="77">
        <v>0</v>
      </c>
      <c r="L824" s="77">
        <v>0.98369647999999998</v>
      </c>
      <c r="M824" s="78">
        <v>0</v>
      </c>
      <c r="N824" s="78">
        <v>0</v>
      </c>
      <c r="O824" s="78">
        <v>0</v>
      </c>
    </row>
    <row r="825" spans="2:15">
      <c r="B825" t="s">
        <v>3671</v>
      </c>
      <c r="C825" t="s">
        <v>3672</v>
      </c>
      <c r="D825" t="s">
        <v>366</v>
      </c>
      <c r="E825" t="s">
        <v>1032</v>
      </c>
      <c r="F825" t="s">
        <v>3673</v>
      </c>
      <c r="G825" t="s">
        <v>1094</v>
      </c>
      <c r="H825" t="s">
        <v>106</v>
      </c>
      <c r="I825" s="77">
        <v>505</v>
      </c>
      <c r="J825" s="77">
        <v>4631</v>
      </c>
      <c r="K825" s="77">
        <v>0</v>
      </c>
      <c r="L825" s="77">
        <v>86.343142599999993</v>
      </c>
      <c r="M825" s="78">
        <v>0</v>
      </c>
      <c r="N825" s="78">
        <v>0</v>
      </c>
      <c r="O825" s="78">
        <v>0</v>
      </c>
    </row>
    <row r="826" spans="2:15">
      <c r="B826" t="s">
        <v>3674</v>
      </c>
      <c r="C826" t="s">
        <v>3675</v>
      </c>
      <c r="D826" t="s">
        <v>3176</v>
      </c>
      <c r="E826" t="s">
        <v>1032</v>
      </c>
      <c r="F826" t="s">
        <v>3676</v>
      </c>
      <c r="G826" t="s">
        <v>1094</v>
      </c>
      <c r="H826" t="s">
        <v>110</v>
      </c>
      <c r="I826" s="77">
        <v>200</v>
      </c>
      <c r="J826" s="77">
        <v>941.8</v>
      </c>
      <c r="K826" s="77">
        <v>0</v>
      </c>
      <c r="L826" s="77">
        <v>7.5973122399999999</v>
      </c>
      <c r="M826" s="78">
        <v>0</v>
      </c>
      <c r="N826" s="78">
        <v>0</v>
      </c>
      <c r="O826" s="78">
        <v>0</v>
      </c>
    </row>
    <row r="827" spans="2:15">
      <c r="B827" t="s">
        <v>3677</v>
      </c>
      <c r="C827" t="s">
        <v>3678</v>
      </c>
      <c r="D827" t="s">
        <v>2176</v>
      </c>
      <c r="E827" t="s">
        <v>1032</v>
      </c>
      <c r="F827" t="s">
        <v>3679</v>
      </c>
      <c r="G827" t="s">
        <v>1094</v>
      </c>
      <c r="H827" t="s">
        <v>106</v>
      </c>
      <c r="I827" s="77">
        <v>155</v>
      </c>
      <c r="J827" s="77">
        <v>4694</v>
      </c>
      <c r="K827" s="77">
        <v>0</v>
      </c>
      <c r="L827" s="77">
        <v>26.861884400000001</v>
      </c>
      <c r="M827" s="78">
        <v>0</v>
      </c>
      <c r="N827" s="78">
        <v>0</v>
      </c>
      <c r="O827" s="78">
        <v>0</v>
      </c>
    </row>
    <row r="828" spans="2:15">
      <c r="B828" t="s">
        <v>3680</v>
      </c>
      <c r="C828" t="s">
        <v>3681</v>
      </c>
      <c r="D828" t="s">
        <v>2176</v>
      </c>
      <c r="E828" t="s">
        <v>1032</v>
      </c>
      <c r="F828" t="s">
        <v>3682</v>
      </c>
      <c r="G828" t="s">
        <v>1094</v>
      </c>
      <c r="H828" t="s">
        <v>106</v>
      </c>
      <c r="I828" s="77">
        <v>11</v>
      </c>
      <c r="J828" s="77">
        <v>2210</v>
      </c>
      <c r="K828" s="77">
        <v>0</v>
      </c>
      <c r="L828" s="77">
        <v>0.89752520000000002</v>
      </c>
      <c r="M828" s="78">
        <v>0</v>
      </c>
      <c r="N828" s="78">
        <v>0</v>
      </c>
      <c r="O828" s="78">
        <v>0</v>
      </c>
    </row>
    <row r="829" spans="2:15">
      <c r="B829" t="s">
        <v>3683</v>
      </c>
      <c r="C829" t="s">
        <v>3684</v>
      </c>
      <c r="D829" t="s">
        <v>366</v>
      </c>
      <c r="E829" t="s">
        <v>1032</v>
      </c>
      <c r="F829" t="s">
        <v>3685</v>
      </c>
      <c r="G829" t="s">
        <v>1094</v>
      </c>
      <c r="H829" t="s">
        <v>106</v>
      </c>
      <c r="I829" s="77">
        <v>465</v>
      </c>
      <c r="J829" s="77">
        <v>1932</v>
      </c>
      <c r="K829" s="77">
        <v>0</v>
      </c>
      <c r="L829" s="77">
        <v>33.168189599999998</v>
      </c>
      <c r="M829" s="78">
        <v>0</v>
      </c>
      <c r="N829" s="78">
        <v>0</v>
      </c>
      <c r="O829" s="78">
        <v>0</v>
      </c>
    </row>
    <row r="830" spans="2:15">
      <c r="B830" t="s">
        <v>3686</v>
      </c>
      <c r="C830" t="s">
        <v>3687</v>
      </c>
      <c r="D830" t="s">
        <v>2176</v>
      </c>
      <c r="E830" t="s">
        <v>1032</v>
      </c>
      <c r="F830" t="s">
        <v>3688</v>
      </c>
      <c r="G830" t="s">
        <v>1094</v>
      </c>
      <c r="H830" t="s">
        <v>106</v>
      </c>
      <c r="I830" s="77">
        <v>23</v>
      </c>
      <c r="J830" s="77">
        <v>89</v>
      </c>
      <c r="K830" s="77">
        <v>0</v>
      </c>
      <c r="L830" s="77">
        <v>7.5575240000000002E-2</v>
      </c>
      <c r="M830" s="78">
        <v>0</v>
      </c>
      <c r="N830" s="78">
        <v>0</v>
      </c>
      <c r="O830" s="78">
        <v>0</v>
      </c>
    </row>
    <row r="831" spans="2:15">
      <c r="B831" t="s">
        <v>3689</v>
      </c>
      <c r="C831" t="s">
        <v>3690</v>
      </c>
      <c r="D831" t="s">
        <v>2176</v>
      </c>
      <c r="E831" t="s">
        <v>1032</v>
      </c>
      <c r="F831" t="s">
        <v>3691</v>
      </c>
      <c r="G831" t="s">
        <v>1094</v>
      </c>
      <c r="H831" t="s">
        <v>106</v>
      </c>
      <c r="I831" s="77">
        <v>48</v>
      </c>
      <c r="J831" s="77">
        <v>900</v>
      </c>
      <c r="K831" s="77">
        <v>0</v>
      </c>
      <c r="L831" s="77">
        <v>1.5949439999999999</v>
      </c>
      <c r="M831" s="78">
        <v>0</v>
      </c>
      <c r="N831" s="78">
        <v>0</v>
      </c>
      <c r="O831" s="78">
        <v>0</v>
      </c>
    </row>
    <row r="832" spans="2:15">
      <c r="B832" t="s">
        <v>3692</v>
      </c>
      <c r="C832" t="s">
        <v>3693</v>
      </c>
      <c r="D832" t="s">
        <v>366</v>
      </c>
      <c r="E832" t="s">
        <v>1032</v>
      </c>
      <c r="F832" t="s">
        <v>3694</v>
      </c>
      <c r="G832" t="s">
        <v>1094</v>
      </c>
      <c r="H832" t="s">
        <v>106</v>
      </c>
      <c r="I832" s="77">
        <v>8</v>
      </c>
      <c r="J832" s="77">
        <v>7772</v>
      </c>
      <c r="K832" s="77">
        <v>0</v>
      </c>
      <c r="L832" s="77">
        <v>2.2955379200000001</v>
      </c>
      <c r="M832" s="78">
        <v>0</v>
      </c>
      <c r="N832" s="78">
        <v>0</v>
      </c>
      <c r="O832" s="78">
        <v>0</v>
      </c>
    </row>
    <row r="833" spans="2:15">
      <c r="B833" t="s">
        <v>3695</v>
      </c>
      <c r="C833" t="s">
        <v>3696</v>
      </c>
      <c r="D833" t="s">
        <v>366</v>
      </c>
      <c r="E833" t="s">
        <v>1032</v>
      </c>
      <c r="F833" t="s">
        <v>3697</v>
      </c>
      <c r="G833" t="s">
        <v>1094</v>
      </c>
      <c r="H833" t="s">
        <v>106</v>
      </c>
      <c r="I833" s="77">
        <v>4</v>
      </c>
      <c r="J833" s="77">
        <v>2167</v>
      </c>
      <c r="K833" s="77">
        <v>0</v>
      </c>
      <c r="L833" s="77">
        <v>0.32002256000000001</v>
      </c>
      <c r="M833" s="78">
        <v>0</v>
      </c>
      <c r="N833" s="78">
        <v>0</v>
      </c>
      <c r="O833" s="78">
        <v>0</v>
      </c>
    </row>
    <row r="834" spans="2:15">
      <c r="B834" t="s">
        <v>3698</v>
      </c>
      <c r="C834" t="s">
        <v>3699</v>
      </c>
      <c r="D834" t="s">
        <v>2176</v>
      </c>
      <c r="E834" t="s">
        <v>1032</v>
      </c>
      <c r="F834" t="s">
        <v>3700</v>
      </c>
      <c r="G834" t="s">
        <v>1094</v>
      </c>
      <c r="H834" t="s">
        <v>106</v>
      </c>
      <c r="I834" s="77">
        <v>4</v>
      </c>
      <c r="J834" s="77">
        <v>675</v>
      </c>
      <c r="K834" s="77">
        <v>0</v>
      </c>
      <c r="L834" s="77">
        <v>9.9683999999999995E-2</v>
      </c>
      <c r="M834" s="78">
        <v>0</v>
      </c>
      <c r="N834" s="78">
        <v>0</v>
      </c>
      <c r="O834" s="78">
        <v>0</v>
      </c>
    </row>
    <row r="835" spans="2:15">
      <c r="B835" t="s">
        <v>3701</v>
      </c>
      <c r="C835" t="s">
        <v>3702</v>
      </c>
      <c r="D835" t="s">
        <v>2176</v>
      </c>
      <c r="E835" t="s">
        <v>1032</v>
      </c>
      <c r="F835" t="s">
        <v>2559</v>
      </c>
      <c r="G835" t="s">
        <v>1094</v>
      </c>
      <c r="H835" t="s">
        <v>106</v>
      </c>
      <c r="I835" s="77">
        <v>380</v>
      </c>
      <c r="J835" s="77">
        <v>1748</v>
      </c>
      <c r="K835" s="77">
        <v>0</v>
      </c>
      <c r="L835" s="77">
        <v>24.523740799999999</v>
      </c>
      <c r="M835" s="78">
        <v>0</v>
      </c>
      <c r="N835" s="78">
        <v>0</v>
      </c>
      <c r="O835" s="78">
        <v>0</v>
      </c>
    </row>
    <row r="836" spans="2:15">
      <c r="B836" t="s">
        <v>3703</v>
      </c>
      <c r="C836" t="s">
        <v>3704</v>
      </c>
      <c r="D836" t="s">
        <v>366</v>
      </c>
      <c r="E836" t="s">
        <v>1032</v>
      </c>
      <c r="F836" t="s">
        <v>2600</v>
      </c>
      <c r="G836" t="s">
        <v>1168</v>
      </c>
      <c r="H836" t="s">
        <v>106</v>
      </c>
      <c r="I836" s="77">
        <v>50</v>
      </c>
      <c r="J836" s="77">
        <v>3125</v>
      </c>
      <c r="K836" s="77">
        <v>0.15978976</v>
      </c>
      <c r="L836" s="77">
        <v>5.9285397599999996</v>
      </c>
      <c r="M836" s="78">
        <v>0</v>
      </c>
      <c r="N836" s="78">
        <v>0</v>
      </c>
      <c r="O836" s="78">
        <v>0</v>
      </c>
    </row>
    <row r="837" spans="2:15">
      <c r="B837" t="s">
        <v>3705</v>
      </c>
      <c r="C837" t="s">
        <v>3706</v>
      </c>
      <c r="D837" t="s">
        <v>2176</v>
      </c>
      <c r="E837" t="s">
        <v>1032</v>
      </c>
      <c r="F837" t="s">
        <v>3707</v>
      </c>
      <c r="G837" t="s">
        <v>1168</v>
      </c>
      <c r="H837" t="s">
        <v>106</v>
      </c>
      <c r="I837" s="77">
        <v>15</v>
      </c>
      <c r="J837" s="77">
        <v>796</v>
      </c>
      <c r="K837" s="77">
        <v>0</v>
      </c>
      <c r="L837" s="77">
        <v>0.44082480000000002</v>
      </c>
      <c r="M837" s="78">
        <v>0</v>
      </c>
      <c r="N837" s="78">
        <v>0</v>
      </c>
      <c r="O837" s="78">
        <v>0</v>
      </c>
    </row>
    <row r="838" spans="2:15">
      <c r="B838" t="s">
        <v>3708</v>
      </c>
      <c r="C838" t="s">
        <v>3709</v>
      </c>
      <c r="D838" t="s">
        <v>366</v>
      </c>
      <c r="E838" t="s">
        <v>1032</v>
      </c>
      <c r="F838" t="s">
        <v>3710</v>
      </c>
      <c r="G838" t="s">
        <v>1168</v>
      </c>
      <c r="H838" t="s">
        <v>106</v>
      </c>
      <c r="I838" s="77">
        <v>54</v>
      </c>
      <c r="J838" s="77">
        <v>9573</v>
      </c>
      <c r="K838" s="77">
        <v>0</v>
      </c>
      <c r="L838" s="77">
        <v>19.085498640000001</v>
      </c>
      <c r="M838" s="78">
        <v>0</v>
      </c>
      <c r="N838" s="78">
        <v>0</v>
      </c>
      <c r="O838" s="78">
        <v>0</v>
      </c>
    </row>
    <row r="839" spans="2:15">
      <c r="B839" t="s">
        <v>3711</v>
      </c>
      <c r="C839" t="s">
        <v>3712</v>
      </c>
      <c r="D839" t="s">
        <v>2176</v>
      </c>
      <c r="E839" t="s">
        <v>1032</v>
      </c>
      <c r="F839" t="s">
        <v>3713</v>
      </c>
      <c r="G839" t="s">
        <v>123</v>
      </c>
      <c r="H839" t="s">
        <v>106</v>
      </c>
      <c r="I839" s="77">
        <v>884</v>
      </c>
      <c r="J839" s="77">
        <v>82.61</v>
      </c>
      <c r="K839" s="77">
        <v>0</v>
      </c>
      <c r="L839" s="77">
        <v>2.6961657008</v>
      </c>
      <c r="M839" s="78">
        <v>0</v>
      </c>
      <c r="N839" s="78">
        <v>0</v>
      </c>
      <c r="O839" s="78">
        <v>0</v>
      </c>
    </row>
    <row r="840" spans="2:15">
      <c r="B840" t="s">
        <v>3714</v>
      </c>
      <c r="C840" t="s">
        <v>3715</v>
      </c>
      <c r="D840" t="s">
        <v>366</v>
      </c>
      <c r="E840" t="s">
        <v>1032</v>
      </c>
      <c r="F840" t="s">
        <v>3716</v>
      </c>
      <c r="G840" t="s">
        <v>123</v>
      </c>
      <c r="H840" t="s">
        <v>106</v>
      </c>
      <c r="I840" s="77">
        <v>8812.48</v>
      </c>
      <c r="J840" s="77">
        <v>9645</v>
      </c>
      <c r="K840" s="77">
        <v>0</v>
      </c>
      <c r="L840" s="77">
        <v>3138.0659656319999</v>
      </c>
      <c r="M840" s="78">
        <v>0</v>
      </c>
      <c r="N840" s="78">
        <v>8.9999999999999998E-4</v>
      </c>
      <c r="O840" s="78">
        <v>1E-4</v>
      </c>
    </row>
    <row r="841" spans="2:15">
      <c r="B841" t="s">
        <v>3717</v>
      </c>
      <c r="C841" t="s">
        <v>3718</v>
      </c>
      <c r="D841" t="s">
        <v>123</v>
      </c>
      <c r="E841" t="s">
        <v>1032</v>
      </c>
      <c r="F841" t="s">
        <v>3719</v>
      </c>
      <c r="G841" t="s">
        <v>1671</v>
      </c>
      <c r="H841" t="s">
        <v>110</v>
      </c>
      <c r="I841" s="77">
        <v>17461.650000000001</v>
      </c>
      <c r="J841" s="77">
        <v>14226</v>
      </c>
      <c r="K841" s="77">
        <v>0</v>
      </c>
      <c r="L841" s="77">
        <v>10019.3460665886</v>
      </c>
      <c r="M841" s="78">
        <v>0</v>
      </c>
      <c r="N841" s="78">
        <v>2.8E-3</v>
      </c>
      <c r="O841" s="78">
        <v>4.0000000000000002E-4</v>
      </c>
    </row>
    <row r="842" spans="2:15">
      <c r="B842" t="s">
        <v>255</v>
      </c>
    </row>
    <row r="843" spans="2:15">
      <c r="B843" t="s">
        <v>369</v>
      </c>
    </row>
    <row r="844" spans="2:15">
      <c r="B844" t="s">
        <v>370</v>
      </c>
    </row>
    <row r="845" spans="2:15">
      <c r="B845" t="s">
        <v>371</v>
      </c>
    </row>
    <row r="846" spans="2:15">
      <c r="B846" t="s">
        <v>372</v>
      </c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41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45106</v>
      </c>
    </row>
    <row r="2" spans="2:63" s="1" customFormat="1">
      <c r="B2" s="2" t="s">
        <v>1</v>
      </c>
      <c r="C2" s="12" t="s">
        <v>198</v>
      </c>
    </row>
    <row r="3" spans="2:63" s="1" customFormat="1">
      <c r="B3" s="2" t="s">
        <v>2</v>
      </c>
      <c r="C3" s="26" t="s">
        <v>197</v>
      </c>
    </row>
    <row r="4" spans="2:63" s="1" customFormat="1">
      <c r="B4" s="2" t="s">
        <v>3</v>
      </c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123484329.34999999</v>
      </c>
      <c r="I11" s="7"/>
      <c r="J11" s="75">
        <v>26.051396660000002</v>
      </c>
      <c r="K11" s="75">
        <v>4214008.3977838932</v>
      </c>
      <c r="L11" s="7"/>
      <c r="M11" s="76">
        <v>1</v>
      </c>
      <c r="N11" s="76">
        <v>0.16120000000000001</v>
      </c>
      <c r="O11" s="35"/>
      <c r="BH11" s="16"/>
      <c r="BI11" s="19"/>
      <c r="BK11" s="16"/>
    </row>
    <row r="12" spans="2:63">
      <c r="B12" s="79" t="s">
        <v>207</v>
      </c>
      <c r="D12" s="16"/>
      <c r="E12" s="16"/>
      <c r="F12" s="16"/>
      <c r="G12" s="16"/>
      <c r="H12" s="81">
        <v>89056203.980000004</v>
      </c>
      <c r="J12" s="81">
        <v>0</v>
      </c>
      <c r="K12" s="81">
        <v>1151816.740397288</v>
      </c>
      <c r="M12" s="80">
        <v>0.27329999999999999</v>
      </c>
      <c r="N12" s="80">
        <v>4.3999999999999997E-2</v>
      </c>
    </row>
    <row r="13" spans="2:63">
      <c r="B13" s="79" t="s">
        <v>3720</v>
      </c>
      <c r="D13" s="16"/>
      <c r="E13" s="16"/>
      <c r="F13" s="16"/>
      <c r="G13" s="16"/>
      <c r="H13" s="81">
        <v>26428095.879999999</v>
      </c>
      <c r="J13" s="81">
        <v>0</v>
      </c>
      <c r="K13" s="81">
        <v>804615.34802160005</v>
      </c>
      <c r="M13" s="80">
        <v>0.19089999999999999</v>
      </c>
      <c r="N13" s="80">
        <v>3.0800000000000001E-2</v>
      </c>
    </row>
    <row r="14" spans="2:63">
      <c r="B14" t="s">
        <v>3721</v>
      </c>
      <c r="C14" t="s">
        <v>3722</v>
      </c>
      <c r="D14" t="s">
        <v>100</v>
      </c>
      <c r="E14" t="s">
        <v>3723</v>
      </c>
      <c r="F14" t="s">
        <v>3724</v>
      </c>
      <c r="G14" t="s">
        <v>102</v>
      </c>
      <c r="H14" s="77">
        <v>678752</v>
      </c>
      <c r="I14" s="77">
        <v>1747</v>
      </c>
      <c r="J14" s="77">
        <v>0</v>
      </c>
      <c r="K14" s="77">
        <v>11857.79744</v>
      </c>
      <c r="L14" s="78">
        <v>5.0599999999999999E-2</v>
      </c>
      <c r="M14" s="78">
        <v>2.8E-3</v>
      </c>
      <c r="N14" s="78">
        <v>5.0000000000000001E-4</v>
      </c>
    </row>
    <row r="15" spans="2:63">
      <c r="B15" t="s">
        <v>3725</v>
      </c>
      <c r="C15" t="s">
        <v>3726</v>
      </c>
      <c r="D15" t="s">
        <v>100</v>
      </c>
      <c r="E15" t="s">
        <v>3723</v>
      </c>
      <c r="F15" t="s">
        <v>3724</v>
      </c>
      <c r="G15" t="s">
        <v>102</v>
      </c>
      <c r="H15" s="77">
        <v>228813</v>
      </c>
      <c r="I15" s="77">
        <v>1780</v>
      </c>
      <c r="J15" s="77">
        <v>0</v>
      </c>
      <c r="K15" s="77">
        <v>4072.8714</v>
      </c>
      <c r="L15" s="78">
        <v>4.8800000000000003E-2</v>
      </c>
      <c r="M15" s="78">
        <v>1E-3</v>
      </c>
      <c r="N15" s="78">
        <v>2.0000000000000001E-4</v>
      </c>
    </row>
    <row r="16" spans="2:63">
      <c r="B16" t="s">
        <v>3727</v>
      </c>
      <c r="C16" t="s">
        <v>3728</v>
      </c>
      <c r="D16" t="s">
        <v>100</v>
      </c>
      <c r="E16" t="s">
        <v>3723</v>
      </c>
      <c r="F16" t="s">
        <v>3724</v>
      </c>
      <c r="G16" t="s">
        <v>102</v>
      </c>
      <c r="H16" s="77">
        <v>5658446</v>
      </c>
      <c r="I16" s="77">
        <v>1775</v>
      </c>
      <c r="J16" s="77">
        <v>0</v>
      </c>
      <c r="K16" s="77">
        <v>100437.41650000001</v>
      </c>
      <c r="L16" s="78">
        <v>0.15770000000000001</v>
      </c>
      <c r="M16" s="78">
        <v>2.3800000000000002E-2</v>
      </c>
      <c r="N16" s="78">
        <v>3.8E-3</v>
      </c>
    </row>
    <row r="17" spans="2:14">
      <c r="B17" t="s">
        <v>3729</v>
      </c>
      <c r="C17" t="s">
        <v>3730</v>
      </c>
      <c r="D17" t="s">
        <v>100</v>
      </c>
      <c r="E17" t="s">
        <v>3723</v>
      </c>
      <c r="F17" t="s">
        <v>3724</v>
      </c>
      <c r="G17" t="s">
        <v>102</v>
      </c>
      <c r="H17" s="77">
        <v>1594506.75</v>
      </c>
      <c r="I17" s="77">
        <v>3159</v>
      </c>
      <c r="J17" s="77">
        <v>0</v>
      </c>
      <c r="K17" s="77">
        <v>50370.468232500003</v>
      </c>
      <c r="L17" s="78">
        <v>2.35E-2</v>
      </c>
      <c r="M17" s="78">
        <v>1.2E-2</v>
      </c>
      <c r="N17" s="78">
        <v>1.9E-3</v>
      </c>
    </row>
    <row r="18" spans="2:14">
      <c r="B18" t="s">
        <v>3731</v>
      </c>
      <c r="C18" t="s">
        <v>3732</v>
      </c>
      <c r="D18" t="s">
        <v>100</v>
      </c>
      <c r="E18" t="s">
        <v>3723</v>
      </c>
      <c r="F18" t="s">
        <v>3724</v>
      </c>
      <c r="G18" t="s">
        <v>102</v>
      </c>
      <c r="H18" s="77">
        <v>3558486.28</v>
      </c>
      <c r="I18" s="77">
        <v>1753</v>
      </c>
      <c r="J18" s="77">
        <v>0</v>
      </c>
      <c r="K18" s="77">
        <v>62380.264488399996</v>
      </c>
      <c r="L18" s="78">
        <v>3.6499999999999998E-2</v>
      </c>
      <c r="M18" s="78">
        <v>1.4800000000000001E-2</v>
      </c>
      <c r="N18" s="78">
        <v>2.3999999999999998E-3</v>
      </c>
    </row>
    <row r="19" spans="2:14">
      <c r="B19" t="s">
        <v>3733</v>
      </c>
      <c r="C19" t="s">
        <v>3734</v>
      </c>
      <c r="D19" t="s">
        <v>100</v>
      </c>
      <c r="E19" t="s">
        <v>3723</v>
      </c>
      <c r="F19" t="s">
        <v>3724</v>
      </c>
      <c r="G19" t="s">
        <v>102</v>
      </c>
      <c r="H19" s="77">
        <v>166</v>
      </c>
      <c r="I19" s="77">
        <v>2862</v>
      </c>
      <c r="J19" s="77">
        <v>0</v>
      </c>
      <c r="K19" s="77">
        <v>4.7509199999999998</v>
      </c>
      <c r="L19" s="78">
        <v>0</v>
      </c>
      <c r="M19" s="78">
        <v>0</v>
      </c>
      <c r="N19" s="78">
        <v>0</v>
      </c>
    </row>
    <row r="20" spans="2:14">
      <c r="B20" t="s">
        <v>3735</v>
      </c>
      <c r="C20" t="s">
        <v>3736</v>
      </c>
      <c r="D20" t="s">
        <v>100</v>
      </c>
      <c r="E20" t="s">
        <v>3737</v>
      </c>
      <c r="F20" t="s">
        <v>3724</v>
      </c>
      <c r="G20" t="s">
        <v>102</v>
      </c>
      <c r="H20" s="77">
        <v>1062</v>
      </c>
      <c r="I20" s="77">
        <v>2744</v>
      </c>
      <c r="J20" s="77">
        <v>0</v>
      </c>
      <c r="K20" s="77">
        <v>29.141279999999998</v>
      </c>
      <c r="L20" s="78">
        <v>1E-4</v>
      </c>
      <c r="M20" s="78">
        <v>0</v>
      </c>
      <c r="N20" s="78">
        <v>0</v>
      </c>
    </row>
    <row r="21" spans="2:14">
      <c r="B21" t="s">
        <v>3738</v>
      </c>
      <c r="C21" t="s">
        <v>3739</v>
      </c>
      <c r="D21" t="s">
        <v>100</v>
      </c>
      <c r="E21" t="s">
        <v>3737</v>
      </c>
      <c r="F21" t="s">
        <v>3724</v>
      </c>
      <c r="G21" t="s">
        <v>102</v>
      </c>
      <c r="H21" s="77">
        <v>198</v>
      </c>
      <c r="I21" s="77">
        <v>839.4</v>
      </c>
      <c r="J21" s="77">
        <v>0</v>
      </c>
      <c r="K21" s="77">
        <v>1.662012</v>
      </c>
      <c r="L21" s="78">
        <v>0</v>
      </c>
      <c r="M21" s="78">
        <v>0</v>
      </c>
      <c r="N21" s="78">
        <v>0</v>
      </c>
    </row>
    <row r="22" spans="2:14">
      <c r="B22" t="s">
        <v>3740</v>
      </c>
      <c r="C22" t="s">
        <v>3741</v>
      </c>
      <c r="D22" t="s">
        <v>100</v>
      </c>
      <c r="E22" t="s">
        <v>3737</v>
      </c>
      <c r="F22" t="s">
        <v>3724</v>
      </c>
      <c r="G22" t="s">
        <v>102</v>
      </c>
      <c r="H22" s="77">
        <v>6129</v>
      </c>
      <c r="I22" s="77">
        <v>2755</v>
      </c>
      <c r="J22" s="77">
        <v>0</v>
      </c>
      <c r="K22" s="77">
        <v>168.85395</v>
      </c>
      <c r="L22" s="78">
        <v>2.0000000000000001E-4</v>
      </c>
      <c r="M22" s="78">
        <v>0</v>
      </c>
      <c r="N22" s="78">
        <v>0</v>
      </c>
    </row>
    <row r="23" spans="2:14">
      <c r="B23" t="s">
        <v>3742</v>
      </c>
      <c r="C23" t="s">
        <v>3743</v>
      </c>
      <c r="D23" t="s">
        <v>100</v>
      </c>
      <c r="E23" t="s">
        <v>3737</v>
      </c>
      <c r="F23" t="s">
        <v>3724</v>
      </c>
      <c r="G23" t="s">
        <v>102</v>
      </c>
      <c r="H23" s="77">
        <v>1495</v>
      </c>
      <c r="I23" s="77">
        <v>2365</v>
      </c>
      <c r="J23" s="77">
        <v>0</v>
      </c>
      <c r="K23" s="77">
        <v>35.356749999999998</v>
      </c>
      <c r="L23" s="78">
        <v>0</v>
      </c>
      <c r="M23" s="78">
        <v>0</v>
      </c>
      <c r="N23" s="78">
        <v>0</v>
      </c>
    </row>
    <row r="24" spans="2:14">
      <c r="B24" t="s">
        <v>3744</v>
      </c>
      <c r="C24" t="s">
        <v>3745</v>
      </c>
      <c r="D24" t="s">
        <v>100</v>
      </c>
      <c r="E24" t="s">
        <v>3737</v>
      </c>
      <c r="F24" t="s">
        <v>3724</v>
      </c>
      <c r="G24" t="s">
        <v>102</v>
      </c>
      <c r="H24" s="77">
        <v>6842</v>
      </c>
      <c r="I24" s="77">
        <v>866.2</v>
      </c>
      <c r="J24" s="77">
        <v>0</v>
      </c>
      <c r="K24" s="77">
        <v>59.265403999999997</v>
      </c>
      <c r="L24" s="78">
        <v>2.9999999999999997E-4</v>
      </c>
      <c r="M24" s="78">
        <v>0</v>
      </c>
      <c r="N24" s="78">
        <v>0</v>
      </c>
    </row>
    <row r="25" spans="2:14">
      <c r="B25" t="s">
        <v>3746</v>
      </c>
      <c r="C25" t="s">
        <v>3747</v>
      </c>
      <c r="D25" t="s">
        <v>100</v>
      </c>
      <c r="E25" t="s">
        <v>3737</v>
      </c>
      <c r="F25" t="s">
        <v>3724</v>
      </c>
      <c r="G25" t="s">
        <v>102</v>
      </c>
      <c r="H25" s="77">
        <v>500</v>
      </c>
      <c r="I25" s="77">
        <v>1200</v>
      </c>
      <c r="J25" s="77">
        <v>0</v>
      </c>
      <c r="K25" s="77">
        <v>6</v>
      </c>
      <c r="L25" s="78">
        <v>0</v>
      </c>
      <c r="M25" s="78">
        <v>0</v>
      </c>
      <c r="N25" s="78">
        <v>0</v>
      </c>
    </row>
    <row r="26" spans="2:14">
      <c r="B26" t="s">
        <v>3748</v>
      </c>
      <c r="C26" t="s">
        <v>3749</v>
      </c>
      <c r="D26" t="s">
        <v>100</v>
      </c>
      <c r="E26" t="s">
        <v>3750</v>
      </c>
      <c r="F26" t="s">
        <v>3724</v>
      </c>
      <c r="G26" t="s">
        <v>102</v>
      </c>
      <c r="H26" s="77">
        <v>966771</v>
      </c>
      <c r="I26" s="77">
        <v>1754</v>
      </c>
      <c r="J26" s="77">
        <v>0</v>
      </c>
      <c r="K26" s="77">
        <v>16957.163339999999</v>
      </c>
      <c r="L26" s="78">
        <v>5.8099999999999999E-2</v>
      </c>
      <c r="M26" s="78">
        <v>4.0000000000000001E-3</v>
      </c>
      <c r="N26" s="78">
        <v>5.9999999999999995E-4</v>
      </c>
    </row>
    <row r="27" spans="2:14">
      <c r="B27" t="s">
        <v>3751</v>
      </c>
      <c r="C27" t="s">
        <v>3752</v>
      </c>
      <c r="D27" t="s">
        <v>100</v>
      </c>
      <c r="E27" t="s">
        <v>3750</v>
      </c>
      <c r="F27" t="s">
        <v>3724</v>
      </c>
      <c r="G27" t="s">
        <v>102</v>
      </c>
      <c r="H27" s="77">
        <v>3096461</v>
      </c>
      <c r="I27" s="77">
        <v>1763</v>
      </c>
      <c r="J27" s="77">
        <v>0</v>
      </c>
      <c r="K27" s="77">
        <v>54590.607429999996</v>
      </c>
      <c r="L27" s="78">
        <v>5.2400000000000002E-2</v>
      </c>
      <c r="M27" s="78">
        <v>1.2999999999999999E-2</v>
      </c>
      <c r="N27" s="78">
        <v>2.0999999999999999E-3</v>
      </c>
    </row>
    <row r="28" spans="2:14">
      <c r="B28" t="s">
        <v>3753</v>
      </c>
      <c r="C28" t="s">
        <v>3754</v>
      </c>
      <c r="D28" t="s">
        <v>100</v>
      </c>
      <c r="E28" t="s">
        <v>3750</v>
      </c>
      <c r="F28" t="s">
        <v>3724</v>
      </c>
      <c r="G28" t="s">
        <v>102</v>
      </c>
      <c r="H28" s="77">
        <v>2500</v>
      </c>
      <c r="I28" s="77">
        <v>109.9</v>
      </c>
      <c r="J28" s="77">
        <v>0</v>
      </c>
      <c r="K28" s="77">
        <v>2.7475000000000001</v>
      </c>
      <c r="L28" s="78">
        <v>1E-4</v>
      </c>
      <c r="M28" s="78">
        <v>0</v>
      </c>
      <c r="N28" s="78">
        <v>0</v>
      </c>
    </row>
    <row r="29" spans="2:14">
      <c r="B29" t="s">
        <v>3755</v>
      </c>
      <c r="C29" t="s">
        <v>3756</v>
      </c>
      <c r="D29" t="s">
        <v>100</v>
      </c>
      <c r="E29" t="s">
        <v>3750</v>
      </c>
      <c r="F29" t="s">
        <v>3724</v>
      </c>
      <c r="G29" t="s">
        <v>102</v>
      </c>
      <c r="H29" s="77">
        <v>3020583.5</v>
      </c>
      <c r="I29" s="77">
        <v>3100</v>
      </c>
      <c r="J29" s="77">
        <v>0</v>
      </c>
      <c r="K29" s="77">
        <v>93638.088499999998</v>
      </c>
      <c r="L29" s="78">
        <v>2.0500000000000001E-2</v>
      </c>
      <c r="M29" s="78">
        <v>2.2200000000000001E-2</v>
      </c>
      <c r="N29" s="78">
        <v>3.5999999999999999E-3</v>
      </c>
    </row>
    <row r="30" spans="2:14">
      <c r="B30" t="s">
        <v>3757</v>
      </c>
      <c r="C30" t="s">
        <v>3758</v>
      </c>
      <c r="D30" t="s">
        <v>100</v>
      </c>
      <c r="E30" t="s">
        <v>3750</v>
      </c>
      <c r="F30" t="s">
        <v>3724</v>
      </c>
      <c r="G30" t="s">
        <v>102</v>
      </c>
      <c r="H30" s="77">
        <v>400</v>
      </c>
      <c r="I30" s="77">
        <v>775.7</v>
      </c>
      <c r="J30" s="77">
        <v>0</v>
      </c>
      <c r="K30" s="77">
        <v>3.1027999999999998</v>
      </c>
      <c r="L30" s="78">
        <v>0</v>
      </c>
      <c r="M30" s="78">
        <v>0</v>
      </c>
      <c r="N30" s="78">
        <v>0</v>
      </c>
    </row>
    <row r="31" spans="2:14">
      <c r="B31" t="s">
        <v>3759</v>
      </c>
      <c r="C31" t="s">
        <v>3760</v>
      </c>
      <c r="D31" t="s">
        <v>100</v>
      </c>
      <c r="E31" t="s">
        <v>3750</v>
      </c>
      <c r="F31" t="s">
        <v>3724</v>
      </c>
      <c r="G31" t="s">
        <v>102</v>
      </c>
      <c r="H31" s="77">
        <v>143</v>
      </c>
      <c r="I31" s="77">
        <v>2364</v>
      </c>
      <c r="J31" s="77">
        <v>0</v>
      </c>
      <c r="K31" s="77">
        <v>3.3805200000000002</v>
      </c>
      <c r="L31" s="78">
        <v>0</v>
      </c>
      <c r="M31" s="78">
        <v>0</v>
      </c>
      <c r="N31" s="78">
        <v>0</v>
      </c>
    </row>
    <row r="32" spans="2:14">
      <c r="B32" t="s">
        <v>3761</v>
      </c>
      <c r="C32" t="s">
        <v>3762</v>
      </c>
      <c r="D32" t="s">
        <v>100</v>
      </c>
      <c r="E32" t="s">
        <v>3750</v>
      </c>
      <c r="F32" t="s">
        <v>3724</v>
      </c>
      <c r="G32" t="s">
        <v>102</v>
      </c>
      <c r="H32" s="77">
        <v>3523602.26</v>
      </c>
      <c r="I32" s="77">
        <v>1757</v>
      </c>
      <c r="J32" s="77">
        <v>0</v>
      </c>
      <c r="K32" s="77">
        <v>61909.6917082</v>
      </c>
      <c r="L32" s="78">
        <v>1.9400000000000001E-2</v>
      </c>
      <c r="M32" s="78">
        <v>1.47E-2</v>
      </c>
      <c r="N32" s="78">
        <v>2.3999999999999998E-3</v>
      </c>
    </row>
    <row r="33" spans="2:14">
      <c r="B33" t="s">
        <v>3763</v>
      </c>
      <c r="C33" t="s">
        <v>3764</v>
      </c>
      <c r="D33" t="s">
        <v>100</v>
      </c>
      <c r="E33" t="s">
        <v>3750</v>
      </c>
      <c r="F33" t="s">
        <v>3724</v>
      </c>
      <c r="G33" t="s">
        <v>102</v>
      </c>
      <c r="H33" s="77">
        <v>730211.54</v>
      </c>
      <c r="I33" s="77">
        <v>1732</v>
      </c>
      <c r="J33" s="77">
        <v>0</v>
      </c>
      <c r="K33" s="77">
        <v>12647.2638728</v>
      </c>
      <c r="L33" s="78">
        <v>8.6E-3</v>
      </c>
      <c r="M33" s="78">
        <v>3.0000000000000001E-3</v>
      </c>
      <c r="N33" s="78">
        <v>5.0000000000000001E-4</v>
      </c>
    </row>
    <row r="34" spans="2:14">
      <c r="B34" t="s">
        <v>3765</v>
      </c>
      <c r="C34" t="s">
        <v>3766</v>
      </c>
      <c r="D34" t="s">
        <v>100</v>
      </c>
      <c r="E34" t="s">
        <v>3767</v>
      </c>
      <c r="F34" t="s">
        <v>3724</v>
      </c>
      <c r="G34" t="s">
        <v>102</v>
      </c>
      <c r="H34" s="77">
        <v>9462</v>
      </c>
      <c r="I34" s="77">
        <v>1261</v>
      </c>
      <c r="J34" s="77">
        <v>0</v>
      </c>
      <c r="K34" s="77">
        <v>119.31582</v>
      </c>
      <c r="L34" s="78">
        <v>2.0000000000000001E-4</v>
      </c>
      <c r="M34" s="78">
        <v>0</v>
      </c>
      <c r="N34" s="78">
        <v>0</v>
      </c>
    </row>
    <row r="35" spans="2:14">
      <c r="B35" t="s">
        <v>3768</v>
      </c>
      <c r="C35" t="s">
        <v>3769</v>
      </c>
      <c r="D35" t="s">
        <v>100</v>
      </c>
      <c r="E35" t="s">
        <v>3767</v>
      </c>
      <c r="F35" t="s">
        <v>3724</v>
      </c>
      <c r="G35" t="s">
        <v>102</v>
      </c>
      <c r="H35" s="77">
        <v>78324.83</v>
      </c>
      <c r="I35" s="77">
        <v>1747</v>
      </c>
      <c r="J35" s="77">
        <v>0</v>
      </c>
      <c r="K35" s="77">
        <v>1368.3347801</v>
      </c>
      <c r="L35" s="78">
        <v>1.5E-3</v>
      </c>
      <c r="M35" s="78">
        <v>2.9999999999999997E-4</v>
      </c>
      <c r="N35" s="78">
        <v>1E-4</v>
      </c>
    </row>
    <row r="36" spans="2:14">
      <c r="B36" t="s">
        <v>3770</v>
      </c>
      <c r="C36" t="s">
        <v>3771</v>
      </c>
      <c r="D36" t="s">
        <v>100</v>
      </c>
      <c r="E36" t="s">
        <v>3767</v>
      </c>
      <c r="F36" t="s">
        <v>3724</v>
      </c>
      <c r="G36" t="s">
        <v>102</v>
      </c>
      <c r="H36" s="77">
        <v>890041</v>
      </c>
      <c r="I36" s="77">
        <v>1739</v>
      </c>
      <c r="J36" s="77">
        <v>0</v>
      </c>
      <c r="K36" s="77">
        <v>15477.81299</v>
      </c>
      <c r="L36" s="78">
        <v>7.2300000000000003E-2</v>
      </c>
      <c r="M36" s="78">
        <v>3.7000000000000002E-3</v>
      </c>
      <c r="N36" s="78">
        <v>5.9999999999999995E-4</v>
      </c>
    </row>
    <row r="37" spans="2:14">
      <c r="B37" t="s">
        <v>3772</v>
      </c>
      <c r="C37" t="s">
        <v>3773</v>
      </c>
      <c r="D37" t="s">
        <v>100</v>
      </c>
      <c r="E37" t="s">
        <v>3767</v>
      </c>
      <c r="F37" t="s">
        <v>3724</v>
      </c>
      <c r="G37" t="s">
        <v>102</v>
      </c>
      <c r="H37" s="77">
        <v>726988.29</v>
      </c>
      <c r="I37" s="77">
        <v>3114</v>
      </c>
      <c r="J37" s="77">
        <v>0</v>
      </c>
      <c r="K37" s="77">
        <v>22638.4153506</v>
      </c>
      <c r="L37" s="78">
        <v>8.5000000000000006E-3</v>
      </c>
      <c r="M37" s="78">
        <v>5.4000000000000003E-3</v>
      </c>
      <c r="N37" s="78">
        <v>8.9999999999999998E-4</v>
      </c>
    </row>
    <row r="38" spans="2:14">
      <c r="B38" t="s">
        <v>3774</v>
      </c>
      <c r="C38" t="s">
        <v>3775</v>
      </c>
      <c r="D38" t="s">
        <v>100</v>
      </c>
      <c r="E38" t="s">
        <v>3776</v>
      </c>
      <c r="F38" t="s">
        <v>3724</v>
      </c>
      <c r="G38" t="s">
        <v>102</v>
      </c>
      <c r="H38" s="77">
        <v>218</v>
      </c>
      <c r="I38" s="77">
        <v>783.9</v>
      </c>
      <c r="J38" s="77">
        <v>0</v>
      </c>
      <c r="K38" s="77">
        <v>1.7089019999999999</v>
      </c>
      <c r="L38" s="78">
        <v>0</v>
      </c>
      <c r="M38" s="78">
        <v>0</v>
      </c>
      <c r="N38" s="78">
        <v>0</v>
      </c>
    </row>
    <row r="39" spans="2:14">
      <c r="B39" t="s">
        <v>3777</v>
      </c>
      <c r="C39" t="s">
        <v>3778</v>
      </c>
      <c r="D39" t="s">
        <v>100</v>
      </c>
      <c r="E39" t="s">
        <v>3779</v>
      </c>
      <c r="F39" t="s">
        <v>3724</v>
      </c>
      <c r="G39" t="s">
        <v>102</v>
      </c>
      <c r="H39" s="77">
        <v>86942</v>
      </c>
      <c r="I39" s="77">
        <v>17450</v>
      </c>
      <c r="J39" s="77">
        <v>0</v>
      </c>
      <c r="K39" s="77">
        <v>15171.379000000001</v>
      </c>
      <c r="L39" s="78">
        <v>5.0999999999999997E-2</v>
      </c>
      <c r="M39" s="78">
        <v>3.5999999999999999E-3</v>
      </c>
      <c r="N39" s="78">
        <v>5.9999999999999995E-4</v>
      </c>
    </row>
    <row r="40" spans="2:14">
      <c r="B40" t="s">
        <v>3780</v>
      </c>
      <c r="C40" t="s">
        <v>3781</v>
      </c>
      <c r="D40" t="s">
        <v>100</v>
      </c>
      <c r="E40" t="s">
        <v>3779</v>
      </c>
      <c r="F40" t="s">
        <v>3724</v>
      </c>
      <c r="G40" t="s">
        <v>102</v>
      </c>
      <c r="H40" s="77">
        <v>1567</v>
      </c>
      <c r="I40" s="77">
        <v>1088</v>
      </c>
      <c r="J40" s="77">
        <v>0</v>
      </c>
      <c r="K40" s="77">
        <v>17.048960000000001</v>
      </c>
      <c r="L40" s="78">
        <v>4.0000000000000002E-4</v>
      </c>
      <c r="M40" s="78">
        <v>0</v>
      </c>
      <c r="N40" s="78">
        <v>0</v>
      </c>
    </row>
    <row r="41" spans="2:14">
      <c r="B41" t="s">
        <v>3782</v>
      </c>
      <c r="C41" t="s">
        <v>3783</v>
      </c>
      <c r="D41" t="s">
        <v>100</v>
      </c>
      <c r="E41" t="s">
        <v>3779</v>
      </c>
      <c r="F41" t="s">
        <v>3724</v>
      </c>
      <c r="G41" t="s">
        <v>102</v>
      </c>
      <c r="H41" s="77">
        <v>105325.57</v>
      </c>
      <c r="I41" s="77">
        <v>30560</v>
      </c>
      <c r="J41" s="77">
        <v>0</v>
      </c>
      <c r="K41" s="77">
        <v>32187.494191999998</v>
      </c>
      <c r="L41" s="78">
        <v>1.38E-2</v>
      </c>
      <c r="M41" s="78">
        <v>7.6E-3</v>
      </c>
      <c r="N41" s="78">
        <v>1.1999999999999999E-3</v>
      </c>
    </row>
    <row r="42" spans="2:14">
      <c r="B42" t="s">
        <v>3784</v>
      </c>
      <c r="C42" t="s">
        <v>3785</v>
      </c>
      <c r="D42" t="s">
        <v>100</v>
      </c>
      <c r="E42" t="s">
        <v>3779</v>
      </c>
      <c r="F42" t="s">
        <v>3724</v>
      </c>
      <c r="G42" t="s">
        <v>102</v>
      </c>
      <c r="H42" s="77">
        <v>1001</v>
      </c>
      <c r="I42" s="77">
        <v>19860</v>
      </c>
      <c r="J42" s="77">
        <v>0</v>
      </c>
      <c r="K42" s="77">
        <v>198.79859999999999</v>
      </c>
      <c r="L42" s="78">
        <v>0</v>
      </c>
      <c r="M42" s="78">
        <v>0</v>
      </c>
      <c r="N42" s="78">
        <v>0</v>
      </c>
    </row>
    <row r="43" spans="2:14">
      <c r="B43" t="s">
        <v>3786</v>
      </c>
      <c r="C43" t="s">
        <v>3787</v>
      </c>
      <c r="D43" t="s">
        <v>100</v>
      </c>
      <c r="E43" t="s">
        <v>3779</v>
      </c>
      <c r="F43" t="s">
        <v>3724</v>
      </c>
      <c r="G43" t="s">
        <v>102</v>
      </c>
      <c r="H43" s="77">
        <v>20</v>
      </c>
      <c r="I43" s="77">
        <v>24090</v>
      </c>
      <c r="J43" s="77">
        <v>0</v>
      </c>
      <c r="K43" s="77">
        <v>4.8179999999999996</v>
      </c>
      <c r="L43" s="78">
        <v>0</v>
      </c>
      <c r="M43" s="78">
        <v>0</v>
      </c>
      <c r="N43" s="78">
        <v>0</v>
      </c>
    </row>
    <row r="44" spans="2:14">
      <c r="B44" t="s">
        <v>3788</v>
      </c>
      <c r="C44" t="s">
        <v>3789</v>
      </c>
      <c r="D44" t="s">
        <v>100</v>
      </c>
      <c r="E44" t="s">
        <v>3779</v>
      </c>
      <c r="F44" t="s">
        <v>3724</v>
      </c>
      <c r="G44" t="s">
        <v>102</v>
      </c>
      <c r="H44" s="77">
        <v>397389.47</v>
      </c>
      <c r="I44" s="77">
        <v>17510</v>
      </c>
      <c r="J44" s="77">
        <v>0</v>
      </c>
      <c r="K44" s="77">
        <v>69582.896196999995</v>
      </c>
      <c r="L44" s="78">
        <v>1.2999999999999999E-2</v>
      </c>
      <c r="M44" s="78">
        <v>1.6500000000000001E-2</v>
      </c>
      <c r="N44" s="78">
        <v>2.7000000000000001E-3</v>
      </c>
    </row>
    <row r="45" spans="2:14">
      <c r="B45" t="s">
        <v>3790</v>
      </c>
      <c r="C45" t="s">
        <v>3791</v>
      </c>
      <c r="D45" t="s">
        <v>100</v>
      </c>
      <c r="E45" t="s">
        <v>3779</v>
      </c>
      <c r="F45" t="s">
        <v>3724</v>
      </c>
      <c r="G45" t="s">
        <v>102</v>
      </c>
      <c r="H45" s="77">
        <v>78241.39</v>
      </c>
      <c r="I45" s="77">
        <v>17260</v>
      </c>
      <c r="J45" s="77">
        <v>0</v>
      </c>
      <c r="K45" s="77">
        <v>13504.463914</v>
      </c>
      <c r="L45" s="78">
        <v>1.06E-2</v>
      </c>
      <c r="M45" s="78">
        <v>3.2000000000000002E-3</v>
      </c>
      <c r="N45" s="78">
        <v>5.0000000000000001E-4</v>
      </c>
    </row>
    <row r="46" spans="2:14">
      <c r="B46" t="s">
        <v>3792</v>
      </c>
      <c r="C46" t="s">
        <v>3793</v>
      </c>
      <c r="D46" t="s">
        <v>100</v>
      </c>
      <c r="E46" t="s">
        <v>3779</v>
      </c>
      <c r="F46" t="s">
        <v>3724</v>
      </c>
      <c r="G46" t="s">
        <v>102</v>
      </c>
      <c r="H46" s="77">
        <v>973582</v>
      </c>
      <c r="I46" s="77">
        <v>16950</v>
      </c>
      <c r="J46" s="77">
        <v>0</v>
      </c>
      <c r="K46" s="77">
        <v>165022.149</v>
      </c>
      <c r="L46" s="78">
        <v>8.3199999999999996E-2</v>
      </c>
      <c r="M46" s="78">
        <v>3.9199999999999999E-2</v>
      </c>
      <c r="N46" s="78">
        <v>6.3E-3</v>
      </c>
    </row>
    <row r="47" spans="2:14">
      <c r="B47" t="s">
        <v>3794</v>
      </c>
      <c r="C47" t="s">
        <v>3795</v>
      </c>
      <c r="D47" t="s">
        <v>100</v>
      </c>
      <c r="E47" t="s">
        <v>3779</v>
      </c>
      <c r="F47" t="s">
        <v>3724</v>
      </c>
      <c r="G47" t="s">
        <v>102</v>
      </c>
      <c r="H47" s="77">
        <v>751</v>
      </c>
      <c r="I47" s="77">
        <v>7677</v>
      </c>
      <c r="J47" s="77">
        <v>0</v>
      </c>
      <c r="K47" s="77">
        <v>57.654269999999997</v>
      </c>
      <c r="L47" s="78">
        <v>1E-4</v>
      </c>
      <c r="M47" s="78">
        <v>0</v>
      </c>
      <c r="N47" s="78">
        <v>0</v>
      </c>
    </row>
    <row r="48" spans="2:14">
      <c r="B48" t="s">
        <v>3796</v>
      </c>
      <c r="C48" t="s">
        <v>3797</v>
      </c>
      <c r="D48" t="s">
        <v>100</v>
      </c>
      <c r="E48" t="s">
        <v>3779</v>
      </c>
      <c r="F48" t="s">
        <v>3724</v>
      </c>
      <c r="G48" t="s">
        <v>102</v>
      </c>
      <c r="H48" s="77">
        <v>269</v>
      </c>
      <c r="I48" s="77">
        <v>13260</v>
      </c>
      <c r="J48" s="77">
        <v>0</v>
      </c>
      <c r="K48" s="77">
        <v>35.669400000000003</v>
      </c>
      <c r="L48" s="78">
        <v>1E-4</v>
      </c>
      <c r="M48" s="78">
        <v>0</v>
      </c>
      <c r="N48" s="78">
        <v>0</v>
      </c>
    </row>
    <row r="49" spans="2:14">
      <c r="B49" t="s">
        <v>3798</v>
      </c>
      <c r="C49" t="s">
        <v>3799</v>
      </c>
      <c r="D49" t="s">
        <v>100</v>
      </c>
      <c r="E49" t="s">
        <v>3779</v>
      </c>
      <c r="F49" t="s">
        <v>3724</v>
      </c>
      <c r="G49" t="s">
        <v>102</v>
      </c>
      <c r="H49" s="77">
        <v>39</v>
      </c>
      <c r="I49" s="77">
        <v>23690</v>
      </c>
      <c r="J49" s="77">
        <v>0</v>
      </c>
      <c r="K49" s="77">
        <v>9.2391000000000005</v>
      </c>
      <c r="L49" s="78">
        <v>0</v>
      </c>
      <c r="M49" s="78">
        <v>0</v>
      </c>
      <c r="N49" s="78">
        <v>0</v>
      </c>
    </row>
    <row r="50" spans="2:14">
      <c r="B50" t="s">
        <v>3800</v>
      </c>
      <c r="C50" t="s">
        <v>3801</v>
      </c>
      <c r="D50" t="s">
        <v>100</v>
      </c>
      <c r="E50" t="s">
        <v>3779</v>
      </c>
      <c r="F50" t="s">
        <v>3724</v>
      </c>
      <c r="G50" t="s">
        <v>102</v>
      </c>
      <c r="H50" s="77">
        <v>1692</v>
      </c>
      <c r="I50" s="77">
        <v>825.9</v>
      </c>
      <c r="J50" s="77">
        <v>0</v>
      </c>
      <c r="K50" s="77">
        <v>13.974228</v>
      </c>
      <c r="L50" s="78">
        <v>0</v>
      </c>
      <c r="M50" s="78">
        <v>0</v>
      </c>
      <c r="N50" s="78">
        <v>0</v>
      </c>
    </row>
    <row r="51" spans="2:14">
      <c r="B51" t="s">
        <v>3802</v>
      </c>
      <c r="C51" t="s">
        <v>3803</v>
      </c>
      <c r="D51" t="s">
        <v>100</v>
      </c>
      <c r="E51" t="s">
        <v>3779</v>
      </c>
      <c r="F51" t="s">
        <v>3724</v>
      </c>
      <c r="G51" t="s">
        <v>102</v>
      </c>
      <c r="H51" s="77">
        <v>79</v>
      </c>
      <c r="I51" s="77">
        <v>2513</v>
      </c>
      <c r="J51" s="77">
        <v>0</v>
      </c>
      <c r="K51" s="77">
        <v>1.9852700000000001</v>
      </c>
      <c r="L51" s="78">
        <v>0</v>
      </c>
      <c r="M51" s="78">
        <v>0</v>
      </c>
      <c r="N51" s="78">
        <v>0</v>
      </c>
    </row>
    <row r="52" spans="2:14">
      <c r="B52" t="s">
        <v>3804</v>
      </c>
      <c r="C52" t="s">
        <v>3805</v>
      </c>
      <c r="D52" t="s">
        <v>100</v>
      </c>
      <c r="E52" t="s">
        <v>3779</v>
      </c>
      <c r="F52" t="s">
        <v>3724</v>
      </c>
      <c r="G52" t="s">
        <v>102</v>
      </c>
      <c r="H52" s="77">
        <v>95</v>
      </c>
      <c r="I52" s="77">
        <v>27680</v>
      </c>
      <c r="J52" s="77">
        <v>0</v>
      </c>
      <c r="K52" s="77">
        <v>26.295999999999999</v>
      </c>
      <c r="L52" s="78">
        <v>1E-4</v>
      </c>
      <c r="M52" s="78">
        <v>0</v>
      </c>
      <c r="N52" s="78">
        <v>0</v>
      </c>
    </row>
    <row r="53" spans="2:14">
      <c r="B53" s="79" t="s">
        <v>3806</v>
      </c>
      <c r="D53" s="16"/>
      <c r="E53" s="16"/>
      <c r="F53" s="16"/>
      <c r="G53" s="16"/>
      <c r="H53" s="81">
        <v>297958.62</v>
      </c>
      <c r="J53" s="81">
        <v>0</v>
      </c>
      <c r="K53" s="81">
        <v>48375.314921700003</v>
      </c>
      <c r="M53" s="80">
        <v>1.15E-2</v>
      </c>
      <c r="N53" s="80">
        <v>1.9E-3</v>
      </c>
    </row>
    <row r="54" spans="2:14">
      <c r="B54" t="s">
        <v>3807</v>
      </c>
      <c r="C54" t="s">
        <v>3808</v>
      </c>
      <c r="D54" t="s">
        <v>100</v>
      </c>
      <c r="E54" t="s">
        <v>3723</v>
      </c>
      <c r="F54" t="s">
        <v>3724</v>
      </c>
      <c r="G54" t="s">
        <v>102</v>
      </c>
      <c r="H54" s="77">
        <v>198</v>
      </c>
      <c r="I54" s="77">
        <v>4130</v>
      </c>
      <c r="J54" s="77">
        <v>0</v>
      </c>
      <c r="K54" s="77">
        <v>8.1774000000000004</v>
      </c>
      <c r="L54" s="78">
        <v>0</v>
      </c>
      <c r="M54" s="78">
        <v>0</v>
      </c>
      <c r="N54" s="78">
        <v>0</v>
      </c>
    </row>
    <row r="55" spans="2:14">
      <c r="B55" t="s">
        <v>3809</v>
      </c>
      <c r="C55" t="s">
        <v>3810</v>
      </c>
      <c r="D55" t="s">
        <v>100</v>
      </c>
      <c r="E55" t="s">
        <v>3737</v>
      </c>
      <c r="F55" t="s">
        <v>3724</v>
      </c>
      <c r="G55" t="s">
        <v>102</v>
      </c>
      <c r="H55" s="77">
        <v>0.34</v>
      </c>
      <c r="I55" s="77">
        <v>3290</v>
      </c>
      <c r="J55" s="77">
        <v>0</v>
      </c>
      <c r="K55" s="77">
        <v>1.1186E-2</v>
      </c>
      <c r="L55" s="78">
        <v>0</v>
      </c>
      <c r="M55" s="78">
        <v>0</v>
      </c>
      <c r="N55" s="78">
        <v>0</v>
      </c>
    </row>
    <row r="56" spans="2:14">
      <c r="B56" t="s">
        <v>3811</v>
      </c>
      <c r="C56" t="s">
        <v>3812</v>
      </c>
      <c r="D56" t="s">
        <v>100</v>
      </c>
      <c r="E56" t="s">
        <v>3737</v>
      </c>
      <c r="F56" t="s">
        <v>3724</v>
      </c>
      <c r="G56" t="s">
        <v>102</v>
      </c>
      <c r="H56" s="77">
        <v>6807</v>
      </c>
      <c r="I56" s="77">
        <v>6838</v>
      </c>
      <c r="J56" s="77">
        <v>0</v>
      </c>
      <c r="K56" s="77">
        <v>465.46266000000003</v>
      </c>
      <c r="L56" s="78">
        <v>2.0000000000000001E-4</v>
      </c>
      <c r="M56" s="78">
        <v>1E-4</v>
      </c>
      <c r="N56" s="78">
        <v>0</v>
      </c>
    </row>
    <row r="57" spans="2:14">
      <c r="B57" t="s">
        <v>3813</v>
      </c>
      <c r="C57" t="s">
        <v>3814</v>
      </c>
      <c r="D57" t="s">
        <v>100</v>
      </c>
      <c r="E57" t="s">
        <v>3737</v>
      </c>
      <c r="F57" t="s">
        <v>3724</v>
      </c>
      <c r="G57" t="s">
        <v>102</v>
      </c>
      <c r="H57" s="77">
        <v>1048</v>
      </c>
      <c r="I57" s="77">
        <v>10050</v>
      </c>
      <c r="J57" s="77">
        <v>0</v>
      </c>
      <c r="K57" s="77">
        <v>105.324</v>
      </c>
      <c r="L57" s="78">
        <v>1E-4</v>
      </c>
      <c r="M57" s="78">
        <v>0</v>
      </c>
      <c r="N57" s="78">
        <v>0</v>
      </c>
    </row>
    <row r="58" spans="2:14">
      <c r="B58" t="s">
        <v>3815</v>
      </c>
      <c r="C58" t="s">
        <v>3816</v>
      </c>
      <c r="D58" t="s">
        <v>100</v>
      </c>
      <c r="E58" t="s">
        <v>3737</v>
      </c>
      <c r="F58" t="s">
        <v>3724</v>
      </c>
      <c r="G58" t="s">
        <v>102</v>
      </c>
      <c r="H58" s="77">
        <v>387</v>
      </c>
      <c r="I58" s="77">
        <v>2618</v>
      </c>
      <c r="J58" s="77">
        <v>0</v>
      </c>
      <c r="K58" s="77">
        <v>10.13166</v>
      </c>
      <c r="L58" s="78">
        <v>0</v>
      </c>
      <c r="M58" s="78">
        <v>0</v>
      </c>
      <c r="N58" s="78">
        <v>0</v>
      </c>
    </row>
    <row r="59" spans="2:14">
      <c r="B59" t="s">
        <v>3817</v>
      </c>
      <c r="C59" t="s">
        <v>3818</v>
      </c>
      <c r="D59" t="s">
        <v>100</v>
      </c>
      <c r="E59" t="s">
        <v>3737</v>
      </c>
      <c r="F59" t="s">
        <v>3724</v>
      </c>
      <c r="G59" t="s">
        <v>102</v>
      </c>
      <c r="H59" s="77">
        <v>5756.65</v>
      </c>
      <c r="I59" s="77">
        <v>5673</v>
      </c>
      <c r="J59" s="77">
        <v>0</v>
      </c>
      <c r="K59" s="77">
        <v>326.57475449999998</v>
      </c>
      <c r="L59" s="78">
        <v>2.0000000000000001E-4</v>
      </c>
      <c r="M59" s="78">
        <v>1E-4</v>
      </c>
      <c r="N59" s="78">
        <v>0</v>
      </c>
    </row>
    <row r="60" spans="2:14">
      <c r="B60" t="s">
        <v>3819</v>
      </c>
      <c r="C60" t="s">
        <v>3820</v>
      </c>
      <c r="D60" t="s">
        <v>100</v>
      </c>
      <c r="E60" t="s">
        <v>3737</v>
      </c>
      <c r="F60" t="s">
        <v>3724</v>
      </c>
      <c r="G60" t="s">
        <v>102</v>
      </c>
      <c r="H60" s="77">
        <v>200</v>
      </c>
      <c r="I60" s="77">
        <v>3321</v>
      </c>
      <c r="J60" s="77">
        <v>0</v>
      </c>
      <c r="K60" s="77">
        <v>6.6420000000000003</v>
      </c>
      <c r="L60" s="78">
        <v>0</v>
      </c>
      <c r="M60" s="78">
        <v>0</v>
      </c>
      <c r="N60" s="78">
        <v>0</v>
      </c>
    </row>
    <row r="61" spans="2:14">
      <c r="B61" t="s">
        <v>3821</v>
      </c>
      <c r="C61" t="s">
        <v>3822</v>
      </c>
      <c r="D61" t="s">
        <v>100</v>
      </c>
      <c r="E61" t="s">
        <v>3737</v>
      </c>
      <c r="F61" t="s">
        <v>3724</v>
      </c>
      <c r="G61" t="s">
        <v>102</v>
      </c>
      <c r="H61" s="77">
        <v>1995.85</v>
      </c>
      <c r="I61" s="77">
        <v>7504</v>
      </c>
      <c r="J61" s="77">
        <v>0</v>
      </c>
      <c r="K61" s="77">
        <v>149.768584</v>
      </c>
      <c r="L61" s="78">
        <v>1E-4</v>
      </c>
      <c r="M61" s="78">
        <v>0</v>
      </c>
      <c r="N61" s="78">
        <v>0</v>
      </c>
    </row>
    <row r="62" spans="2:14">
      <c r="B62" t="s">
        <v>3823</v>
      </c>
      <c r="C62" t="s">
        <v>3824</v>
      </c>
      <c r="D62" t="s">
        <v>100</v>
      </c>
      <c r="E62" t="s">
        <v>3825</v>
      </c>
      <c r="F62" t="s">
        <v>3724</v>
      </c>
      <c r="G62" t="s">
        <v>102</v>
      </c>
      <c r="H62" s="77">
        <v>24</v>
      </c>
      <c r="I62" s="77">
        <v>6893</v>
      </c>
      <c r="J62" s="77">
        <v>0</v>
      </c>
      <c r="K62" s="77">
        <v>1.65432</v>
      </c>
      <c r="L62" s="78">
        <v>0</v>
      </c>
      <c r="M62" s="78">
        <v>0</v>
      </c>
      <c r="N62" s="78">
        <v>0</v>
      </c>
    </row>
    <row r="63" spans="2:14">
      <c r="B63" t="s">
        <v>3826</v>
      </c>
      <c r="C63" t="s">
        <v>3827</v>
      </c>
      <c r="D63" t="s">
        <v>100</v>
      </c>
      <c r="E63" t="s">
        <v>3828</v>
      </c>
      <c r="F63" t="s">
        <v>3724</v>
      </c>
      <c r="G63" t="s">
        <v>102</v>
      </c>
      <c r="H63" s="77">
        <v>2835</v>
      </c>
      <c r="I63" s="77">
        <v>7212</v>
      </c>
      <c r="J63" s="77">
        <v>0</v>
      </c>
      <c r="K63" s="77">
        <v>204.46019999999999</v>
      </c>
      <c r="L63" s="78">
        <v>2.0000000000000001E-4</v>
      </c>
      <c r="M63" s="78">
        <v>0</v>
      </c>
      <c r="N63" s="78">
        <v>0</v>
      </c>
    </row>
    <row r="64" spans="2:14">
      <c r="B64" t="s">
        <v>3829</v>
      </c>
      <c r="C64" t="s">
        <v>3830</v>
      </c>
      <c r="D64" t="s">
        <v>100</v>
      </c>
      <c r="E64" t="s">
        <v>3828</v>
      </c>
      <c r="F64" t="s">
        <v>3724</v>
      </c>
      <c r="G64" t="s">
        <v>102</v>
      </c>
      <c r="H64" s="77">
        <v>1736</v>
      </c>
      <c r="I64" s="77">
        <v>8273</v>
      </c>
      <c r="J64" s="77">
        <v>0</v>
      </c>
      <c r="K64" s="77">
        <v>143.61928</v>
      </c>
      <c r="L64" s="78">
        <v>2.0000000000000001E-4</v>
      </c>
      <c r="M64" s="78">
        <v>0</v>
      </c>
      <c r="N64" s="78">
        <v>0</v>
      </c>
    </row>
    <row r="65" spans="2:14">
      <c r="B65" t="s">
        <v>3831</v>
      </c>
      <c r="C65" t="s">
        <v>3832</v>
      </c>
      <c r="D65" t="s">
        <v>100</v>
      </c>
      <c r="E65" t="s">
        <v>3828</v>
      </c>
      <c r="F65" t="s">
        <v>3724</v>
      </c>
      <c r="G65" t="s">
        <v>102</v>
      </c>
      <c r="H65" s="77">
        <v>150</v>
      </c>
      <c r="I65" s="77">
        <v>7895</v>
      </c>
      <c r="J65" s="77">
        <v>0</v>
      </c>
      <c r="K65" s="77">
        <v>11.842499999999999</v>
      </c>
      <c r="L65" s="78">
        <v>0</v>
      </c>
      <c r="M65" s="78">
        <v>0</v>
      </c>
      <c r="N65" s="78">
        <v>0</v>
      </c>
    </row>
    <row r="66" spans="2:14">
      <c r="B66" t="s">
        <v>3833</v>
      </c>
      <c r="C66" t="s">
        <v>3834</v>
      </c>
      <c r="D66" t="s">
        <v>100</v>
      </c>
      <c r="E66" t="s">
        <v>3828</v>
      </c>
      <c r="F66" t="s">
        <v>3724</v>
      </c>
      <c r="G66" t="s">
        <v>102</v>
      </c>
      <c r="H66" s="77">
        <v>3763</v>
      </c>
      <c r="I66" s="77">
        <v>6958</v>
      </c>
      <c r="J66" s="77">
        <v>0</v>
      </c>
      <c r="K66" s="77">
        <v>261.82954000000001</v>
      </c>
      <c r="L66" s="78">
        <v>2.9999999999999997E-4</v>
      </c>
      <c r="M66" s="78">
        <v>1E-4</v>
      </c>
      <c r="N66" s="78">
        <v>0</v>
      </c>
    </row>
    <row r="67" spans="2:14">
      <c r="B67" t="s">
        <v>3835</v>
      </c>
      <c r="C67" t="s">
        <v>3836</v>
      </c>
      <c r="D67" t="s">
        <v>100</v>
      </c>
      <c r="E67" t="s">
        <v>3750</v>
      </c>
      <c r="F67" t="s">
        <v>3724</v>
      </c>
      <c r="G67" t="s">
        <v>102</v>
      </c>
      <c r="H67" s="77">
        <v>57833.440000000002</v>
      </c>
      <c r="I67" s="77">
        <v>18830</v>
      </c>
      <c r="J67" s="77">
        <v>0</v>
      </c>
      <c r="K67" s="77">
        <v>10890.036752</v>
      </c>
      <c r="L67" s="78">
        <v>3.5999999999999999E-3</v>
      </c>
      <c r="M67" s="78">
        <v>2.5999999999999999E-3</v>
      </c>
      <c r="N67" s="78">
        <v>4.0000000000000002E-4</v>
      </c>
    </row>
    <row r="68" spans="2:14">
      <c r="B68" t="s">
        <v>3837</v>
      </c>
      <c r="C68" t="s">
        <v>3838</v>
      </c>
      <c r="D68" t="s">
        <v>100</v>
      </c>
      <c r="E68" t="s">
        <v>3779</v>
      </c>
      <c r="F68" t="s">
        <v>3724</v>
      </c>
      <c r="G68" t="s">
        <v>102</v>
      </c>
      <c r="H68" s="77">
        <v>1500</v>
      </c>
      <c r="I68" s="77">
        <v>3482</v>
      </c>
      <c r="J68" s="77">
        <v>0</v>
      </c>
      <c r="K68" s="77">
        <v>52.23</v>
      </c>
      <c r="L68" s="78">
        <v>0</v>
      </c>
      <c r="M68" s="78">
        <v>0</v>
      </c>
      <c r="N68" s="78">
        <v>0</v>
      </c>
    </row>
    <row r="69" spans="2:14">
      <c r="B69" t="s">
        <v>3839</v>
      </c>
      <c r="C69" t="s">
        <v>3840</v>
      </c>
      <c r="D69" t="s">
        <v>100</v>
      </c>
      <c r="E69" t="s">
        <v>3779</v>
      </c>
      <c r="F69" t="s">
        <v>3724</v>
      </c>
      <c r="G69" t="s">
        <v>102</v>
      </c>
      <c r="H69" s="77">
        <v>1234</v>
      </c>
      <c r="I69" s="77">
        <v>4121</v>
      </c>
      <c r="J69" s="77">
        <v>0</v>
      </c>
      <c r="K69" s="77">
        <v>50.853140000000003</v>
      </c>
      <c r="L69" s="78">
        <v>1E-4</v>
      </c>
      <c r="M69" s="78">
        <v>0</v>
      </c>
      <c r="N69" s="78">
        <v>0</v>
      </c>
    </row>
    <row r="70" spans="2:14">
      <c r="B70" t="s">
        <v>3841</v>
      </c>
      <c r="C70" t="s">
        <v>3842</v>
      </c>
      <c r="D70" t="s">
        <v>100</v>
      </c>
      <c r="E70" t="s">
        <v>3779</v>
      </c>
      <c r="F70" t="s">
        <v>3724</v>
      </c>
      <c r="G70" t="s">
        <v>102</v>
      </c>
      <c r="H70" s="77">
        <v>1085</v>
      </c>
      <c r="I70" s="77">
        <v>108380</v>
      </c>
      <c r="J70" s="77">
        <v>0</v>
      </c>
      <c r="K70" s="77">
        <v>1175.923</v>
      </c>
      <c r="L70" s="78">
        <v>2.0999999999999999E-3</v>
      </c>
      <c r="M70" s="78">
        <v>2.9999999999999997E-4</v>
      </c>
      <c r="N70" s="78">
        <v>0</v>
      </c>
    </row>
    <row r="71" spans="2:14">
      <c r="B71" t="s">
        <v>3843</v>
      </c>
      <c r="C71" t="s">
        <v>3844</v>
      </c>
      <c r="D71" t="s">
        <v>100</v>
      </c>
      <c r="E71" t="s">
        <v>3779</v>
      </c>
      <c r="F71" t="s">
        <v>3724</v>
      </c>
      <c r="G71" t="s">
        <v>102</v>
      </c>
      <c r="H71" s="77">
        <v>36</v>
      </c>
      <c r="I71" s="77">
        <v>29900</v>
      </c>
      <c r="J71" s="77">
        <v>0</v>
      </c>
      <c r="K71" s="77">
        <v>10.763999999999999</v>
      </c>
      <c r="L71" s="78">
        <v>0</v>
      </c>
      <c r="M71" s="78">
        <v>0</v>
      </c>
      <c r="N71" s="78">
        <v>0</v>
      </c>
    </row>
    <row r="72" spans="2:14">
      <c r="B72" t="s">
        <v>3845</v>
      </c>
      <c r="C72" t="s">
        <v>3846</v>
      </c>
      <c r="D72" t="s">
        <v>100</v>
      </c>
      <c r="E72" t="s">
        <v>3779</v>
      </c>
      <c r="F72" t="s">
        <v>3724</v>
      </c>
      <c r="G72" t="s">
        <v>102</v>
      </c>
      <c r="H72" s="77">
        <v>220</v>
      </c>
      <c r="I72" s="77">
        <v>4304</v>
      </c>
      <c r="J72" s="77">
        <v>0</v>
      </c>
      <c r="K72" s="77">
        <v>9.4687999999999999</v>
      </c>
      <c r="L72" s="78">
        <v>0</v>
      </c>
      <c r="M72" s="78">
        <v>0</v>
      </c>
      <c r="N72" s="78">
        <v>0</v>
      </c>
    </row>
    <row r="73" spans="2:14">
      <c r="B73" t="s">
        <v>3847</v>
      </c>
      <c r="C73" t="s">
        <v>3848</v>
      </c>
      <c r="D73" t="s">
        <v>100</v>
      </c>
      <c r="E73" t="s">
        <v>3779</v>
      </c>
      <c r="F73" t="s">
        <v>3724</v>
      </c>
      <c r="G73" t="s">
        <v>102</v>
      </c>
      <c r="H73" s="77">
        <v>401</v>
      </c>
      <c r="I73" s="77">
        <v>8690</v>
      </c>
      <c r="J73" s="77">
        <v>0</v>
      </c>
      <c r="K73" s="77">
        <v>34.846899999999998</v>
      </c>
      <c r="L73" s="78">
        <v>1E-4</v>
      </c>
      <c r="M73" s="78">
        <v>0</v>
      </c>
      <c r="N73" s="78">
        <v>0</v>
      </c>
    </row>
    <row r="74" spans="2:14">
      <c r="B74" t="s">
        <v>3849</v>
      </c>
      <c r="C74" t="s">
        <v>3850</v>
      </c>
      <c r="D74" t="s">
        <v>100</v>
      </c>
      <c r="E74" t="s">
        <v>3779</v>
      </c>
      <c r="F74" t="s">
        <v>3724</v>
      </c>
      <c r="G74" t="s">
        <v>102</v>
      </c>
      <c r="H74" s="77">
        <v>581</v>
      </c>
      <c r="I74" s="77">
        <v>1739</v>
      </c>
      <c r="J74" s="77">
        <v>0</v>
      </c>
      <c r="K74" s="77">
        <v>10.103590000000001</v>
      </c>
      <c r="L74" s="78">
        <v>0</v>
      </c>
      <c r="M74" s="78">
        <v>0</v>
      </c>
      <c r="N74" s="78">
        <v>0</v>
      </c>
    </row>
    <row r="75" spans="2:14">
      <c r="B75" t="s">
        <v>3851</v>
      </c>
      <c r="C75" t="s">
        <v>3852</v>
      </c>
      <c r="D75" t="s">
        <v>100</v>
      </c>
      <c r="E75" t="s">
        <v>3779</v>
      </c>
      <c r="F75" t="s">
        <v>3724</v>
      </c>
      <c r="G75" t="s">
        <v>102</v>
      </c>
      <c r="H75" s="77">
        <v>194380.86</v>
      </c>
      <c r="I75" s="77">
        <v>17610</v>
      </c>
      <c r="J75" s="77">
        <v>0</v>
      </c>
      <c r="K75" s="77">
        <v>34230.469446000003</v>
      </c>
      <c r="L75" s="78">
        <v>1.24E-2</v>
      </c>
      <c r="M75" s="78">
        <v>8.0999999999999996E-3</v>
      </c>
      <c r="N75" s="78">
        <v>1.2999999999999999E-3</v>
      </c>
    </row>
    <row r="76" spans="2:14">
      <c r="B76" t="s">
        <v>3853</v>
      </c>
      <c r="C76" t="s">
        <v>3854</v>
      </c>
      <c r="D76" t="s">
        <v>100</v>
      </c>
      <c r="E76" t="s">
        <v>3779</v>
      </c>
      <c r="F76" t="s">
        <v>3724</v>
      </c>
      <c r="G76" t="s">
        <v>102</v>
      </c>
      <c r="H76" s="77">
        <v>306.48</v>
      </c>
      <c r="I76" s="77">
        <v>1079</v>
      </c>
      <c r="J76" s="77">
        <v>0</v>
      </c>
      <c r="K76" s="77">
        <v>3.3069191999999998</v>
      </c>
      <c r="L76" s="78">
        <v>0</v>
      </c>
      <c r="M76" s="78">
        <v>0</v>
      </c>
      <c r="N76" s="78">
        <v>0</v>
      </c>
    </row>
    <row r="77" spans="2:14">
      <c r="B77" t="s">
        <v>3855</v>
      </c>
      <c r="C77" t="s">
        <v>3856</v>
      </c>
      <c r="D77" t="s">
        <v>100</v>
      </c>
      <c r="E77" t="s">
        <v>3779</v>
      </c>
      <c r="F77" t="s">
        <v>3724</v>
      </c>
      <c r="G77" t="s">
        <v>102</v>
      </c>
      <c r="H77" s="77">
        <v>49</v>
      </c>
      <c r="I77" s="77">
        <v>4300</v>
      </c>
      <c r="J77" s="77">
        <v>0</v>
      </c>
      <c r="K77" s="77">
        <v>2.1070000000000002</v>
      </c>
      <c r="L77" s="78">
        <v>0</v>
      </c>
      <c r="M77" s="78">
        <v>0</v>
      </c>
      <c r="N77" s="78">
        <v>0</v>
      </c>
    </row>
    <row r="78" spans="2:14">
      <c r="B78" t="s">
        <v>3857</v>
      </c>
      <c r="C78" t="s">
        <v>3858</v>
      </c>
      <c r="D78" t="s">
        <v>100</v>
      </c>
      <c r="E78" t="s">
        <v>3859</v>
      </c>
      <c r="F78" t="s">
        <v>3724</v>
      </c>
      <c r="G78" t="s">
        <v>102</v>
      </c>
      <c r="H78" s="77">
        <v>15431</v>
      </c>
      <c r="I78" s="77">
        <v>1359</v>
      </c>
      <c r="J78" s="77">
        <v>0</v>
      </c>
      <c r="K78" s="77">
        <v>209.70729</v>
      </c>
      <c r="L78" s="78">
        <v>2.9999999999999997E-4</v>
      </c>
      <c r="M78" s="78">
        <v>0</v>
      </c>
      <c r="N78" s="78">
        <v>0</v>
      </c>
    </row>
    <row r="79" spans="2:14">
      <c r="B79" s="79" t="s">
        <v>3860</v>
      </c>
      <c r="D79" s="16"/>
      <c r="E79" s="16"/>
      <c r="F79" s="16"/>
      <c r="G79" s="16"/>
      <c r="H79" s="81">
        <v>62330015.479999997</v>
      </c>
      <c r="J79" s="81">
        <v>0</v>
      </c>
      <c r="K79" s="81">
        <v>298809.56865398801</v>
      </c>
      <c r="M79" s="80">
        <v>7.0900000000000005E-2</v>
      </c>
      <c r="N79" s="80">
        <v>1.14E-2</v>
      </c>
    </row>
    <row r="80" spans="2:14">
      <c r="B80" t="s">
        <v>3861</v>
      </c>
      <c r="C80" t="s">
        <v>3862</v>
      </c>
      <c r="D80" t="s">
        <v>100</v>
      </c>
      <c r="E80" t="s">
        <v>3723</v>
      </c>
      <c r="F80" t="s">
        <v>3863</v>
      </c>
      <c r="G80" t="s">
        <v>102</v>
      </c>
      <c r="H80" s="77">
        <v>4746772.8099999996</v>
      </c>
      <c r="I80" s="77">
        <v>359.86</v>
      </c>
      <c r="J80" s="77">
        <v>0</v>
      </c>
      <c r="K80" s="77">
        <v>17081.736634066001</v>
      </c>
      <c r="L80" s="78">
        <v>7.0800000000000002E-2</v>
      </c>
      <c r="M80" s="78">
        <v>4.1000000000000003E-3</v>
      </c>
      <c r="N80" s="78">
        <v>6.9999999999999999E-4</v>
      </c>
    </row>
    <row r="81" spans="2:14">
      <c r="B81" t="s">
        <v>3864</v>
      </c>
      <c r="C81" t="s">
        <v>3865</v>
      </c>
      <c r="D81" t="s">
        <v>100</v>
      </c>
      <c r="E81" t="s">
        <v>3723</v>
      </c>
      <c r="F81" t="s">
        <v>3863</v>
      </c>
      <c r="G81" t="s">
        <v>102</v>
      </c>
      <c r="H81" s="77">
        <v>9486504</v>
      </c>
      <c r="I81" s="77">
        <v>355.06</v>
      </c>
      <c r="J81" s="77">
        <v>0</v>
      </c>
      <c r="K81" s="77">
        <v>33682.781102399997</v>
      </c>
      <c r="L81" s="78">
        <v>8.0399999999999999E-2</v>
      </c>
      <c r="M81" s="78">
        <v>8.0000000000000002E-3</v>
      </c>
      <c r="N81" s="78">
        <v>1.2999999999999999E-3</v>
      </c>
    </row>
    <row r="82" spans="2:14">
      <c r="B82" t="s">
        <v>3866</v>
      </c>
      <c r="C82" t="s">
        <v>3867</v>
      </c>
      <c r="D82" t="s">
        <v>100</v>
      </c>
      <c r="E82" t="s">
        <v>3723</v>
      </c>
      <c r="F82" t="s">
        <v>3863</v>
      </c>
      <c r="G82" t="s">
        <v>102</v>
      </c>
      <c r="H82" s="77">
        <v>2182481</v>
      </c>
      <c r="I82" s="77">
        <v>367.3</v>
      </c>
      <c r="J82" s="77">
        <v>0</v>
      </c>
      <c r="K82" s="77">
        <v>8016.2527129999999</v>
      </c>
      <c r="L82" s="78">
        <v>7.0699999999999999E-2</v>
      </c>
      <c r="M82" s="78">
        <v>1.9E-3</v>
      </c>
      <c r="N82" s="78">
        <v>2.9999999999999997E-4</v>
      </c>
    </row>
    <row r="83" spans="2:14">
      <c r="B83" t="s">
        <v>3868</v>
      </c>
      <c r="C83" t="s">
        <v>3869</v>
      </c>
      <c r="D83" t="s">
        <v>100</v>
      </c>
      <c r="E83" t="s">
        <v>3723</v>
      </c>
      <c r="F83" t="s">
        <v>3863</v>
      </c>
      <c r="G83" t="s">
        <v>102</v>
      </c>
      <c r="H83" s="77">
        <v>7817867.2800000003</v>
      </c>
      <c r="I83" s="77">
        <v>345.2</v>
      </c>
      <c r="J83" s="77">
        <v>0</v>
      </c>
      <c r="K83" s="77">
        <v>26987.27785056</v>
      </c>
      <c r="L83" s="78">
        <v>4.6100000000000002E-2</v>
      </c>
      <c r="M83" s="78">
        <v>6.4000000000000003E-3</v>
      </c>
      <c r="N83" s="78">
        <v>1E-3</v>
      </c>
    </row>
    <row r="84" spans="2:14">
      <c r="B84" t="s">
        <v>3870</v>
      </c>
      <c r="C84" t="s">
        <v>3871</v>
      </c>
      <c r="D84" t="s">
        <v>100</v>
      </c>
      <c r="E84" t="s">
        <v>3723</v>
      </c>
      <c r="F84" t="s">
        <v>3863</v>
      </c>
      <c r="G84" t="s">
        <v>102</v>
      </c>
      <c r="H84" s="77">
        <v>34682</v>
      </c>
      <c r="I84" s="77">
        <v>333.88</v>
      </c>
      <c r="J84" s="77">
        <v>0</v>
      </c>
      <c r="K84" s="77">
        <v>115.79626159999999</v>
      </c>
      <c r="L84" s="78">
        <v>8.9999999999999998E-4</v>
      </c>
      <c r="M84" s="78">
        <v>0</v>
      </c>
      <c r="N84" s="78">
        <v>0</v>
      </c>
    </row>
    <row r="85" spans="2:14">
      <c r="B85" t="s">
        <v>3872</v>
      </c>
      <c r="C85" t="s">
        <v>3873</v>
      </c>
      <c r="D85" t="s">
        <v>100</v>
      </c>
      <c r="E85" t="s">
        <v>3723</v>
      </c>
      <c r="F85" t="s">
        <v>3863</v>
      </c>
      <c r="G85" t="s">
        <v>102</v>
      </c>
      <c r="H85" s="77">
        <v>31390</v>
      </c>
      <c r="I85" s="77">
        <v>369.35</v>
      </c>
      <c r="J85" s="77">
        <v>0</v>
      </c>
      <c r="K85" s="77">
        <v>115.938965</v>
      </c>
      <c r="L85" s="78">
        <v>4.0000000000000002E-4</v>
      </c>
      <c r="M85" s="78">
        <v>0</v>
      </c>
      <c r="N85" s="78">
        <v>0</v>
      </c>
    </row>
    <row r="86" spans="2:14">
      <c r="B86" t="s">
        <v>3874</v>
      </c>
      <c r="C86" t="s">
        <v>3875</v>
      </c>
      <c r="D86" t="s">
        <v>100</v>
      </c>
      <c r="E86" t="s">
        <v>3737</v>
      </c>
      <c r="F86" t="s">
        <v>3863</v>
      </c>
      <c r="G86" t="s">
        <v>102</v>
      </c>
      <c r="H86" s="77">
        <v>90000</v>
      </c>
      <c r="I86" s="77">
        <v>427.33</v>
      </c>
      <c r="J86" s="77">
        <v>0</v>
      </c>
      <c r="K86" s="77">
        <v>384.59699999999998</v>
      </c>
      <c r="L86" s="78">
        <v>4.4999999999999997E-3</v>
      </c>
      <c r="M86" s="78">
        <v>1E-4</v>
      </c>
      <c r="N86" s="78">
        <v>0</v>
      </c>
    </row>
    <row r="87" spans="2:14">
      <c r="B87" t="s">
        <v>3876</v>
      </c>
      <c r="C87" t="s">
        <v>3877</v>
      </c>
      <c r="D87" t="s">
        <v>100</v>
      </c>
      <c r="E87" t="s">
        <v>3737</v>
      </c>
      <c r="F87" t="s">
        <v>3863</v>
      </c>
      <c r="G87" t="s">
        <v>102</v>
      </c>
      <c r="H87" s="77">
        <v>19241</v>
      </c>
      <c r="I87" s="77">
        <v>348.07</v>
      </c>
      <c r="J87" s="77">
        <v>0</v>
      </c>
      <c r="K87" s="77">
        <v>66.972148700000005</v>
      </c>
      <c r="L87" s="78">
        <v>4.0000000000000002E-4</v>
      </c>
      <c r="M87" s="78">
        <v>0</v>
      </c>
      <c r="N87" s="78">
        <v>0</v>
      </c>
    </row>
    <row r="88" spans="2:14">
      <c r="B88" t="s">
        <v>3878</v>
      </c>
      <c r="C88" t="s">
        <v>3879</v>
      </c>
      <c r="D88" t="s">
        <v>100</v>
      </c>
      <c r="E88" t="s">
        <v>3737</v>
      </c>
      <c r="F88" t="s">
        <v>3863</v>
      </c>
      <c r="G88" t="s">
        <v>102</v>
      </c>
      <c r="H88" s="77">
        <v>2224000</v>
      </c>
      <c r="I88" s="77">
        <v>440.29</v>
      </c>
      <c r="J88" s="77">
        <v>0</v>
      </c>
      <c r="K88" s="77">
        <v>9792.0496000000003</v>
      </c>
      <c r="L88" s="78">
        <v>7.6600000000000001E-2</v>
      </c>
      <c r="M88" s="78">
        <v>2.3E-3</v>
      </c>
      <c r="N88" s="78">
        <v>4.0000000000000002E-4</v>
      </c>
    </row>
    <row r="89" spans="2:14">
      <c r="B89" t="s">
        <v>3880</v>
      </c>
      <c r="C89" t="s">
        <v>3881</v>
      </c>
      <c r="D89" t="s">
        <v>100</v>
      </c>
      <c r="E89" t="s">
        <v>3737</v>
      </c>
      <c r="F89" t="s">
        <v>3863</v>
      </c>
      <c r="G89" t="s">
        <v>102</v>
      </c>
      <c r="H89" s="77">
        <v>19454</v>
      </c>
      <c r="I89" s="77">
        <v>434.91</v>
      </c>
      <c r="J89" s="77">
        <v>0</v>
      </c>
      <c r="K89" s="77">
        <v>84.607391399999997</v>
      </c>
      <c r="L89" s="78">
        <v>2.9999999999999997E-4</v>
      </c>
      <c r="M89" s="78">
        <v>0</v>
      </c>
      <c r="N89" s="78">
        <v>0</v>
      </c>
    </row>
    <row r="90" spans="2:14">
      <c r="B90" t="s">
        <v>3882</v>
      </c>
      <c r="C90" t="s">
        <v>3883</v>
      </c>
      <c r="D90" t="s">
        <v>100</v>
      </c>
      <c r="E90" t="s">
        <v>3750</v>
      </c>
      <c r="F90" t="s">
        <v>3863</v>
      </c>
      <c r="G90" t="s">
        <v>102</v>
      </c>
      <c r="H90" s="77">
        <v>100217</v>
      </c>
      <c r="I90" s="77">
        <v>268.69</v>
      </c>
      <c r="J90" s="77">
        <v>0</v>
      </c>
      <c r="K90" s="77">
        <v>269.2730573</v>
      </c>
      <c r="L90" s="78">
        <v>8.0000000000000004E-4</v>
      </c>
      <c r="M90" s="78">
        <v>1E-4</v>
      </c>
      <c r="N90" s="78">
        <v>0</v>
      </c>
    </row>
    <row r="91" spans="2:14">
      <c r="B91" t="s">
        <v>3884</v>
      </c>
      <c r="C91" t="s">
        <v>3885</v>
      </c>
      <c r="D91" t="s">
        <v>100</v>
      </c>
      <c r="E91" t="s">
        <v>3750</v>
      </c>
      <c r="F91" t="s">
        <v>3863</v>
      </c>
      <c r="G91" t="s">
        <v>102</v>
      </c>
      <c r="H91" s="77">
        <v>634</v>
      </c>
      <c r="I91" s="77">
        <v>3129.67</v>
      </c>
      <c r="J91" s="77">
        <v>0</v>
      </c>
      <c r="K91" s="77">
        <v>19.842107800000001</v>
      </c>
      <c r="L91" s="78">
        <v>1.5E-3</v>
      </c>
      <c r="M91" s="78">
        <v>0</v>
      </c>
      <c r="N91" s="78">
        <v>0</v>
      </c>
    </row>
    <row r="92" spans="2:14">
      <c r="B92" t="s">
        <v>3886</v>
      </c>
      <c r="C92" t="s">
        <v>3887</v>
      </c>
      <c r="D92" t="s">
        <v>100</v>
      </c>
      <c r="E92" t="s">
        <v>3750</v>
      </c>
      <c r="F92" t="s">
        <v>3863</v>
      </c>
      <c r="G92" t="s">
        <v>102</v>
      </c>
      <c r="H92" s="77">
        <v>254162</v>
      </c>
      <c r="I92" s="77">
        <v>351.61</v>
      </c>
      <c r="J92" s="77">
        <v>0</v>
      </c>
      <c r="K92" s="77">
        <v>893.65900820000002</v>
      </c>
      <c r="L92" s="78">
        <v>1.5800000000000002E-2</v>
      </c>
      <c r="M92" s="78">
        <v>2.0000000000000001E-4</v>
      </c>
      <c r="N92" s="78">
        <v>0</v>
      </c>
    </row>
    <row r="93" spans="2:14">
      <c r="B93" t="s">
        <v>3888</v>
      </c>
      <c r="C93" t="s">
        <v>3889</v>
      </c>
      <c r="D93" t="s">
        <v>100</v>
      </c>
      <c r="E93" t="s">
        <v>3750</v>
      </c>
      <c r="F93" t="s">
        <v>3863</v>
      </c>
      <c r="G93" t="s">
        <v>102</v>
      </c>
      <c r="H93" s="77">
        <v>2814423</v>
      </c>
      <c r="I93" s="77">
        <v>369.27</v>
      </c>
      <c r="J93" s="77">
        <v>0</v>
      </c>
      <c r="K93" s="77">
        <v>10392.8198121</v>
      </c>
      <c r="L93" s="78">
        <v>7.3300000000000004E-2</v>
      </c>
      <c r="M93" s="78">
        <v>2.5000000000000001E-3</v>
      </c>
      <c r="N93" s="78">
        <v>4.0000000000000002E-4</v>
      </c>
    </row>
    <row r="94" spans="2:14">
      <c r="B94" t="s">
        <v>3890</v>
      </c>
      <c r="C94" t="s">
        <v>3891</v>
      </c>
      <c r="D94" t="s">
        <v>100</v>
      </c>
      <c r="E94" t="s">
        <v>3750</v>
      </c>
      <c r="F94" t="s">
        <v>3863</v>
      </c>
      <c r="G94" t="s">
        <v>102</v>
      </c>
      <c r="H94" s="77">
        <v>332617</v>
      </c>
      <c r="I94" s="77">
        <v>3632.52</v>
      </c>
      <c r="J94" s="77">
        <v>0</v>
      </c>
      <c r="K94" s="77">
        <v>12082.3790484</v>
      </c>
      <c r="L94" s="78">
        <v>0.1071</v>
      </c>
      <c r="M94" s="78">
        <v>2.8999999999999998E-3</v>
      </c>
      <c r="N94" s="78">
        <v>5.0000000000000001E-4</v>
      </c>
    </row>
    <row r="95" spans="2:14">
      <c r="B95" t="s">
        <v>3892</v>
      </c>
      <c r="C95" t="s">
        <v>3893</v>
      </c>
      <c r="D95" t="s">
        <v>100</v>
      </c>
      <c r="E95" t="s">
        <v>3750</v>
      </c>
      <c r="F95" t="s">
        <v>3863</v>
      </c>
      <c r="G95" t="s">
        <v>102</v>
      </c>
      <c r="H95" s="77">
        <v>310565.03000000003</v>
      </c>
      <c r="I95" s="77">
        <v>404.76</v>
      </c>
      <c r="J95" s="77">
        <v>0</v>
      </c>
      <c r="K95" s="77">
        <v>1257.043015428</v>
      </c>
      <c r="L95" s="78">
        <v>1.41E-2</v>
      </c>
      <c r="M95" s="78">
        <v>2.9999999999999997E-4</v>
      </c>
      <c r="N95" s="78">
        <v>0</v>
      </c>
    </row>
    <row r="96" spans="2:14">
      <c r="B96" t="s">
        <v>3894</v>
      </c>
      <c r="C96" t="s">
        <v>3895</v>
      </c>
      <c r="D96" t="s">
        <v>100</v>
      </c>
      <c r="E96" t="s">
        <v>3750</v>
      </c>
      <c r="F96" t="s">
        <v>3863</v>
      </c>
      <c r="G96" t="s">
        <v>102</v>
      </c>
      <c r="H96" s="77">
        <v>2370</v>
      </c>
      <c r="I96" s="77">
        <v>581.24</v>
      </c>
      <c r="J96" s="77">
        <v>0</v>
      </c>
      <c r="K96" s="77">
        <v>13.775388</v>
      </c>
      <c r="L96" s="78">
        <v>2.9999999999999997E-4</v>
      </c>
      <c r="M96" s="78">
        <v>0</v>
      </c>
      <c r="N96" s="78">
        <v>0</v>
      </c>
    </row>
    <row r="97" spans="2:14">
      <c r="B97" t="s">
        <v>3896</v>
      </c>
      <c r="C97" t="s">
        <v>3897</v>
      </c>
      <c r="D97" t="s">
        <v>100</v>
      </c>
      <c r="E97" t="s">
        <v>3750</v>
      </c>
      <c r="F97" t="s">
        <v>3863</v>
      </c>
      <c r="G97" t="s">
        <v>102</v>
      </c>
      <c r="H97" s="77">
        <v>1549523.37</v>
      </c>
      <c r="I97" s="77">
        <v>3613</v>
      </c>
      <c r="J97" s="77">
        <v>0</v>
      </c>
      <c r="K97" s="77">
        <v>55984.279358100001</v>
      </c>
      <c r="L97" s="78">
        <v>0.15340000000000001</v>
      </c>
      <c r="M97" s="78">
        <v>1.3299999999999999E-2</v>
      </c>
      <c r="N97" s="78">
        <v>2.0999999999999999E-3</v>
      </c>
    </row>
    <row r="98" spans="2:14">
      <c r="B98" t="s">
        <v>3898</v>
      </c>
      <c r="C98" t="s">
        <v>3899</v>
      </c>
      <c r="D98" t="s">
        <v>100</v>
      </c>
      <c r="E98" t="s">
        <v>3750</v>
      </c>
      <c r="F98" t="s">
        <v>3863</v>
      </c>
      <c r="G98" t="s">
        <v>102</v>
      </c>
      <c r="H98" s="77">
        <v>28262</v>
      </c>
      <c r="I98" s="77">
        <v>2826</v>
      </c>
      <c r="J98" s="77">
        <v>0</v>
      </c>
      <c r="K98" s="77">
        <v>798.68412000000001</v>
      </c>
      <c r="L98" s="78">
        <v>2.29E-2</v>
      </c>
      <c r="M98" s="78">
        <v>2.0000000000000001E-4</v>
      </c>
      <c r="N98" s="78">
        <v>0</v>
      </c>
    </row>
    <row r="99" spans="2:14">
      <c r="B99" t="s">
        <v>3900</v>
      </c>
      <c r="C99" t="s">
        <v>3901</v>
      </c>
      <c r="D99" t="s">
        <v>100</v>
      </c>
      <c r="E99" t="s">
        <v>3750</v>
      </c>
      <c r="F99" t="s">
        <v>3863</v>
      </c>
      <c r="G99" t="s">
        <v>102</v>
      </c>
      <c r="H99" s="77">
        <v>3563084.02</v>
      </c>
      <c r="I99" s="77">
        <v>345.71</v>
      </c>
      <c r="J99" s="77">
        <v>0</v>
      </c>
      <c r="K99" s="77">
        <v>12317.937765541999</v>
      </c>
      <c r="L99" s="78">
        <v>7.9000000000000008E-3</v>
      </c>
      <c r="M99" s="78">
        <v>2.8999999999999998E-3</v>
      </c>
      <c r="N99" s="78">
        <v>5.0000000000000001E-4</v>
      </c>
    </row>
    <row r="100" spans="2:14">
      <c r="B100" t="s">
        <v>3902</v>
      </c>
      <c r="C100" t="s">
        <v>3903</v>
      </c>
      <c r="D100" t="s">
        <v>100</v>
      </c>
      <c r="E100" t="s">
        <v>3750</v>
      </c>
      <c r="F100" t="s">
        <v>3863</v>
      </c>
      <c r="G100" t="s">
        <v>102</v>
      </c>
      <c r="H100" s="77">
        <v>666865.05000000005</v>
      </c>
      <c r="I100" s="77">
        <v>368.07</v>
      </c>
      <c r="J100" s="77">
        <v>0</v>
      </c>
      <c r="K100" s="77">
        <v>2454.5301895349999</v>
      </c>
      <c r="L100" s="78">
        <v>2.8999999999999998E-3</v>
      </c>
      <c r="M100" s="78">
        <v>5.9999999999999995E-4</v>
      </c>
      <c r="N100" s="78">
        <v>1E-4</v>
      </c>
    </row>
    <row r="101" spans="2:14">
      <c r="B101" t="s">
        <v>3904</v>
      </c>
      <c r="C101" t="s">
        <v>3905</v>
      </c>
      <c r="D101" t="s">
        <v>100</v>
      </c>
      <c r="E101" t="s">
        <v>3750</v>
      </c>
      <c r="F101" t="s">
        <v>3863</v>
      </c>
      <c r="G101" t="s">
        <v>102</v>
      </c>
      <c r="H101" s="77">
        <v>2</v>
      </c>
      <c r="I101" s="77">
        <v>3623.34</v>
      </c>
      <c r="J101" s="77">
        <v>0</v>
      </c>
      <c r="K101" s="77">
        <v>7.2466799999999998E-2</v>
      </c>
      <c r="L101" s="78">
        <v>0</v>
      </c>
      <c r="M101" s="78">
        <v>0</v>
      </c>
      <c r="N101" s="78">
        <v>0</v>
      </c>
    </row>
    <row r="102" spans="2:14">
      <c r="B102" t="s">
        <v>3906</v>
      </c>
      <c r="C102" t="s">
        <v>3907</v>
      </c>
      <c r="D102" t="s">
        <v>100</v>
      </c>
      <c r="E102" t="s">
        <v>3767</v>
      </c>
      <c r="F102" t="s">
        <v>3863</v>
      </c>
      <c r="G102" t="s">
        <v>102</v>
      </c>
      <c r="H102" s="77">
        <v>4961630.16</v>
      </c>
      <c r="I102" s="77">
        <v>346.08</v>
      </c>
      <c r="J102" s="77">
        <v>0</v>
      </c>
      <c r="K102" s="77">
        <v>17171.209657727999</v>
      </c>
      <c r="L102" s="78">
        <v>1.5800000000000002E-2</v>
      </c>
      <c r="M102" s="78">
        <v>4.1000000000000003E-3</v>
      </c>
      <c r="N102" s="78">
        <v>6.9999999999999999E-4</v>
      </c>
    </row>
    <row r="103" spans="2:14">
      <c r="B103" t="s">
        <v>3908</v>
      </c>
      <c r="C103" t="s">
        <v>3909</v>
      </c>
      <c r="D103" t="s">
        <v>100</v>
      </c>
      <c r="E103" t="s">
        <v>3767</v>
      </c>
      <c r="F103" t="s">
        <v>3863</v>
      </c>
      <c r="G103" t="s">
        <v>102</v>
      </c>
      <c r="H103" s="77">
        <v>383950</v>
      </c>
      <c r="I103" s="77">
        <v>267.54000000000002</v>
      </c>
      <c r="J103" s="77">
        <v>0</v>
      </c>
      <c r="K103" s="77">
        <v>1027.21983</v>
      </c>
      <c r="L103" s="78">
        <v>1.7100000000000001E-2</v>
      </c>
      <c r="M103" s="78">
        <v>2.0000000000000001E-4</v>
      </c>
      <c r="N103" s="78">
        <v>0</v>
      </c>
    </row>
    <row r="104" spans="2:14">
      <c r="B104" t="s">
        <v>3910</v>
      </c>
      <c r="C104" t="s">
        <v>3911</v>
      </c>
      <c r="D104" t="s">
        <v>100</v>
      </c>
      <c r="E104" t="s">
        <v>3767</v>
      </c>
      <c r="F104" t="s">
        <v>3863</v>
      </c>
      <c r="G104" t="s">
        <v>102</v>
      </c>
      <c r="H104" s="77">
        <v>8566990</v>
      </c>
      <c r="I104" s="77">
        <v>345.1</v>
      </c>
      <c r="J104" s="77">
        <v>0</v>
      </c>
      <c r="K104" s="77">
        <v>29564.682489999999</v>
      </c>
      <c r="L104" s="78">
        <v>7.7100000000000002E-2</v>
      </c>
      <c r="M104" s="78">
        <v>7.0000000000000001E-3</v>
      </c>
      <c r="N104" s="78">
        <v>1.1000000000000001E-3</v>
      </c>
    </row>
    <row r="105" spans="2:14">
      <c r="B105" t="s">
        <v>3912</v>
      </c>
      <c r="C105" t="s">
        <v>3913</v>
      </c>
      <c r="D105" t="s">
        <v>100</v>
      </c>
      <c r="E105" t="s">
        <v>3767</v>
      </c>
      <c r="F105" t="s">
        <v>3863</v>
      </c>
      <c r="G105" t="s">
        <v>102</v>
      </c>
      <c r="H105" s="77">
        <v>2250</v>
      </c>
      <c r="I105" s="77">
        <v>352.88</v>
      </c>
      <c r="J105" s="77">
        <v>0</v>
      </c>
      <c r="K105" s="77">
        <v>7.9398</v>
      </c>
      <c r="L105" s="78">
        <v>1E-4</v>
      </c>
      <c r="M105" s="78">
        <v>0</v>
      </c>
      <c r="N105" s="78">
        <v>0</v>
      </c>
    </row>
    <row r="106" spans="2:14">
      <c r="B106" t="s">
        <v>3914</v>
      </c>
      <c r="C106" t="s">
        <v>3915</v>
      </c>
      <c r="D106" t="s">
        <v>100</v>
      </c>
      <c r="E106" t="s">
        <v>3767</v>
      </c>
      <c r="F106" t="s">
        <v>3863</v>
      </c>
      <c r="G106" t="s">
        <v>102</v>
      </c>
      <c r="H106" s="77">
        <v>311899</v>
      </c>
      <c r="I106" s="77">
        <v>365.44</v>
      </c>
      <c r="J106" s="77">
        <v>0</v>
      </c>
      <c r="K106" s="77">
        <v>1139.8037056000001</v>
      </c>
      <c r="L106" s="78">
        <v>1.72E-2</v>
      </c>
      <c r="M106" s="78">
        <v>2.9999999999999997E-4</v>
      </c>
      <c r="N106" s="78">
        <v>0</v>
      </c>
    </row>
    <row r="107" spans="2:14">
      <c r="B107" t="s">
        <v>3916</v>
      </c>
      <c r="C107" t="s">
        <v>3917</v>
      </c>
      <c r="D107" t="s">
        <v>100</v>
      </c>
      <c r="E107" t="s">
        <v>3767</v>
      </c>
      <c r="F107" t="s">
        <v>3863</v>
      </c>
      <c r="G107" t="s">
        <v>102</v>
      </c>
      <c r="H107" s="77">
        <v>245</v>
      </c>
      <c r="I107" s="77">
        <v>3993.73</v>
      </c>
      <c r="J107" s="77">
        <v>0</v>
      </c>
      <c r="K107" s="77">
        <v>9.7846384999999998</v>
      </c>
      <c r="L107" s="78">
        <v>2.0000000000000001E-4</v>
      </c>
      <c r="M107" s="78">
        <v>0</v>
      </c>
      <c r="N107" s="78">
        <v>0</v>
      </c>
    </row>
    <row r="108" spans="2:14">
      <c r="B108" t="s">
        <v>3918</v>
      </c>
      <c r="C108" t="s">
        <v>3919</v>
      </c>
      <c r="D108" t="s">
        <v>100</v>
      </c>
      <c r="E108" t="s">
        <v>3767</v>
      </c>
      <c r="F108" t="s">
        <v>3863</v>
      </c>
      <c r="G108" t="s">
        <v>102</v>
      </c>
      <c r="H108" s="77">
        <v>29573.07</v>
      </c>
      <c r="I108" s="77">
        <v>5779.47</v>
      </c>
      <c r="J108" s="77">
        <v>0</v>
      </c>
      <c r="K108" s="77">
        <v>1709.166708729</v>
      </c>
      <c r="L108" s="78">
        <v>5.0700000000000002E-2</v>
      </c>
      <c r="M108" s="78">
        <v>4.0000000000000002E-4</v>
      </c>
      <c r="N108" s="78">
        <v>1E-4</v>
      </c>
    </row>
    <row r="109" spans="2:14">
      <c r="B109" t="s">
        <v>3920</v>
      </c>
      <c r="C109" t="s">
        <v>3921</v>
      </c>
      <c r="D109" t="s">
        <v>100</v>
      </c>
      <c r="E109" t="s">
        <v>3767</v>
      </c>
      <c r="F109" t="s">
        <v>3863</v>
      </c>
      <c r="G109" t="s">
        <v>102</v>
      </c>
      <c r="H109" s="77">
        <v>169</v>
      </c>
      <c r="I109" s="77">
        <v>3436</v>
      </c>
      <c r="J109" s="77">
        <v>0</v>
      </c>
      <c r="K109" s="77">
        <v>5.8068400000000002</v>
      </c>
      <c r="L109" s="78">
        <v>0</v>
      </c>
      <c r="M109" s="78">
        <v>0</v>
      </c>
      <c r="N109" s="78">
        <v>0</v>
      </c>
    </row>
    <row r="110" spans="2:14">
      <c r="B110" t="s">
        <v>3922</v>
      </c>
      <c r="C110" t="s">
        <v>3923</v>
      </c>
      <c r="D110" t="s">
        <v>100</v>
      </c>
      <c r="E110" t="s">
        <v>3767</v>
      </c>
      <c r="F110" t="s">
        <v>3863</v>
      </c>
      <c r="G110" t="s">
        <v>102</v>
      </c>
      <c r="H110" s="77">
        <v>3758253</v>
      </c>
      <c r="I110" s="77">
        <v>364.56</v>
      </c>
      <c r="J110" s="77">
        <v>0</v>
      </c>
      <c r="K110" s="77">
        <v>13701.087136800001</v>
      </c>
      <c r="L110" s="78">
        <v>2.0500000000000001E-2</v>
      </c>
      <c r="M110" s="78">
        <v>3.3E-3</v>
      </c>
      <c r="N110" s="78">
        <v>5.0000000000000001E-4</v>
      </c>
    </row>
    <row r="111" spans="2:14">
      <c r="B111" t="s">
        <v>3924</v>
      </c>
      <c r="C111" t="s">
        <v>3925</v>
      </c>
      <c r="D111" t="s">
        <v>100</v>
      </c>
      <c r="E111" t="s">
        <v>3767</v>
      </c>
      <c r="F111" t="s">
        <v>3863</v>
      </c>
      <c r="G111" t="s">
        <v>102</v>
      </c>
      <c r="H111" s="77">
        <v>458118</v>
      </c>
      <c r="I111" s="77">
        <v>352.65</v>
      </c>
      <c r="J111" s="77">
        <v>0</v>
      </c>
      <c r="K111" s="77">
        <v>1615.5531269999999</v>
      </c>
      <c r="L111" s="78">
        <v>2.2000000000000001E-3</v>
      </c>
      <c r="M111" s="78">
        <v>4.0000000000000002E-4</v>
      </c>
      <c r="N111" s="78">
        <v>1E-4</v>
      </c>
    </row>
    <row r="112" spans="2:14">
      <c r="B112" t="s">
        <v>3926</v>
      </c>
      <c r="C112" t="s">
        <v>3927</v>
      </c>
      <c r="D112" t="s">
        <v>100</v>
      </c>
      <c r="E112" t="s">
        <v>3928</v>
      </c>
      <c r="F112" t="s">
        <v>3863</v>
      </c>
      <c r="G112" t="s">
        <v>102</v>
      </c>
      <c r="H112" s="77">
        <v>111</v>
      </c>
      <c r="I112" s="77">
        <v>3518</v>
      </c>
      <c r="J112" s="77">
        <v>0</v>
      </c>
      <c r="K112" s="77">
        <v>3.9049800000000001</v>
      </c>
      <c r="L112" s="78">
        <v>0</v>
      </c>
      <c r="M112" s="78">
        <v>0</v>
      </c>
      <c r="N112" s="78">
        <v>0</v>
      </c>
    </row>
    <row r="113" spans="2:14">
      <c r="B113" t="s">
        <v>3929</v>
      </c>
      <c r="C113" t="s">
        <v>3930</v>
      </c>
      <c r="D113" t="s">
        <v>100</v>
      </c>
      <c r="E113" t="s">
        <v>3928</v>
      </c>
      <c r="F113" t="s">
        <v>3863</v>
      </c>
      <c r="G113" t="s">
        <v>102</v>
      </c>
      <c r="H113" s="77">
        <v>42</v>
      </c>
      <c r="I113" s="77">
        <v>4045.09</v>
      </c>
      <c r="J113" s="77">
        <v>0</v>
      </c>
      <c r="K113" s="77">
        <v>1.6989377999999999</v>
      </c>
      <c r="L113" s="78">
        <v>0</v>
      </c>
      <c r="M113" s="78">
        <v>0</v>
      </c>
      <c r="N113" s="78">
        <v>0</v>
      </c>
    </row>
    <row r="114" spans="2:14">
      <c r="B114" t="s">
        <v>3931</v>
      </c>
      <c r="C114" t="s">
        <v>3932</v>
      </c>
      <c r="D114" t="s">
        <v>100</v>
      </c>
      <c r="E114" t="s">
        <v>3779</v>
      </c>
      <c r="F114" t="s">
        <v>3863</v>
      </c>
      <c r="G114" t="s">
        <v>102</v>
      </c>
      <c r="H114" s="77">
        <v>6651520</v>
      </c>
      <c r="I114" s="77">
        <v>105.45</v>
      </c>
      <c r="J114" s="77">
        <v>0</v>
      </c>
      <c r="K114" s="77">
        <v>7014.0278399999997</v>
      </c>
      <c r="L114" s="78">
        <v>2.7400000000000001E-2</v>
      </c>
      <c r="M114" s="78">
        <v>1.6999999999999999E-3</v>
      </c>
      <c r="N114" s="78">
        <v>2.9999999999999997E-4</v>
      </c>
    </row>
    <row r="115" spans="2:14">
      <c r="B115" t="s">
        <v>3933</v>
      </c>
      <c r="C115" t="s">
        <v>3934</v>
      </c>
      <c r="D115" t="s">
        <v>100</v>
      </c>
      <c r="E115" t="s">
        <v>3779</v>
      </c>
      <c r="F115" t="s">
        <v>3863</v>
      </c>
      <c r="G115" t="s">
        <v>102</v>
      </c>
      <c r="H115" s="77">
        <v>96835</v>
      </c>
      <c r="I115" s="77">
        <v>3668.48</v>
      </c>
      <c r="J115" s="77">
        <v>0</v>
      </c>
      <c r="K115" s="77">
        <v>3552.3726080000001</v>
      </c>
      <c r="L115" s="78">
        <v>4.6600000000000003E-2</v>
      </c>
      <c r="M115" s="78">
        <v>8.0000000000000004E-4</v>
      </c>
      <c r="N115" s="78">
        <v>1E-4</v>
      </c>
    </row>
    <row r="116" spans="2:14">
      <c r="B116" t="s">
        <v>3935</v>
      </c>
      <c r="C116" t="s">
        <v>3936</v>
      </c>
      <c r="D116" t="s">
        <v>100</v>
      </c>
      <c r="E116" t="s">
        <v>3779</v>
      </c>
      <c r="F116" t="s">
        <v>3863</v>
      </c>
      <c r="G116" t="s">
        <v>102</v>
      </c>
      <c r="H116" s="77">
        <v>22780</v>
      </c>
      <c r="I116" s="77">
        <v>3178.33</v>
      </c>
      <c r="J116" s="77">
        <v>0</v>
      </c>
      <c r="K116" s="77">
        <v>724.02357400000005</v>
      </c>
      <c r="L116" s="78">
        <v>1.6500000000000001E-2</v>
      </c>
      <c r="M116" s="78">
        <v>2.0000000000000001E-4</v>
      </c>
      <c r="N116" s="78">
        <v>0</v>
      </c>
    </row>
    <row r="117" spans="2:14">
      <c r="B117" t="s">
        <v>3937</v>
      </c>
      <c r="C117" t="s">
        <v>3938</v>
      </c>
      <c r="D117" t="s">
        <v>100</v>
      </c>
      <c r="E117" t="s">
        <v>3779</v>
      </c>
      <c r="F117" t="s">
        <v>3863</v>
      </c>
      <c r="G117" t="s">
        <v>102</v>
      </c>
      <c r="H117" s="77">
        <v>16535</v>
      </c>
      <c r="I117" s="77">
        <v>5842.44</v>
      </c>
      <c r="J117" s="77">
        <v>0</v>
      </c>
      <c r="K117" s="77">
        <v>966.04745400000002</v>
      </c>
      <c r="L117" s="78">
        <v>4.2599999999999999E-2</v>
      </c>
      <c r="M117" s="78">
        <v>2.0000000000000001E-4</v>
      </c>
      <c r="N117" s="78">
        <v>0</v>
      </c>
    </row>
    <row r="118" spans="2:14">
      <c r="B118" t="s">
        <v>3939</v>
      </c>
      <c r="C118" t="s">
        <v>3940</v>
      </c>
      <c r="D118" t="s">
        <v>100</v>
      </c>
      <c r="E118" t="s">
        <v>3779</v>
      </c>
      <c r="F118" t="s">
        <v>3863</v>
      </c>
      <c r="G118" t="s">
        <v>102</v>
      </c>
      <c r="H118" s="77">
        <v>9050</v>
      </c>
      <c r="I118" s="77">
        <v>3556.41</v>
      </c>
      <c r="J118" s="77">
        <v>0</v>
      </c>
      <c r="K118" s="77">
        <v>321.85510499999998</v>
      </c>
      <c r="L118" s="78">
        <v>3.5000000000000001E-3</v>
      </c>
      <c r="M118" s="78">
        <v>1E-4</v>
      </c>
      <c r="N118" s="78">
        <v>0</v>
      </c>
    </row>
    <row r="119" spans="2:14">
      <c r="B119" t="s">
        <v>3941</v>
      </c>
      <c r="C119" t="s">
        <v>3942</v>
      </c>
      <c r="D119" t="s">
        <v>100</v>
      </c>
      <c r="E119" t="s">
        <v>3779</v>
      </c>
      <c r="F119" t="s">
        <v>3863</v>
      </c>
      <c r="G119" t="s">
        <v>102</v>
      </c>
      <c r="H119" s="77">
        <v>18428</v>
      </c>
      <c r="I119" s="77">
        <v>3322.45</v>
      </c>
      <c r="J119" s="77">
        <v>0</v>
      </c>
      <c r="K119" s="77">
        <v>612.26108599999998</v>
      </c>
      <c r="L119" s="78">
        <v>2.5999999999999999E-3</v>
      </c>
      <c r="M119" s="78">
        <v>1E-4</v>
      </c>
      <c r="N119" s="78">
        <v>0</v>
      </c>
    </row>
    <row r="120" spans="2:14">
      <c r="B120" t="s">
        <v>3943</v>
      </c>
      <c r="C120" t="s">
        <v>3944</v>
      </c>
      <c r="D120" t="s">
        <v>100</v>
      </c>
      <c r="E120" t="s">
        <v>3779</v>
      </c>
      <c r="F120" t="s">
        <v>3863</v>
      </c>
      <c r="G120" t="s">
        <v>102</v>
      </c>
      <c r="H120" s="77">
        <v>495613</v>
      </c>
      <c r="I120" s="77">
        <v>3440.87</v>
      </c>
      <c r="J120" s="77">
        <v>0</v>
      </c>
      <c r="K120" s="77">
        <v>17053.399033099999</v>
      </c>
      <c r="L120" s="78">
        <v>1.7000000000000001E-2</v>
      </c>
      <c r="M120" s="78">
        <v>4.0000000000000001E-3</v>
      </c>
      <c r="N120" s="78">
        <v>6.9999999999999999E-4</v>
      </c>
    </row>
    <row r="121" spans="2:14">
      <c r="B121" t="s">
        <v>3945</v>
      </c>
      <c r="C121" t="s">
        <v>3946</v>
      </c>
      <c r="D121" t="s">
        <v>100</v>
      </c>
      <c r="E121" t="s">
        <v>3779</v>
      </c>
      <c r="F121" t="s">
        <v>3863</v>
      </c>
      <c r="G121" t="s">
        <v>102</v>
      </c>
      <c r="H121" s="77">
        <v>42956</v>
      </c>
      <c r="I121" s="77">
        <v>3659.07</v>
      </c>
      <c r="J121" s="77">
        <v>0</v>
      </c>
      <c r="K121" s="77">
        <v>1571.7901092</v>
      </c>
      <c r="L121" s="78">
        <v>2.5999999999999999E-3</v>
      </c>
      <c r="M121" s="78">
        <v>4.0000000000000002E-4</v>
      </c>
      <c r="N121" s="78">
        <v>1E-4</v>
      </c>
    </row>
    <row r="122" spans="2:14">
      <c r="B122" t="s">
        <v>3947</v>
      </c>
      <c r="C122" t="s">
        <v>3948</v>
      </c>
      <c r="D122" t="s">
        <v>100</v>
      </c>
      <c r="E122" t="s">
        <v>3779</v>
      </c>
      <c r="F122" t="s">
        <v>3863</v>
      </c>
      <c r="G122" t="s">
        <v>102</v>
      </c>
      <c r="H122" s="77">
        <v>227895.69</v>
      </c>
      <c r="I122" s="77">
        <v>3608</v>
      </c>
      <c r="J122" s="77">
        <v>0</v>
      </c>
      <c r="K122" s="77">
        <v>8222.4764952000005</v>
      </c>
      <c r="L122" s="78">
        <v>3.6499999999999998E-2</v>
      </c>
      <c r="M122" s="78">
        <v>2E-3</v>
      </c>
      <c r="N122" s="78">
        <v>2.9999999999999997E-4</v>
      </c>
    </row>
    <row r="123" spans="2:14">
      <c r="B123" t="s">
        <v>3949</v>
      </c>
      <c r="C123" t="s">
        <v>3950</v>
      </c>
      <c r="D123" t="s">
        <v>100</v>
      </c>
      <c r="E123" t="s">
        <v>3779</v>
      </c>
      <c r="F123" t="s">
        <v>3863</v>
      </c>
      <c r="G123" t="s">
        <v>102</v>
      </c>
      <c r="H123" s="77">
        <v>6</v>
      </c>
      <c r="I123" s="77">
        <v>3683.64</v>
      </c>
      <c r="J123" s="77">
        <v>0</v>
      </c>
      <c r="K123" s="77">
        <v>0.2210184</v>
      </c>
      <c r="L123" s="78">
        <v>0</v>
      </c>
      <c r="M123" s="78">
        <v>0</v>
      </c>
      <c r="N123" s="78">
        <v>0</v>
      </c>
    </row>
    <row r="124" spans="2:14">
      <c r="B124" t="s">
        <v>3951</v>
      </c>
      <c r="C124" t="s">
        <v>3952</v>
      </c>
      <c r="D124" t="s">
        <v>100</v>
      </c>
      <c r="E124" t="s">
        <v>3779</v>
      </c>
      <c r="F124" t="s">
        <v>123</v>
      </c>
      <c r="G124" t="s">
        <v>102</v>
      </c>
      <c r="H124" s="77">
        <v>50</v>
      </c>
      <c r="I124" s="77">
        <v>1862.95</v>
      </c>
      <c r="J124" s="77">
        <v>0</v>
      </c>
      <c r="K124" s="77">
        <v>0.93147500000000005</v>
      </c>
      <c r="L124" s="78">
        <v>0</v>
      </c>
      <c r="M124" s="78">
        <v>0</v>
      </c>
      <c r="N124" s="78">
        <v>0</v>
      </c>
    </row>
    <row r="125" spans="2:14">
      <c r="B125" s="79" t="s">
        <v>3953</v>
      </c>
      <c r="D125" s="16"/>
      <c r="E125" s="16"/>
      <c r="F125" s="16"/>
      <c r="G125" s="16"/>
      <c r="H125" s="81">
        <v>134</v>
      </c>
      <c r="J125" s="81">
        <v>0</v>
      </c>
      <c r="K125" s="81">
        <v>16.508800000000001</v>
      </c>
      <c r="M125" s="80">
        <v>0</v>
      </c>
      <c r="N125" s="80">
        <v>0</v>
      </c>
    </row>
    <row r="126" spans="2:14">
      <c r="B126" t="s">
        <v>3954</v>
      </c>
      <c r="C126" t="s">
        <v>3955</v>
      </c>
      <c r="D126" t="s">
        <v>100</v>
      </c>
      <c r="E126" t="s">
        <v>3779</v>
      </c>
      <c r="F126" t="s">
        <v>3863</v>
      </c>
      <c r="G126" t="s">
        <v>102</v>
      </c>
      <c r="H126" s="77">
        <v>134</v>
      </c>
      <c r="I126" s="77">
        <v>12320</v>
      </c>
      <c r="J126" s="77">
        <v>0</v>
      </c>
      <c r="K126" s="77">
        <v>16.508800000000001</v>
      </c>
      <c r="L126" s="78">
        <v>0</v>
      </c>
      <c r="M126" s="78">
        <v>0</v>
      </c>
      <c r="N126" s="78">
        <v>0</v>
      </c>
    </row>
    <row r="127" spans="2:14">
      <c r="B127" s="79" t="s">
        <v>1029</v>
      </c>
      <c r="D127" s="16"/>
      <c r="E127" s="16"/>
      <c r="F127" s="16"/>
      <c r="G127" s="16"/>
      <c r="H127" s="81">
        <v>0</v>
      </c>
      <c r="J127" s="81">
        <v>0</v>
      </c>
      <c r="K127" s="81">
        <v>0</v>
      </c>
      <c r="M127" s="80">
        <v>0</v>
      </c>
      <c r="N127" s="80">
        <v>0</v>
      </c>
    </row>
    <row r="128" spans="2:14">
      <c r="B128" t="s">
        <v>214</v>
      </c>
      <c r="C128" t="s">
        <v>214</v>
      </c>
      <c r="D128" s="16"/>
      <c r="E128" s="16"/>
      <c r="F128" t="s">
        <v>214</v>
      </c>
      <c r="G128" t="s">
        <v>214</v>
      </c>
      <c r="H128" s="77">
        <v>0</v>
      </c>
      <c r="I128" s="77">
        <v>0</v>
      </c>
      <c r="K128" s="77">
        <v>0</v>
      </c>
      <c r="L128" s="78">
        <v>0</v>
      </c>
      <c r="M128" s="78">
        <v>0</v>
      </c>
      <c r="N128" s="78">
        <v>0</v>
      </c>
    </row>
    <row r="129" spans="2:14">
      <c r="B129" s="79" t="s">
        <v>3956</v>
      </c>
      <c r="D129" s="16"/>
      <c r="E129" s="16"/>
      <c r="F129" s="16"/>
      <c r="G129" s="16"/>
      <c r="H129" s="81">
        <v>0</v>
      </c>
      <c r="J129" s="81">
        <v>0</v>
      </c>
      <c r="K129" s="81">
        <v>0</v>
      </c>
      <c r="M129" s="80">
        <v>0</v>
      </c>
      <c r="N129" s="80">
        <v>0</v>
      </c>
    </row>
    <row r="130" spans="2:14">
      <c r="B130" t="s">
        <v>214</v>
      </c>
      <c r="C130" t="s">
        <v>214</v>
      </c>
      <c r="D130" s="16"/>
      <c r="E130" s="16"/>
      <c r="F130" t="s">
        <v>214</v>
      </c>
      <c r="G130" t="s">
        <v>214</v>
      </c>
      <c r="H130" s="77">
        <v>0</v>
      </c>
      <c r="I130" s="77">
        <v>0</v>
      </c>
      <c r="K130" s="77">
        <v>0</v>
      </c>
      <c r="L130" s="78">
        <v>0</v>
      </c>
      <c r="M130" s="78">
        <v>0</v>
      </c>
      <c r="N130" s="78">
        <v>0</v>
      </c>
    </row>
    <row r="131" spans="2:14">
      <c r="B131" s="79" t="s">
        <v>253</v>
      </c>
      <c r="D131" s="16"/>
      <c r="E131" s="16"/>
      <c r="F131" s="16"/>
      <c r="G131" s="16"/>
      <c r="H131" s="81">
        <v>34428125.369999997</v>
      </c>
      <c r="J131" s="81">
        <v>26.051396660000002</v>
      </c>
      <c r="K131" s="81">
        <v>3062191.6573866047</v>
      </c>
      <c r="M131" s="80">
        <v>0.72670000000000001</v>
      </c>
      <c r="N131" s="80">
        <v>0.1171</v>
      </c>
    </row>
    <row r="132" spans="2:14">
      <c r="B132" s="79" t="s">
        <v>3957</v>
      </c>
      <c r="D132" s="16"/>
      <c r="E132" s="16"/>
      <c r="F132" s="16"/>
      <c r="G132" s="16"/>
      <c r="H132" s="81">
        <v>33596263.130000003</v>
      </c>
      <c r="J132" s="81">
        <v>25.45453092</v>
      </c>
      <c r="K132" s="81">
        <v>2861481.2582964501</v>
      </c>
      <c r="M132" s="80">
        <v>0.67900000000000005</v>
      </c>
      <c r="N132" s="80">
        <v>0.1094</v>
      </c>
    </row>
    <row r="133" spans="2:14">
      <c r="B133" t="s">
        <v>3958</v>
      </c>
      <c r="C133" t="s">
        <v>3959</v>
      </c>
      <c r="D133" t="s">
        <v>2708</v>
      </c>
      <c r="E133" t="s">
        <v>3960</v>
      </c>
      <c r="F133" t="s">
        <v>3724</v>
      </c>
      <c r="G133" t="s">
        <v>106</v>
      </c>
      <c r="H133" s="77">
        <v>938313.21</v>
      </c>
      <c r="I133" s="77">
        <v>995</v>
      </c>
      <c r="J133" s="77">
        <v>0</v>
      </c>
      <c r="K133" s="77">
        <v>34469.311094634002</v>
      </c>
      <c r="L133" s="78">
        <v>4.1000000000000003E-3</v>
      </c>
      <c r="M133" s="78">
        <v>8.2000000000000007E-3</v>
      </c>
      <c r="N133" s="78">
        <v>1.2999999999999999E-3</v>
      </c>
    </row>
    <row r="134" spans="2:14">
      <c r="B134" t="s">
        <v>3961</v>
      </c>
      <c r="C134" t="s">
        <v>3962</v>
      </c>
      <c r="D134" t="s">
        <v>123</v>
      </c>
      <c r="E134" t="s">
        <v>3963</v>
      </c>
      <c r="F134" t="s">
        <v>3724</v>
      </c>
      <c r="G134" t="s">
        <v>106</v>
      </c>
      <c r="H134" s="77">
        <v>683198.48</v>
      </c>
      <c r="I134" s="77">
        <v>6301</v>
      </c>
      <c r="J134" s="77">
        <v>0</v>
      </c>
      <c r="K134" s="77">
        <v>158934.457341962</v>
      </c>
      <c r="L134" s="78">
        <v>1.55E-2</v>
      </c>
      <c r="M134" s="78">
        <v>3.7699999999999997E-2</v>
      </c>
      <c r="N134" s="78">
        <v>6.1000000000000004E-3</v>
      </c>
    </row>
    <row r="135" spans="2:14">
      <c r="B135" t="s">
        <v>3964</v>
      </c>
      <c r="C135" t="s">
        <v>3965</v>
      </c>
      <c r="D135" t="s">
        <v>123</v>
      </c>
      <c r="E135" t="s">
        <v>3963</v>
      </c>
      <c r="F135" t="s">
        <v>3724</v>
      </c>
      <c r="G135" t="s">
        <v>106</v>
      </c>
      <c r="H135" s="77">
        <v>98273.16</v>
      </c>
      <c r="I135" s="77">
        <v>8463</v>
      </c>
      <c r="J135" s="77">
        <v>0</v>
      </c>
      <c r="K135" s="77">
        <v>30705.838003713601</v>
      </c>
      <c r="L135" s="78">
        <v>2.7000000000000001E-3</v>
      </c>
      <c r="M135" s="78">
        <v>7.3000000000000001E-3</v>
      </c>
      <c r="N135" s="78">
        <v>1.1999999999999999E-3</v>
      </c>
    </row>
    <row r="136" spans="2:14">
      <c r="B136" t="s">
        <v>3966</v>
      </c>
      <c r="C136" t="s">
        <v>3967</v>
      </c>
      <c r="D136" t="s">
        <v>366</v>
      </c>
      <c r="E136" t="s">
        <v>3968</v>
      </c>
      <c r="F136" t="s">
        <v>3724</v>
      </c>
      <c r="G136" t="s">
        <v>106</v>
      </c>
      <c r="H136" s="77">
        <v>72255.13</v>
      </c>
      <c r="I136" s="77">
        <v>6472</v>
      </c>
      <c r="J136" s="77">
        <v>0</v>
      </c>
      <c r="K136" s="77">
        <v>17265.0916342112</v>
      </c>
      <c r="L136" s="78">
        <v>2.9999999999999997E-4</v>
      </c>
      <c r="M136" s="78">
        <v>4.1000000000000003E-3</v>
      </c>
      <c r="N136" s="78">
        <v>6.9999999999999999E-4</v>
      </c>
    </row>
    <row r="137" spans="2:14">
      <c r="B137" t="s">
        <v>3969</v>
      </c>
      <c r="C137" t="s">
        <v>3970</v>
      </c>
      <c r="D137" t="s">
        <v>366</v>
      </c>
      <c r="E137" t="s">
        <v>3971</v>
      </c>
      <c r="F137" t="s">
        <v>3724</v>
      </c>
      <c r="G137" t="s">
        <v>106</v>
      </c>
      <c r="H137" s="77">
        <v>47</v>
      </c>
      <c r="I137" s="77">
        <v>2324</v>
      </c>
      <c r="J137" s="77">
        <v>0</v>
      </c>
      <c r="K137" s="77">
        <v>4.0326977599999996</v>
      </c>
      <c r="L137" s="78">
        <v>0</v>
      </c>
      <c r="M137" s="78">
        <v>0</v>
      </c>
      <c r="N137" s="78">
        <v>0</v>
      </c>
    </row>
    <row r="138" spans="2:14">
      <c r="B138" t="s">
        <v>3972</v>
      </c>
      <c r="C138" t="s">
        <v>3973</v>
      </c>
      <c r="D138" t="s">
        <v>366</v>
      </c>
      <c r="E138" t="s">
        <v>3974</v>
      </c>
      <c r="F138" t="s">
        <v>3724</v>
      </c>
      <c r="G138" t="s">
        <v>106</v>
      </c>
      <c r="H138" s="77">
        <v>150</v>
      </c>
      <c r="I138" s="77">
        <v>552</v>
      </c>
      <c r="J138" s="77">
        <v>0</v>
      </c>
      <c r="K138" s="77">
        <v>3.0569760000000001</v>
      </c>
      <c r="L138" s="78">
        <v>0</v>
      </c>
      <c r="M138" s="78">
        <v>0</v>
      </c>
      <c r="N138" s="78">
        <v>0</v>
      </c>
    </row>
    <row r="139" spans="2:14">
      <c r="B139" t="s">
        <v>3975</v>
      </c>
      <c r="C139" t="s">
        <v>3976</v>
      </c>
      <c r="D139" t="s">
        <v>366</v>
      </c>
      <c r="E139" t="s">
        <v>3977</v>
      </c>
      <c r="F139" t="s">
        <v>3724</v>
      </c>
      <c r="G139" t="s">
        <v>106</v>
      </c>
      <c r="H139" s="77">
        <v>212</v>
      </c>
      <c r="I139" s="77">
        <v>2248</v>
      </c>
      <c r="J139" s="77">
        <v>0</v>
      </c>
      <c r="K139" s="77">
        <v>17.595185919999999</v>
      </c>
      <c r="L139" s="78">
        <v>0</v>
      </c>
      <c r="M139" s="78">
        <v>0</v>
      </c>
      <c r="N139" s="78">
        <v>0</v>
      </c>
    </row>
    <row r="140" spans="2:14">
      <c r="B140" t="s">
        <v>3978</v>
      </c>
      <c r="C140" t="s">
        <v>3979</v>
      </c>
      <c r="D140" t="s">
        <v>366</v>
      </c>
      <c r="E140" t="s">
        <v>3421</v>
      </c>
      <c r="F140" t="s">
        <v>3724</v>
      </c>
      <c r="G140" t="s">
        <v>106</v>
      </c>
      <c r="H140" s="77">
        <v>361</v>
      </c>
      <c r="I140" s="77">
        <v>4585</v>
      </c>
      <c r="J140" s="77">
        <v>0</v>
      </c>
      <c r="K140" s="77">
        <v>61.109430199999998</v>
      </c>
      <c r="L140" s="78">
        <v>1E-4</v>
      </c>
      <c r="M140" s="78">
        <v>0</v>
      </c>
      <c r="N140" s="78">
        <v>0</v>
      </c>
    </row>
    <row r="141" spans="2:14">
      <c r="B141" t="s">
        <v>3980</v>
      </c>
      <c r="C141" t="s">
        <v>3981</v>
      </c>
      <c r="D141" t="s">
        <v>366</v>
      </c>
      <c r="E141" t="s">
        <v>2952</v>
      </c>
      <c r="F141" t="s">
        <v>3724</v>
      </c>
      <c r="G141" t="s">
        <v>106</v>
      </c>
      <c r="H141" s="77">
        <v>84</v>
      </c>
      <c r="I141" s="77">
        <v>5596.5</v>
      </c>
      <c r="J141" s="77">
        <v>0</v>
      </c>
      <c r="K141" s="77">
        <v>17.35631352</v>
      </c>
      <c r="L141" s="78">
        <v>0</v>
      </c>
      <c r="M141" s="78">
        <v>0</v>
      </c>
      <c r="N141" s="78">
        <v>0</v>
      </c>
    </row>
    <row r="142" spans="2:14">
      <c r="B142" t="s">
        <v>3982</v>
      </c>
      <c r="C142" t="s">
        <v>3983</v>
      </c>
      <c r="D142" t="s">
        <v>366</v>
      </c>
      <c r="E142" t="s">
        <v>2952</v>
      </c>
      <c r="F142" t="s">
        <v>3724</v>
      </c>
      <c r="G142" t="s">
        <v>106</v>
      </c>
      <c r="H142" s="77">
        <v>257</v>
      </c>
      <c r="I142" s="77">
        <v>3371</v>
      </c>
      <c r="J142" s="77">
        <v>0</v>
      </c>
      <c r="K142" s="77">
        <v>31.98553124</v>
      </c>
      <c r="L142" s="78">
        <v>0</v>
      </c>
      <c r="M142" s="78">
        <v>0</v>
      </c>
      <c r="N142" s="78">
        <v>0</v>
      </c>
    </row>
    <row r="143" spans="2:14">
      <c r="B143" t="s">
        <v>3984</v>
      </c>
      <c r="C143" t="s">
        <v>3985</v>
      </c>
      <c r="D143" t="s">
        <v>366</v>
      </c>
      <c r="E143" t="s">
        <v>2952</v>
      </c>
      <c r="F143" t="s">
        <v>3724</v>
      </c>
      <c r="G143" t="s">
        <v>106</v>
      </c>
      <c r="H143" s="77">
        <v>1277</v>
      </c>
      <c r="I143" s="77">
        <v>4379</v>
      </c>
      <c r="J143" s="77">
        <v>0</v>
      </c>
      <c r="K143" s="77">
        <v>206.45601235999999</v>
      </c>
      <c r="L143" s="78">
        <v>0</v>
      </c>
      <c r="M143" s="78">
        <v>0</v>
      </c>
      <c r="N143" s="78">
        <v>0</v>
      </c>
    </row>
    <row r="144" spans="2:14">
      <c r="B144" t="s">
        <v>3986</v>
      </c>
      <c r="C144" t="s">
        <v>3987</v>
      </c>
      <c r="D144" t="s">
        <v>2176</v>
      </c>
      <c r="E144" t="s">
        <v>2591</v>
      </c>
      <c r="F144" t="s">
        <v>3724</v>
      </c>
      <c r="G144" t="s">
        <v>106</v>
      </c>
      <c r="H144" s="77">
        <v>18</v>
      </c>
      <c r="I144" s="77">
        <v>1280</v>
      </c>
      <c r="J144" s="77">
        <v>2.392416E-2</v>
      </c>
      <c r="K144" s="77">
        <v>0.87456096000000005</v>
      </c>
      <c r="L144" s="78">
        <v>0</v>
      </c>
      <c r="M144" s="78">
        <v>0</v>
      </c>
      <c r="N144" s="78">
        <v>0</v>
      </c>
    </row>
    <row r="145" spans="2:14">
      <c r="B145" t="s">
        <v>3988</v>
      </c>
      <c r="C145" t="s">
        <v>3989</v>
      </c>
      <c r="D145" t="s">
        <v>366</v>
      </c>
      <c r="E145" t="s">
        <v>2591</v>
      </c>
      <c r="F145" t="s">
        <v>3724</v>
      </c>
      <c r="G145" t="s">
        <v>106</v>
      </c>
      <c r="H145" s="77">
        <v>93</v>
      </c>
      <c r="I145" s="77">
        <v>18638</v>
      </c>
      <c r="J145" s="77">
        <v>0</v>
      </c>
      <c r="K145" s="77">
        <v>63.994691279999998</v>
      </c>
      <c r="L145" s="78">
        <v>0</v>
      </c>
      <c r="M145" s="78">
        <v>0</v>
      </c>
      <c r="N145" s="78">
        <v>0</v>
      </c>
    </row>
    <row r="146" spans="2:14">
      <c r="B146" t="s">
        <v>3990</v>
      </c>
      <c r="C146" t="s">
        <v>3991</v>
      </c>
      <c r="D146" t="s">
        <v>2708</v>
      </c>
      <c r="E146" t="s">
        <v>2591</v>
      </c>
      <c r="F146" t="s">
        <v>3724</v>
      </c>
      <c r="G146" t="s">
        <v>106</v>
      </c>
      <c r="H146" s="77">
        <v>1065763.23</v>
      </c>
      <c r="I146" s="77">
        <v>442.7</v>
      </c>
      <c r="J146" s="77">
        <v>0</v>
      </c>
      <c r="K146" s="77">
        <v>17419.350060523298</v>
      </c>
      <c r="L146" s="78">
        <v>1.8E-3</v>
      </c>
      <c r="M146" s="78">
        <v>4.1000000000000003E-3</v>
      </c>
      <c r="N146" s="78">
        <v>6.9999999999999999E-4</v>
      </c>
    </row>
    <row r="147" spans="2:14">
      <c r="B147" t="s">
        <v>3992</v>
      </c>
      <c r="C147" t="s">
        <v>3993</v>
      </c>
      <c r="D147" t="s">
        <v>2708</v>
      </c>
      <c r="E147" t="s">
        <v>2591</v>
      </c>
      <c r="F147" t="s">
        <v>3724</v>
      </c>
      <c r="G147" t="s">
        <v>113</v>
      </c>
      <c r="H147" s="77">
        <v>252</v>
      </c>
      <c r="I147" s="77">
        <v>6603</v>
      </c>
      <c r="J147" s="77">
        <v>0</v>
      </c>
      <c r="K147" s="77">
        <v>77.735032451999999</v>
      </c>
      <c r="L147" s="78">
        <v>0</v>
      </c>
      <c r="M147" s="78">
        <v>0</v>
      </c>
      <c r="N147" s="78">
        <v>0</v>
      </c>
    </row>
    <row r="148" spans="2:14">
      <c r="B148" t="s">
        <v>3994</v>
      </c>
      <c r="C148" t="s">
        <v>3995</v>
      </c>
      <c r="D148" t="s">
        <v>2708</v>
      </c>
      <c r="E148" t="s">
        <v>2591</v>
      </c>
      <c r="F148" t="s">
        <v>3724</v>
      </c>
      <c r="G148" t="s">
        <v>106</v>
      </c>
      <c r="H148" s="77">
        <v>5141740.59</v>
      </c>
      <c r="I148" s="77">
        <v>782.8</v>
      </c>
      <c r="J148" s="77">
        <v>0</v>
      </c>
      <c r="K148" s="77">
        <v>148601.32138981501</v>
      </c>
      <c r="L148" s="78">
        <v>6.0000000000000001E-3</v>
      </c>
      <c r="M148" s="78">
        <v>3.5299999999999998E-2</v>
      </c>
      <c r="N148" s="78">
        <v>5.7000000000000002E-3</v>
      </c>
    </row>
    <row r="149" spans="2:14">
      <c r="B149" t="s">
        <v>3996</v>
      </c>
      <c r="C149" t="s">
        <v>3997</v>
      </c>
      <c r="D149" t="s">
        <v>2708</v>
      </c>
      <c r="E149" t="s">
        <v>2591</v>
      </c>
      <c r="F149" t="s">
        <v>3724</v>
      </c>
      <c r="G149" t="s">
        <v>113</v>
      </c>
      <c r="H149" s="77">
        <v>5368</v>
      </c>
      <c r="I149" s="77">
        <v>511.7</v>
      </c>
      <c r="J149" s="77">
        <v>0</v>
      </c>
      <c r="K149" s="77">
        <v>128.32251721520001</v>
      </c>
      <c r="L149" s="78">
        <v>0</v>
      </c>
      <c r="M149" s="78">
        <v>0</v>
      </c>
      <c r="N149" s="78">
        <v>0</v>
      </c>
    </row>
    <row r="150" spans="2:14">
      <c r="B150" t="s">
        <v>3996</v>
      </c>
      <c r="C150" t="s">
        <v>3997</v>
      </c>
      <c r="D150" t="s">
        <v>2708</v>
      </c>
      <c r="E150" t="s">
        <v>2591</v>
      </c>
      <c r="F150" t="s">
        <v>3724</v>
      </c>
      <c r="G150" t="s">
        <v>106</v>
      </c>
      <c r="H150" s="77">
        <v>10198</v>
      </c>
      <c r="I150" s="77">
        <v>645.70000000000005</v>
      </c>
      <c r="J150" s="77">
        <v>0</v>
      </c>
      <c r="K150" s="77">
        <v>243.11261031199999</v>
      </c>
      <c r="L150" s="78">
        <v>0</v>
      </c>
      <c r="M150" s="78">
        <v>1E-4</v>
      </c>
      <c r="N150" s="78">
        <v>0</v>
      </c>
    </row>
    <row r="151" spans="2:14">
      <c r="B151" t="s">
        <v>3998</v>
      </c>
      <c r="C151" t="s">
        <v>3999</v>
      </c>
      <c r="D151" t="s">
        <v>2708</v>
      </c>
      <c r="E151" t="s">
        <v>2591</v>
      </c>
      <c r="F151" t="s">
        <v>3724</v>
      </c>
      <c r="G151" t="s">
        <v>113</v>
      </c>
      <c r="H151" s="77">
        <v>27</v>
      </c>
      <c r="I151" s="77">
        <v>17970</v>
      </c>
      <c r="J151" s="77">
        <v>0</v>
      </c>
      <c r="K151" s="77">
        <v>22.666621230000001</v>
      </c>
      <c r="L151" s="78">
        <v>0</v>
      </c>
      <c r="M151" s="78">
        <v>0</v>
      </c>
      <c r="N151" s="78">
        <v>0</v>
      </c>
    </row>
    <row r="152" spans="2:14">
      <c r="B152" t="s">
        <v>4000</v>
      </c>
      <c r="C152" t="s">
        <v>4001</v>
      </c>
      <c r="D152" t="s">
        <v>3364</v>
      </c>
      <c r="E152" t="s">
        <v>2591</v>
      </c>
      <c r="F152" t="s">
        <v>3724</v>
      </c>
      <c r="G152" t="s">
        <v>106</v>
      </c>
      <c r="H152" s="77">
        <v>306</v>
      </c>
      <c r="I152" s="77">
        <v>3005.5</v>
      </c>
      <c r="J152" s="77">
        <v>0</v>
      </c>
      <c r="K152" s="77">
        <v>33.95469636</v>
      </c>
      <c r="L152" s="78">
        <v>0</v>
      </c>
      <c r="M152" s="78">
        <v>0</v>
      </c>
      <c r="N152" s="78">
        <v>0</v>
      </c>
    </row>
    <row r="153" spans="2:14">
      <c r="B153" t="s">
        <v>4000</v>
      </c>
      <c r="C153" t="s">
        <v>4001</v>
      </c>
      <c r="D153" t="s">
        <v>2708</v>
      </c>
      <c r="E153" t="s">
        <v>2591</v>
      </c>
      <c r="F153" t="s">
        <v>3724</v>
      </c>
      <c r="G153" t="s">
        <v>106</v>
      </c>
      <c r="H153" s="77">
        <v>2251</v>
      </c>
      <c r="I153" s="77">
        <v>3007</v>
      </c>
      <c r="J153" s="77">
        <v>0</v>
      </c>
      <c r="K153" s="77">
        <v>249.90250843999999</v>
      </c>
      <c r="L153" s="78">
        <v>0</v>
      </c>
      <c r="M153" s="78">
        <v>1E-4</v>
      </c>
      <c r="N153" s="78">
        <v>0</v>
      </c>
    </row>
    <row r="154" spans="2:14">
      <c r="B154" t="s">
        <v>4002</v>
      </c>
      <c r="C154" t="s">
        <v>4003</v>
      </c>
      <c r="D154" t="s">
        <v>2176</v>
      </c>
      <c r="E154" t="s">
        <v>2591</v>
      </c>
      <c r="F154" t="s">
        <v>3724</v>
      </c>
      <c r="G154" t="s">
        <v>106</v>
      </c>
      <c r="H154" s="77">
        <v>106</v>
      </c>
      <c r="I154" s="77">
        <v>10003</v>
      </c>
      <c r="J154" s="77">
        <v>0</v>
      </c>
      <c r="K154" s="77">
        <v>39.146940559999997</v>
      </c>
      <c r="L154" s="78">
        <v>0</v>
      </c>
      <c r="M154" s="78">
        <v>0</v>
      </c>
      <c r="N154" s="78">
        <v>0</v>
      </c>
    </row>
    <row r="155" spans="2:14">
      <c r="B155" t="s">
        <v>4004</v>
      </c>
      <c r="C155" t="s">
        <v>4005</v>
      </c>
      <c r="D155" t="s">
        <v>4006</v>
      </c>
      <c r="E155" t="s">
        <v>2591</v>
      </c>
      <c r="F155" t="s">
        <v>3724</v>
      </c>
      <c r="G155" t="s">
        <v>204</v>
      </c>
      <c r="H155" s="77">
        <v>1247731.45</v>
      </c>
      <c r="I155" s="77">
        <v>1925.6518000000003</v>
      </c>
      <c r="J155" s="77">
        <v>0</v>
      </c>
      <c r="K155" s="77">
        <v>11295.0753655754</v>
      </c>
      <c r="L155" s="78">
        <v>4.8999999999999998E-3</v>
      </c>
      <c r="M155" s="78">
        <v>2.7000000000000001E-3</v>
      </c>
      <c r="N155" s="78">
        <v>4.0000000000000002E-4</v>
      </c>
    </row>
    <row r="156" spans="2:14">
      <c r="B156" t="s">
        <v>4007</v>
      </c>
      <c r="C156" t="s">
        <v>4001</v>
      </c>
      <c r="D156" t="s">
        <v>100</v>
      </c>
      <c r="E156" t="s">
        <v>2591</v>
      </c>
      <c r="F156" t="s">
        <v>3724</v>
      </c>
      <c r="G156" t="s">
        <v>102</v>
      </c>
      <c r="H156" s="77">
        <v>27359</v>
      </c>
      <c r="I156" s="77">
        <v>11100</v>
      </c>
      <c r="J156" s="77">
        <v>0</v>
      </c>
      <c r="K156" s="77">
        <v>3036.8490000000002</v>
      </c>
      <c r="L156" s="78">
        <v>2.2700000000000001E-2</v>
      </c>
      <c r="M156" s="78">
        <v>6.9999999999999999E-4</v>
      </c>
      <c r="N156" s="78">
        <v>1E-4</v>
      </c>
    </row>
    <row r="157" spans="2:14">
      <c r="B157" t="s">
        <v>4008</v>
      </c>
      <c r="C157" t="s">
        <v>4009</v>
      </c>
      <c r="D157" t="s">
        <v>123</v>
      </c>
      <c r="E157" t="s">
        <v>2591</v>
      </c>
      <c r="F157" t="s">
        <v>3724</v>
      </c>
      <c r="G157" t="s">
        <v>110</v>
      </c>
      <c r="H157" s="77">
        <v>1821375.24</v>
      </c>
      <c r="I157" s="77">
        <v>2866.5</v>
      </c>
      <c r="J157" s="77">
        <v>0</v>
      </c>
      <c r="K157" s="77">
        <v>210582.68970830101</v>
      </c>
      <c r="L157" s="78">
        <v>7.4999999999999997E-3</v>
      </c>
      <c r="M157" s="78">
        <v>0.05</v>
      </c>
      <c r="N157" s="78">
        <v>8.0999999999999996E-3</v>
      </c>
    </row>
    <row r="158" spans="2:14">
      <c r="B158" t="s">
        <v>4010</v>
      </c>
      <c r="C158" t="s">
        <v>4011</v>
      </c>
      <c r="D158" t="s">
        <v>366</v>
      </c>
      <c r="E158" t="s">
        <v>2591</v>
      </c>
      <c r="F158" t="s">
        <v>3724</v>
      </c>
      <c r="G158" t="s">
        <v>106</v>
      </c>
      <c r="H158" s="77">
        <v>327</v>
      </c>
      <c r="I158" s="77">
        <v>44031</v>
      </c>
      <c r="J158" s="77">
        <v>0</v>
      </c>
      <c r="K158" s="77">
        <v>531.57921804</v>
      </c>
      <c r="L158" s="78">
        <v>0</v>
      </c>
      <c r="M158" s="78">
        <v>1E-4</v>
      </c>
      <c r="N158" s="78">
        <v>0</v>
      </c>
    </row>
    <row r="159" spans="2:14">
      <c r="B159" t="s">
        <v>4012</v>
      </c>
      <c r="C159" t="s">
        <v>4013</v>
      </c>
      <c r="D159" t="s">
        <v>2708</v>
      </c>
      <c r="E159" t="s">
        <v>2591</v>
      </c>
      <c r="F159" t="s">
        <v>3724</v>
      </c>
      <c r="G159" t="s">
        <v>102</v>
      </c>
      <c r="H159" s="77">
        <v>13491</v>
      </c>
      <c r="I159" s="77">
        <v>168870</v>
      </c>
      <c r="J159" s="77">
        <v>0</v>
      </c>
      <c r="K159" s="77">
        <v>22782.251700000001</v>
      </c>
      <c r="L159" s="78">
        <v>2.2700000000000001E-2</v>
      </c>
      <c r="M159" s="78">
        <v>5.4000000000000003E-3</v>
      </c>
      <c r="N159" s="78">
        <v>8.9999999999999998E-4</v>
      </c>
    </row>
    <row r="160" spans="2:14">
      <c r="B160" t="s">
        <v>4012</v>
      </c>
      <c r="C160" t="s">
        <v>4013</v>
      </c>
      <c r="D160" t="s">
        <v>2708</v>
      </c>
      <c r="E160" t="s">
        <v>2591</v>
      </c>
      <c r="F160" t="s">
        <v>3724</v>
      </c>
      <c r="G160" t="s">
        <v>106</v>
      </c>
      <c r="H160" s="77">
        <v>886</v>
      </c>
      <c r="I160" s="77">
        <v>45736</v>
      </c>
      <c r="J160" s="77">
        <v>0</v>
      </c>
      <c r="K160" s="77">
        <v>1496.0757843199999</v>
      </c>
      <c r="L160" s="78">
        <v>0</v>
      </c>
      <c r="M160" s="78">
        <v>4.0000000000000002E-4</v>
      </c>
      <c r="N160" s="78">
        <v>1E-4</v>
      </c>
    </row>
    <row r="161" spans="2:14">
      <c r="B161" t="s">
        <v>4014</v>
      </c>
      <c r="C161" t="s">
        <v>4015</v>
      </c>
      <c r="D161" t="s">
        <v>366</v>
      </c>
      <c r="E161" t="s">
        <v>2591</v>
      </c>
      <c r="F161" t="s">
        <v>3724</v>
      </c>
      <c r="G161" t="s">
        <v>106</v>
      </c>
      <c r="H161" s="77">
        <v>150</v>
      </c>
      <c r="I161" s="77">
        <v>11636</v>
      </c>
      <c r="J161" s="77">
        <v>0</v>
      </c>
      <c r="K161" s="77">
        <v>64.440168</v>
      </c>
      <c r="L161" s="78">
        <v>0</v>
      </c>
      <c r="M161" s="78">
        <v>0</v>
      </c>
      <c r="N161" s="78">
        <v>0</v>
      </c>
    </row>
    <row r="162" spans="2:14">
      <c r="B162" t="s">
        <v>4016</v>
      </c>
      <c r="C162" t="s">
        <v>4017</v>
      </c>
      <c r="D162" t="s">
        <v>2176</v>
      </c>
      <c r="E162" t="s">
        <v>2591</v>
      </c>
      <c r="F162" t="s">
        <v>3724</v>
      </c>
      <c r="G162" t="s">
        <v>106</v>
      </c>
      <c r="H162" s="77">
        <v>52</v>
      </c>
      <c r="I162" s="77">
        <v>38659.550000000003</v>
      </c>
      <c r="J162" s="77">
        <v>0</v>
      </c>
      <c r="K162" s="77">
        <v>74.220150472</v>
      </c>
      <c r="L162" s="78">
        <v>0</v>
      </c>
      <c r="M162" s="78">
        <v>0</v>
      </c>
      <c r="N162" s="78">
        <v>0</v>
      </c>
    </row>
    <row r="163" spans="2:14">
      <c r="B163" t="s">
        <v>4018</v>
      </c>
      <c r="C163" t="s">
        <v>4019</v>
      </c>
      <c r="D163" t="s">
        <v>366</v>
      </c>
      <c r="E163" t="s">
        <v>2591</v>
      </c>
      <c r="F163" t="s">
        <v>3724</v>
      </c>
      <c r="G163" t="s">
        <v>106</v>
      </c>
      <c r="H163" s="77">
        <v>2400</v>
      </c>
      <c r="I163" s="77">
        <v>2694</v>
      </c>
      <c r="J163" s="77">
        <v>0</v>
      </c>
      <c r="K163" s="77">
        <v>238.70995199999999</v>
      </c>
      <c r="L163" s="78">
        <v>0</v>
      </c>
      <c r="M163" s="78">
        <v>1E-4</v>
      </c>
      <c r="N163" s="78">
        <v>0</v>
      </c>
    </row>
    <row r="164" spans="2:14">
      <c r="B164" t="s">
        <v>4020</v>
      </c>
      <c r="C164" t="s">
        <v>4021</v>
      </c>
      <c r="D164" t="s">
        <v>2176</v>
      </c>
      <c r="E164" t="s">
        <v>2591</v>
      </c>
      <c r="F164" t="s">
        <v>3724</v>
      </c>
      <c r="G164" t="s">
        <v>106</v>
      </c>
      <c r="H164" s="77">
        <v>3779</v>
      </c>
      <c r="I164" s="77">
        <v>1795</v>
      </c>
      <c r="J164" s="77">
        <v>0</v>
      </c>
      <c r="K164" s="77">
        <v>250.43962060000001</v>
      </c>
      <c r="L164" s="78">
        <v>0</v>
      </c>
      <c r="M164" s="78">
        <v>1E-4</v>
      </c>
      <c r="N164" s="78">
        <v>0</v>
      </c>
    </row>
    <row r="165" spans="2:14">
      <c r="B165" t="s">
        <v>4022</v>
      </c>
      <c r="C165" t="s">
        <v>4023</v>
      </c>
      <c r="D165" t="s">
        <v>123</v>
      </c>
      <c r="E165" t="s">
        <v>2591</v>
      </c>
      <c r="F165" t="s">
        <v>3724</v>
      </c>
      <c r="G165" t="s">
        <v>106</v>
      </c>
      <c r="H165" s="77">
        <v>171784.59</v>
      </c>
      <c r="I165" s="77">
        <v>3758</v>
      </c>
      <c r="J165" s="77">
        <v>0</v>
      </c>
      <c r="K165" s="77">
        <v>23834.314782002399</v>
      </c>
      <c r="L165" s="78">
        <v>2.7000000000000001E-3</v>
      </c>
      <c r="M165" s="78">
        <v>5.7000000000000002E-3</v>
      </c>
      <c r="N165" s="78">
        <v>8.9999999999999998E-4</v>
      </c>
    </row>
    <row r="166" spans="2:14">
      <c r="B166" t="s">
        <v>4024</v>
      </c>
      <c r="C166" t="s">
        <v>4025</v>
      </c>
      <c r="D166" t="s">
        <v>366</v>
      </c>
      <c r="E166" t="s">
        <v>2591</v>
      </c>
      <c r="F166" t="s">
        <v>3724</v>
      </c>
      <c r="G166" t="s">
        <v>106</v>
      </c>
      <c r="H166" s="77">
        <v>174</v>
      </c>
      <c r="I166" s="77">
        <v>7162</v>
      </c>
      <c r="J166" s="77">
        <v>0</v>
      </c>
      <c r="K166" s="77">
        <v>46.009260959999999</v>
      </c>
      <c r="L166" s="78">
        <v>0</v>
      </c>
      <c r="M166" s="78">
        <v>0</v>
      </c>
      <c r="N166" s="78">
        <v>0</v>
      </c>
    </row>
    <row r="167" spans="2:14">
      <c r="B167" t="s">
        <v>4026</v>
      </c>
      <c r="C167" t="s">
        <v>4027</v>
      </c>
      <c r="D167" t="s">
        <v>2708</v>
      </c>
      <c r="E167" t="s">
        <v>2591</v>
      </c>
      <c r="F167" t="s">
        <v>3724</v>
      </c>
      <c r="G167" t="s">
        <v>106</v>
      </c>
      <c r="H167" s="77">
        <v>1637309.85</v>
      </c>
      <c r="I167" s="77">
        <v>481.2</v>
      </c>
      <c r="J167" s="77">
        <v>0</v>
      </c>
      <c r="K167" s="77">
        <v>29088.2896133545</v>
      </c>
      <c r="L167" s="78">
        <v>1.52E-2</v>
      </c>
      <c r="M167" s="78">
        <v>6.8999999999999999E-3</v>
      </c>
      <c r="N167" s="78">
        <v>1.1000000000000001E-3</v>
      </c>
    </row>
    <row r="168" spans="2:14">
      <c r="B168" t="s">
        <v>4028</v>
      </c>
      <c r="C168" t="s">
        <v>4029</v>
      </c>
      <c r="D168" t="s">
        <v>2708</v>
      </c>
      <c r="E168" t="s">
        <v>2591</v>
      </c>
      <c r="F168" t="s">
        <v>3724</v>
      </c>
      <c r="G168" t="s">
        <v>106</v>
      </c>
      <c r="H168" s="77">
        <v>191275.41</v>
      </c>
      <c r="I168" s="77">
        <v>3849.75</v>
      </c>
      <c r="J168" s="77">
        <v>0</v>
      </c>
      <c r="K168" s="77">
        <v>27186.5038561857</v>
      </c>
      <c r="L168" s="78">
        <v>1.9E-3</v>
      </c>
      <c r="M168" s="78">
        <v>6.4999999999999997E-3</v>
      </c>
      <c r="N168" s="78">
        <v>1E-3</v>
      </c>
    </row>
    <row r="169" spans="2:14">
      <c r="B169" t="s">
        <v>4030</v>
      </c>
      <c r="C169" t="s">
        <v>4031</v>
      </c>
      <c r="D169" t="s">
        <v>123</v>
      </c>
      <c r="E169" t="s">
        <v>2591</v>
      </c>
      <c r="F169" t="s">
        <v>3724</v>
      </c>
      <c r="G169" t="s">
        <v>110</v>
      </c>
      <c r="H169" s="77">
        <v>1455138.14</v>
      </c>
      <c r="I169" s="77">
        <v>650.5</v>
      </c>
      <c r="J169" s="77">
        <v>0</v>
      </c>
      <c r="K169" s="77">
        <v>38178.847901063396</v>
      </c>
      <c r="L169" s="78">
        <v>6.7000000000000002E-3</v>
      </c>
      <c r="M169" s="78">
        <v>9.1000000000000004E-3</v>
      </c>
      <c r="N169" s="78">
        <v>1.5E-3</v>
      </c>
    </row>
    <row r="170" spans="2:14">
      <c r="B170" t="s">
        <v>4032</v>
      </c>
      <c r="C170" t="s">
        <v>3993</v>
      </c>
      <c r="D170" t="s">
        <v>4033</v>
      </c>
      <c r="E170" t="s">
        <v>2591</v>
      </c>
      <c r="F170" t="s">
        <v>3724</v>
      </c>
      <c r="G170" t="s">
        <v>106</v>
      </c>
      <c r="H170" s="77">
        <v>1662</v>
      </c>
      <c r="I170" s="77">
        <v>8333</v>
      </c>
      <c r="J170" s="77">
        <v>0</v>
      </c>
      <c r="K170" s="77">
        <v>511.32154631999998</v>
      </c>
      <c r="L170" s="78">
        <v>0</v>
      </c>
      <c r="M170" s="78">
        <v>1E-4</v>
      </c>
      <c r="N170" s="78">
        <v>0</v>
      </c>
    </row>
    <row r="171" spans="2:14">
      <c r="B171" t="s">
        <v>4032</v>
      </c>
      <c r="C171" t="s">
        <v>3993</v>
      </c>
      <c r="D171" t="s">
        <v>2708</v>
      </c>
      <c r="E171" t="s">
        <v>2591</v>
      </c>
      <c r="F171" t="s">
        <v>3724</v>
      </c>
      <c r="G171" t="s">
        <v>106</v>
      </c>
      <c r="H171" s="77">
        <v>3592</v>
      </c>
      <c r="I171" s="77">
        <v>8330</v>
      </c>
      <c r="J171" s="77">
        <v>0</v>
      </c>
      <c r="K171" s="77">
        <v>1104.6966112</v>
      </c>
      <c r="L171" s="78">
        <v>0</v>
      </c>
      <c r="M171" s="78">
        <v>2.9999999999999997E-4</v>
      </c>
      <c r="N171" s="78">
        <v>0</v>
      </c>
    </row>
    <row r="172" spans="2:14">
      <c r="B172" t="s">
        <v>4034</v>
      </c>
      <c r="C172" t="s">
        <v>4035</v>
      </c>
      <c r="D172" t="s">
        <v>2176</v>
      </c>
      <c r="E172" t="s">
        <v>2591</v>
      </c>
      <c r="F172" t="s">
        <v>3724</v>
      </c>
      <c r="G172" t="s">
        <v>106</v>
      </c>
      <c r="H172" s="77">
        <v>268</v>
      </c>
      <c r="I172" s="77">
        <v>49954</v>
      </c>
      <c r="J172" s="77">
        <v>0</v>
      </c>
      <c r="K172" s="77">
        <v>494.27285024000003</v>
      </c>
      <c r="L172" s="78">
        <v>0</v>
      </c>
      <c r="M172" s="78">
        <v>1E-4</v>
      </c>
      <c r="N172" s="78">
        <v>0</v>
      </c>
    </row>
    <row r="173" spans="2:14">
      <c r="B173" t="s">
        <v>4036</v>
      </c>
      <c r="C173" t="s">
        <v>4037</v>
      </c>
      <c r="D173" t="s">
        <v>366</v>
      </c>
      <c r="E173" t="s">
        <v>2591</v>
      </c>
      <c r="F173" t="s">
        <v>3724</v>
      </c>
      <c r="G173" t="s">
        <v>106</v>
      </c>
      <c r="H173" s="77">
        <v>50</v>
      </c>
      <c r="I173" s="77">
        <v>7287</v>
      </c>
      <c r="J173" s="77">
        <v>0</v>
      </c>
      <c r="K173" s="77">
        <v>13.451802000000001</v>
      </c>
      <c r="L173" s="78">
        <v>0</v>
      </c>
      <c r="M173" s="78">
        <v>0</v>
      </c>
      <c r="N173" s="78">
        <v>0</v>
      </c>
    </row>
    <row r="174" spans="2:14">
      <c r="B174" t="s">
        <v>4038</v>
      </c>
      <c r="C174" t="s">
        <v>4039</v>
      </c>
      <c r="D174" t="s">
        <v>366</v>
      </c>
      <c r="E174" t="s">
        <v>2591</v>
      </c>
      <c r="F174" t="s">
        <v>3724</v>
      </c>
      <c r="G174" t="s">
        <v>106</v>
      </c>
      <c r="H174" s="77">
        <v>24</v>
      </c>
      <c r="I174" s="77">
        <v>24086</v>
      </c>
      <c r="J174" s="77">
        <v>0</v>
      </c>
      <c r="K174" s="77">
        <v>21.342122880000002</v>
      </c>
      <c r="L174" s="78">
        <v>0</v>
      </c>
      <c r="M174" s="78">
        <v>0</v>
      </c>
      <c r="N174" s="78">
        <v>0</v>
      </c>
    </row>
    <row r="175" spans="2:14">
      <c r="B175" t="s">
        <v>4040</v>
      </c>
      <c r="C175" t="s">
        <v>4041</v>
      </c>
      <c r="D175" t="s">
        <v>2708</v>
      </c>
      <c r="E175" t="s">
        <v>2591</v>
      </c>
      <c r="F175" t="s">
        <v>3724</v>
      </c>
      <c r="G175" t="s">
        <v>106</v>
      </c>
      <c r="H175" s="77">
        <v>2351804.56</v>
      </c>
      <c r="I175" s="77">
        <v>1016</v>
      </c>
      <c r="J175" s="77">
        <v>0</v>
      </c>
      <c r="K175" s="77">
        <v>88217.882344883197</v>
      </c>
      <c r="L175" s="78">
        <v>1.01E-2</v>
      </c>
      <c r="M175" s="78">
        <v>2.0899999999999998E-2</v>
      </c>
      <c r="N175" s="78">
        <v>3.3999999999999998E-3</v>
      </c>
    </row>
    <row r="176" spans="2:14">
      <c r="B176" t="s">
        <v>4042</v>
      </c>
      <c r="C176" t="s">
        <v>4043</v>
      </c>
      <c r="D176" t="s">
        <v>366</v>
      </c>
      <c r="E176" t="s">
        <v>2591</v>
      </c>
      <c r="F176" t="s">
        <v>3724</v>
      </c>
      <c r="G176" t="s">
        <v>106</v>
      </c>
      <c r="H176" s="77">
        <v>77301.850000000006</v>
      </c>
      <c r="I176" s="77">
        <v>34200</v>
      </c>
      <c r="J176" s="77">
        <v>0</v>
      </c>
      <c r="K176" s="77">
        <v>97606.263128399994</v>
      </c>
      <c r="L176" s="78">
        <v>4.1999999999999997E-3</v>
      </c>
      <c r="M176" s="78">
        <v>2.3199999999999998E-2</v>
      </c>
      <c r="N176" s="78">
        <v>3.7000000000000002E-3</v>
      </c>
    </row>
    <row r="177" spans="2:14">
      <c r="B177" t="s">
        <v>4044</v>
      </c>
      <c r="C177" t="s">
        <v>4045</v>
      </c>
      <c r="D177" t="s">
        <v>123</v>
      </c>
      <c r="E177" t="s">
        <v>2591</v>
      </c>
      <c r="F177" t="s">
        <v>3724</v>
      </c>
      <c r="G177" t="s">
        <v>106</v>
      </c>
      <c r="H177" s="77">
        <v>3586897.88</v>
      </c>
      <c r="I177" s="77">
        <v>707.75</v>
      </c>
      <c r="J177" s="77">
        <v>0</v>
      </c>
      <c r="K177" s="77">
        <v>93726.1079011244</v>
      </c>
      <c r="L177" s="78">
        <v>9.7999999999999997E-3</v>
      </c>
      <c r="M177" s="78">
        <v>2.2200000000000001E-2</v>
      </c>
      <c r="N177" s="78">
        <v>3.5999999999999999E-3</v>
      </c>
    </row>
    <row r="178" spans="2:14">
      <c r="B178" t="s">
        <v>4046</v>
      </c>
      <c r="C178" t="s">
        <v>4045</v>
      </c>
      <c r="D178" t="s">
        <v>123</v>
      </c>
      <c r="E178" t="s">
        <v>2591</v>
      </c>
      <c r="F178" t="s">
        <v>3724</v>
      </c>
      <c r="G178" t="s">
        <v>106</v>
      </c>
      <c r="H178" s="77">
        <v>682746</v>
      </c>
      <c r="I178" s="77">
        <v>707.75</v>
      </c>
      <c r="J178" s="77">
        <v>0</v>
      </c>
      <c r="K178" s="77">
        <v>17840.241736979999</v>
      </c>
      <c r="L178" s="78">
        <v>1.8E-3</v>
      </c>
      <c r="M178" s="78">
        <v>4.1999999999999997E-3</v>
      </c>
      <c r="N178" s="78">
        <v>6.9999999999999999E-4</v>
      </c>
    </row>
    <row r="179" spans="2:14">
      <c r="B179" t="s">
        <v>4047</v>
      </c>
      <c r="C179" t="s">
        <v>4048</v>
      </c>
      <c r="D179" t="s">
        <v>366</v>
      </c>
      <c r="E179" t="s">
        <v>2591</v>
      </c>
      <c r="F179" t="s">
        <v>3724</v>
      </c>
      <c r="G179" t="s">
        <v>106</v>
      </c>
      <c r="H179" s="77">
        <v>273</v>
      </c>
      <c r="I179" s="77">
        <v>5572</v>
      </c>
      <c r="J179" s="77">
        <v>0</v>
      </c>
      <c r="K179" s="77">
        <v>56.161079520000001</v>
      </c>
      <c r="L179" s="78">
        <v>0</v>
      </c>
      <c r="M179" s="78">
        <v>0</v>
      </c>
      <c r="N179" s="78">
        <v>0</v>
      </c>
    </row>
    <row r="180" spans="2:14">
      <c r="B180" t="s">
        <v>4049</v>
      </c>
      <c r="C180" t="s">
        <v>4050</v>
      </c>
      <c r="D180" t="s">
        <v>366</v>
      </c>
      <c r="E180" t="s">
        <v>2591</v>
      </c>
      <c r="F180" t="s">
        <v>3724</v>
      </c>
      <c r="G180" t="s">
        <v>106</v>
      </c>
      <c r="H180" s="77">
        <v>30</v>
      </c>
      <c r="I180" s="77">
        <v>15695</v>
      </c>
      <c r="J180" s="77">
        <v>0</v>
      </c>
      <c r="K180" s="77">
        <v>17.383782</v>
      </c>
      <c r="L180" s="78">
        <v>0</v>
      </c>
      <c r="M180" s="78">
        <v>0</v>
      </c>
      <c r="N180" s="78">
        <v>0</v>
      </c>
    </row>
    <row r="181" spans="2:14">
      <c r="B181" t="s">
        <v>4051</v>
      </c>
      <c r="C181" t="s">
        <v>4052</v>
      </c>
      <c r="D181" t="s">
        <v>2176</v>
      </c>
      <c r="E181" t="s">
        <v>2591</v>
      </c>
      <c r="F181" t="s">
        <v>3724</v>
      </c>
      <c r="G181" t="s">
        <v>106</v>
      </c>
      <c r="H181" s="77">
        <v>17</v>
      </c>
      <c r="I181" s="77">
        <v>3389</v>
      </c>
      <c r="J181" s="77">
        <v>0</v>
      </c>
      <c r="K181" s="77">
        <v>2.1270719599999999</v>
      </c>
      <c r="L181" s="78">
        <v>0</v>
      </c>
      <c r="M181" s="78">
        <v>0</v>
      </c>
      <c r="N181" s="78">
        <v>0</v>
      </c>
    </row>
    <row r="182" spans="2:14">
      <c r="B182" t="s">
        <v>4053</v>
      </c>
      <c r="C182" t="s">
        <v>4054</v>
      </c>
      <c r="D182" t="s">
        <v>366</v>
      </c>
      <c r="E182" t="s">
        <v>2591</v>
      </c>
      <c r="F182" t="s">
        <v>3724</v>
      </c>
      <c r="G182" t="s">
        <v>106</v>
      </c>
      <c r="H182" s="77">
        <v>986</v>
      </c>
      <c r="I182" s="77">
        <v>10733</v>
      </c>
      <c r="J182" s="77">
        <v>0</v>
      </c>
      <c r="K182" s="77">
        <v>390.71468695999999</v>
      </c>
      <c r="L182" s="78">
        <v>0</v>
      </c>
      <c r="M182" s="78">
        <v>1E-4</v>
      </c>
      <c r="N182" s="78">
        <v>0</v>
      </c>
    </row>
    <row r="183" spans="2:14">
      <c r="B183" t="s">
        <v>4055</v>
      </c>
      <c r="C183" t="s">
        <v>4001</v>
      </c>
      <c r="D183" t="s">
        <v>3364</v>
      </c>
      <c r="E183" t="s">
        <v>2591</v>
      </c>
      <c r="F183" t="s">
        <v>3724</v>
      </c>
      <c r="G183" t="s">
        <v>110</v>
      </c>
      <c r="H183" s="77">
        <v>2197</v>
      </c>
      <c r="I183" s="77">
        <v>2762.5</v>
      </c>
      <c r="J183" s="77">
        <v>0</v>
      </c>
      <c r="K183" s="77">
        <v>244.795616975</v>
      </c>
      <c r="L183" s="78">
        <v>0</v>
      </c>
      <c r="M183" s="78">
        <v>1E-4</v>
      </c>
      <c r="N183" s="78">
        <v>0</v>
      </c>
    </row>
    <row r="184" spans="2:14">
      <c r="B184" t="s">
        <v>4056</v>
      </c>
      <c r="C184" t="s">
        <v>4057</v>
      </c>
      <c r="D184" t="s">
        <v>2708</v>
      </c>
      <c r="E184" t="s">
        <v>2591</v>
      </c>
      <c r="F184" t="s">
        <v>3724</v>
      </c>
      <c r="G184" t="s">
        <v>106</v>
      </c>
      <c r="H184" s="77">
        <v>275</v>
      </c>
      <c r="I184" s="77">
        <v>757.5</v>
      </c>
      <c r="J184" s="77">
        <v>0</v>
      </c>
      <c r="K184" s="77">
        <v>7.6908975000000002</v>
      </c>
      <c r="L184" s="78">
        <v>0</v>
      </c>
      <c r="M184" s="78">
        <v>0</v>
      </c>
      <c r="N184" s="78">
        <v>0</v>
      </c>
    </row>
    <row r="185" spans="2:14">
      <c r="B185" t="s">
        <v>4058</v>
      </c>
      <c r="C185" t="s">
        <v>4059</v>
      </c>
      <c r="D185" t="s">
        <v>2176</v>
      </c>
      <c r="E185" t="s">
        <v>2591</v>
      </c>
      <c r="F185" t="s">
        <v>3724</v>
      </c>
      <c r="G185" t="s">
        <v>110</v>
      </c>
      <c r="H185" s="77">
        <v>75</v>
      </c>
      <c r="I185" s="77">
        <v>3442</v>
      </c>
      <c r="J185" s="77">
        <v>0</v>
      </c>
      <c r="K185" s="77">
        <v>10.412222099999999</v>
      </c>
      <c r="L185" s="78">
        <v>0</v>
      </c>
      <c r="M185" s="78">
        <v>0</v>
      </c>
      <c r="N185" s="78">
        <v>0</v>
      </c>
    </row>
    <row r="186" spans="2:14">
      <c r="B186" t="s">
        <v>4060</v>
      </c>
      <c r="C186" t="s">
        <v>4061</v>
      </c>
      <c r="D186" t="s">
        <v>123</v>
      </c>
      <c r="E186" t="s">
        <v>2591</v>
      </c>
      <c r="F186" t="s">
        <v>3724</v>
      </c>
      <c r="G186" t="s">
        <v>110</v>
      </c>
      <c r="H186" s="77">
        <v>39238.550000000003</v>
      </c>
      <c r="I186" s="77">
        <v>7368</v>
      </c>
      <c r="J186" s="77">
        <v>0</v>
      </c>
      <c r="K186" s="77">
        <v>11660.9480745577</v>
      </c>
      <c r="L186" s="78">
        <v>1.1599999999999999E-2</v>
      </c>
      <c r="M186" s="78">
        <v>2.8E-3</v>
      </c>
      <c r="N186" s="78">
        <v>4.0000000000000002E-4</v>
      </c>
    </row>
    <row r="187" spans="2:14">
      <c r="B187" t="s">
        <v>4062</v>
      </c>
      <c r="C187" t="s">
        <v>4009</v>
      </c>
      <c r="D187" t="s">
        <v>123</v>
      </c>
      <c r="E187" t="s">
        <v>2591</v>
      </c>
      <c r="F187" t="s">
        <v>3724</v>
      </c>
      <c r="G187" t="s">
        <v>110</v>
      </c>
      <c r="H187" s="77">
        <v>150577</v>
      </c>
      <c r="I187" s="77">
        <v>2866.5</v>
      </c>
      <c r="J187" s="77">
        <v>0</v>
      </c>
      <c r="K187" s="77">
        <v>17409.322896147001</v>
      </c>
      <c r="L187" s="78">
        <v>0</v>
      </c>
      <c r="M187" s="78">
        <v>4.1000000000000003E-3</v>
      </c>
      <c r="N187" s="78">
        <v>6.9999999999999999E-4</v>
      </c>
    </row>
    <row r="188" spans="2:14">
      <c r="B188" t="s">
        <v>4063</v>
      </c>
      <c r="C188" t="s">
        <v>4064</v>
      </c>
      <c r="D188" t="s">
        <v>2708</v>
      </c>
      <c r="E188" t="s">
        <v>2591</v>
      </c>
      <c r="F188" t="s">
        <v>3724</v>
      </c>
      <c r="G188" t="s">
        <v>106</v>
      </c>
      <c r="H188" s="77">
        <v>113</v>
      </c>
      <c r="I188" s="77">
        <v>2194.5</v>
      </c>
      <c r="J188" s="77">
        <v>0</v>
      </c>
      <c r="K188" s="77">
        <v>9.1553662199999994</v>
      </c>
      <c r="L188" s="78">
        <v>0</v>
      </c>
      <c r="M188" s="78">
        <v>0</v>
      </c>
      <c r="N188" s="78">
        <v>0</v>
      </c>
    </row>
    <row r="189" spans="2:14">
      <c r="B189" t="s">
        <v>4065</v>
      </c>
      <c r="C189" t="s">
        <v>4066</v>
      </c>
      <c r="D189" t="s">
        <v>2176</v>
      </c>
      <c r="E189" t="s">
        <v>2591</v>
      </c>
      <c r="F189" t="s">
        <v>3724</v>
      </c>
      <c r="G189" t="s">
        <v>106</v>
      </c>
      <c r="H189" s="77">
        <v>27</v>
      </c>
      <c r="I189" s="77">
        <v>25990</v>
      </c>
      <c r="J189" s="77">
        <v>0</v>
      </c>
      <c r="K189" s="77">
        <v>25.9078716</v>
      </c>
      <c r="L189" s="78">
        <v>0</v>
      </c>
      <c r="M189" s="78">
        <v>0</v>
      </c>
      <c r="N189" s="78">
        <v>0</v>
      </c>
    </row>
    <row r="190" spans="2:14">
      <c r="B190" t="s">
        <v>4067</v>
      </c>
      <c r="C190" t="s">
        <v>4068</v>
      </c>
      <c r="D190" t="s">
        <v>123</v>
      </c>
      <c r="E190" t="s">
        <v>2591</v>
      </c>
      <c r="F190" t="s">
        <v>3724</v>
      </c>
      <c r="G190" t="s">
        <v>102</v>
      </c>
      <c r="H190" s="77">
        <v>5961</v>
      </c>
      <c r="I190" s="77">
        <v>2735</v>
      </c>
      <c r="J190" s="77">
        <v>0</v>
      </c>
      <c r="K190" s="77">
        <v>163.03335000000001</v>
      </c>
      <c r="L190" s="78">
        <v>4.4999999999999997E-3</v>
      </c>
      <c r="M190" s="78">
        <v>0</v>
      </c>
      <c r="N190" s="78">
        <v>0</v>
      </c>
    </row>
    <row r="191" spans="2:14">
      <c r="B191" t="s">
        <v>4069</v>
      </c>
      <c r="C191" t="s">
        <v>4070</v>
      </c>
      <c r="D191" t="s">
        <v>123</v>
      </c>
      <c r="E191" t="s">
        <v>2591</v>
      </c>
      <c r="F191" t="s">
        <v>3724</v>
      </c>
      <c r="G191" t="s">
        <v>102</v>
      </c>
      <c r="H191" s="77">
        <v>49229</v>
      </c>
      <c r="I191" s="77">
        <v>25750</v>
      </c>
      <c r="J191" s="77">
        <v>0</v>
      </c>
      <c r="K191" s="77">
        <v>12676.467500000001</v>
      </c>
      <c r="L191" s="78">
        <v>4.3400000000000001E-2</v>
      </c>
      <c r="M191" s="78">
        <v>3.0000000000000001E-3</v>
      </c>
      <c r="N191" s="78">
        <v>5.0000000000000001E-4</v>
      </c>
    </row>
    <row r="192" spans="2:14">
      <c r="B192" t="s">
        <v>4071</v>
      </c>
      <c r="C192" t="s">
        <v>3991</v>
      </c>
      <c r="D192" t="s">
        <v>123</v>
      </c>
      <c r="E192" t="s">
        <v>2591</v>
      </c>
      <c r="F192" t="s">
        <v>3724</v>
      </c>
      <c r="G192" t="s">
        <v>102</v>
      </c>
      <c r="H192" s="77">
        <v>2781</v>
      </c>
      <c r="I192" s="77">
        <v>1642</v>
      </c>
      <c r="J192" s="77">
        <v>0</v>
      </c>
      <c r="K192" s="77">
        <v>45.664020000000001</v>
      </c>
      <c r="L192" s="78">
        <v>6.9999999999999999E-4</v>
      </c>
      <c r="M192" s="78">
        <v>0</v>
      </c>
      <c r="N192" s="78">
        <v>0</v>
      </c>
    </row>
    <row r="193" spans="2:14">
      <c r="B193" t="s">
        <v>4072</v>
      </c>
      <c r="C193" t="s">
        <v>4073</v>
      </c>
      <c r="D193" t="s">
        <v>123</v>
      </c>
      <c r="E193" t="s">
        <v>2591</v>
      </c>
      <c r="F193" t="s">
        <v>3724</v>
      </c>
      <c r="G193" t="s">
        <v>102</v>
      </c>
      <c r="H193" s="77">
        <v>17021</v>
      </c>
      <c r="I193" s="77">
        <v>27560</v>
      </c>
      <c r="J193" s="77">
        <v>0</v>
      </c>
      <c r="K193" s="77">
        <v>4690.9876000000004</v>
      </c>
      <c r="L193" s="78">
        <v>2.1999999999999999E-2</v>
      </c>
      <c r="M193" s="78">
        <v>1.1000000000000001E-3</v>
      </c>
      <c r="N193" s="78">
        <v>2.0000000000000001E-4</v>
      </c>
    </row>
    <row r="194" spans="2:14">
      <c r="B194" t="s">
        <v>4074</v>
      </c>
      <c r="C194" t="s">
        <v>4075</v>
      </c>
      <c r="D194" t="s">
        <v>123</v>
      </c>
      <c r="E194" t="s">
        <v>2591</v>
      </c>
      <c r="F194" t="s">
        <v>3724</v>
      </c>
      <c r="G194" t="s">
        <v>102</v>
      </c>
      <c r="H194" s="77">
        <v>592</v>
      </c>
      <c r="I194" s="77">
        <v>314200</v>
      </c>
      <c r="J194" s="77">
        <v>0</v>
      </c>
      <c r="K194" s="77">
        <v>1860.0640000000001</v>
      </c>
      <c r="L194" s="78">
        <v>1.14E-2</v>
      </c>
      <c r="M194" s="78">
        <v>4.0000000000000002E-4</v>
      </c>
      <c r="N194" s="78">
        <v>1E-4</v>
      </c>
    </row>
    <row r="195" spans="2:14">
      <c r="B195" t="s">
        <v>4076</v>
      </c>
      <c r="C195" t="s">
        <v>4077</v>
      </c>
      <c r="D195" t="s">
        <v>123</v>
      </c>
      <c r="E195" t="s">
        <v>2591</v>
      </c>
      <c r="F195" t="s">
        <v>3724</v>
      </c>
      <c r="G195" t="s">
        <v>102</v>
      </c>
      <c r="H195" s="77">
        <v>267</v>
      </c>
      <c r="I195" s="77">
        <v>4094</v>
      </c>
      <c r="J195" s="77">
        <v>0</v>
      </c>
      <c r="K195" s="77">
        <v>10.93098</v>
      </c>
      <c r="L195" s="78">
        <v>1.8E-3</v>
      </c>
      <c r="M195" s="78">
        <v>0</v>
      </c>
      <c r="N195" s="78">
        <v>0</v>
      </c>
    </row>
    <row r="196" spans="2:14">
      <c r="B196" t="s">
        <v>4078</v>
      </c>
      <c r="C196" t="s">
        <v>4079</v>
      </c>
      <c r="D196" t="s">
        <v>123</v>
      </c>
      <c r="E196" t="s">
        <v>2591</v>
      </c>
      <c r="F196" t="s">
        <v>3724</v>
      </c>
      <c r="G196" t="s">
        <v>102</v>
      </c>
      <c r="H196" s="77">
        <v>1811</v>
      </c>
      <c r="I196" s="77">
        <v>3402</v>
      </c>
      <c r="J196" s="77">
        <v>0</v>
      </c>
      <c r="K196" s="77">
        <v>61.610219999999998</v>
      </c>
      <c r="L196" s="78">
        <v>5.1000000000000004E-3</v>
      </c>
      <c r="M196" s="78">
        <v>0</v>
      </c>
      <c r="N196" s="78">
        <v>0</v>
      </c>
    </row>
    <row r="197" spans="2:14">
      <c r="B197" t="s">
        <v>4080</v>
      </c>
      <c r="C197" t="s">
        <v>4081</v>
      </c>
      <c r="D197" t="s">
        <v>2708</v>
      </c>
      <c r="E197" t="s">
        <v>2591</v>
      </c>
      <c r="F197" t="s">
        <v>3724</v>
      </c>
      <c r="G197" t="s">
        <v>102</v>
      </c>
      <c r="H197" s="77">
        <v>9647</v>
      </c>
      <c r="I197" s="77">
        <v>3742</v>
      </c>
      <c r="J197" s="77">
        <v>0</v>
      </c>
      <c r="K197" s="77">
        <v>360.99074000000002</v>
      </c>
      <c r="L197" s="78">
        <v>1.9699999999999999E-2</v>
      </c>
      <c r="M197" s="78">
        <v>1E-4</v>
      </c>
      <c r="N197" s="78">
        <v>0</v>
      </c>
    </row>
    <row r="198" spans="2:14">
      <c r="B198" t="s">
        <v>4082</v>
      </c>
      <c r="C198" t="s">
        <v>4064</v>
      </c>
      <c r="D198" t="s">
        <v>123</v>
      </c>
      <c r="E198" t="s">
        <v>2591</v>
      </c>
      <c r="F198" t="s">
        <v>3724</v>
      </c>
      <c r="G198" t="s">
        <v>102</v>
      </c>
      <c r="H198" s="77">
        <v>11364</v>
      </c>
      <c r="I198" s="77">
        <v>8100</v>
      </c>
      <c r="J198" s="77">
        <v>0</v>
      </c>
      <c r="K198" s="77">
        <v>920.48400000000004</v>
      </c>
      <c r="L198" s="78">
        <v>1.9400000000000001E-2</v>
      </c>
      <c r="M198" s="78">
        <v>2.0000000000000001E-4</v>
      </c>
      <c r="N198" s="78">
        <v>0</v>
      </c>
    </row>
    <row r="199" spans="2:14">
      <c r="B199" t="s">
        <v>4083</v>
      </c>
      <c r="C199" t="s">
        <v>4084</v>
      </c>
      <c r="D199" t="s">
        <v>123</v>
      </c>
      <c r="E199" t="s">
        <v>2591</v>
      </c>
      <c r="F199" t="s">
        <v>3724</v>
      </c>
      <c r="G199" t="s">
        <v>102</v>
      </c>
      <c r="H199" s="77">
        <v>4013</v>
      </c>
      <c r="I199" s="77">
        <v>4363</v>
      </c>
      <c r="J199" s="77">
        <v>0</v>
      </c>
      <c r="K199" s="77">
        <v>175.08718999999999</v>
      </c>
      <c r="L199" s="78">
        <v>1.61E-2</v>
      </c>
      <c r="M199" s="78">
        <v>0</v>
      </c>
      <c r="N199" s="78">
        <v>0</v>
      </c>
    </row>
    <row r="200" spans="2:14">
      <c r="B200" t="s">
        <v>4085</v>
      </c>
      <c r="C200" t="s">
        <v>4086</v>
      </c>
      <c r="D200" t="s">
        <v>366</v>
      </c>
      <c r="E200" t="s">
        <v>4087</v>
      </c>
      <c r="F200" t="s">
        <v>3724</v>
      </c>
      <c r="G200" t="s">
        <v>106</v>
      </c>
      <c r="H200" s="77">
        <v>310</v>
      </c>
      <c r="I200" s="77">
        <v>7201</v>
      </c>
      <c r="J200" s="77">
        <v>0</v>
      </c>
      <c r="K200" s="77">
        <v>82.416885199999996</v>
      </c>
      <c r="L200" s="78">
        <v>0</v>
      </c>
      <c r="M200" s="78">
        <v>0</v>
      </c>
      <c r="N200" s="78">
        <v>0</v>
      </c>
    </row>
    <row r="201" spans="2:14">
      <c r="B201" t="s">
        <v>4088</v>
      </c>
      <c r="C201" t="s">
        <v>4089</v>
      </c>
      <c r="D201" t="s">
        <v>366</v>
      </c>
      <c r="E201" t="s">
        <v>3615</v>
      </c>
      <c r="F201" t="s">
        <v>3724</v>
      </c>
      <c r="G201" t="s">
        <v>106</v>
      </c>
      <c r="H201" s="77">
        <v>478396.51</v>
      </c>
      <c r="I201" s="77">
        <v>6443</v>
      </c>
      <c r="J201" s="77">
        <v>0</v>
      </c>
      <c r="K201" s="77">
        <v>113798.837718294</v>
      </c>
      <c r="L201" s="78">
        <v>2.3999999999999998E-3</v>
      </c>
      <c r="M201" s="78">
        <v>2.7E-2</v>
      </c>
      <c r="N201" s="78">
        <v>4.4000000000000003E-3</v>
      </c>
    </row>
    <row r="202" spans="2:14">
      <c r="B202" t="s">
        <v>4090</v>
      </c>
      <c r="C202" t="s">
        <v>4091</v>
      </c>
      <c r="D202" t="s">
        <v>366</v>
      </c>
      <c r="E202" t="s">
        <v>4092</v>
      </c>
      <c r="F202" t="s">
        <v>3724</v>
      </c>
      <c r="G202" t="s">
        <v>106</v>
      </c>
      <c r="H202" s="77">
        <v>169855.96</v>
      </c>
      <c r="I202" s="77">
        <v>7353</v>
      </c>
      <c r="J202" s="77">
        <v>0</v>
      </c>
      <c r="K202" s="77">
        <v>46111.266263649602</v>
      </c>
      <c r="L202" s="78">
        <v>6.9999999999999999E-4</v>
      </c>
      <c r="M202" s="78">
        <v>1.09E-2</v>
      </c>
      <c r="N202" s="78">
        <v>1.8E-3</v>
      </c>
    </row>
    <row r="203" spans="2:14">
      <c r="B203" t="s">
        <v>4093</v>
      </c>
      <c r="C203" t="s">
        <v>4094</v>
      </c>
      <c r="D203" t="s">
        <v>4095</v>
      </c>
      <c r="E203" t="s">
        <v>4096</v>
      </c>
      <c r="F203" t="s">
        <v>3724</v>
      </c>
      <c r="G203" t="s">
        <v>201</v>
      </c>
      <c r="H203" s="77">
        <v>117572</v>
      </c>
      <c r="I203" s="77">
        <v>245750</v>
      </c>
      <c r="J203" s="77">
        <v>0</v>
      </c>
      <c r="K203" s="77">
        <v>7396.9785971900001</v>
      </c>
      <c r="L203" s="78">
        <v>0</v>
      </c>
      <c r="M203" s="78">
        <v>1.8E-3</v>
      </c>
      <c r="N203" s="78">
        <v>2.9999999999999997E-4</v>
      </c>
    </row>
    <row r="204" spans="2:14">
      <c r="B204" t="s">
        <v>4097</v>
      </c>
      <c r="C204" t="s">
        <v>4098</v>
      </c>
      <c r="D204" t="s">
        <v>366</v>
      </c>
      <c r="E204" t="s">
        <v>4099</v>
      </c>
      <c r="F204" t="s">
        <v>3724</v>
      </c>
      <c r="G204" t="s">
        <v>106</v>
      </c>
      <c r="H204" s="77">
        <v>190</v>
      </c>
      <c r="I204" s="77">
        <v>2652</v>
      </c>
      <c r="J204" s="77">
        <v>0</v>
      </c>
      <c r="K204" s="77">
        <v>18.603249600000002</v>
      </c>
      <c r="L204" s="78">
        <v>0</v>
      </c>
      <c r="M204" s="78">
        <v>0</v>
      </c>
      <c r="N204" s="78">
        <v>0</v>
      </c>
    </row>
    <row r="205" spans="2:14">
      <c r="B205" t="s">
        <v>4100</v>
      </c>
      <c r="C205" t="s">
        <v>4101</v>
      </c>
      <c r="D205" t="s">
        <v>2708</v>
      </c>
      <c r="E205" t="s">
        <v>4099</v>
      </c>
      <c r="F205" t="s">
        <v>3724</v>
      </c>
      <c r="G205" t="s">
        <v>106</v>
      </c>
      <c r="H205" s="77">
        <v>29826.61</v>
      </c>
      <c r="I205" s="77">
        <v>8559</v>
      </c>
      <c r="J205" s="77">
        <v>0</v>
      </c>
      <c r="K205" s="77">
        <v>9425.1574582308003</v>
      </c>
      <c r="L205" s="78">
        <v>5.0000000000000001E-4</v>
      </c>
      <c r="M205" s="78">
        <v>2.2000000000000001E-3</v>
      </c>
      <c r="N205" s="78">
        <v>4.0000000000000002E-4</v>
      </c>
    </row>
    <row r="206" spans="2:14">
      <c r="B206" t="s">
        <v>4102</v>
      </c>
      <c r="C206" t="s">
        <v>4103</v>
      </c>
      <c r="D206" t="s">
        <v>366</v>
      </c>
      <c r="E206" t="s">
        <v>4104</v>
      </c>
      <c r="F206" t="s">
        <v>3724</v>
      </c>
      <c r="G206" t="s">
        <v>106</v>
      </c>
      <c r="H206" s="77">
        <v>1265</v>
      </c>
      <c r="I206" s="77">
        <v>1031</v>
      </c>
      <c r="J206" s="77">
        <v>0</v>
      </c>
      <c r="K206" s="77">
        <v>48.151617799999997</v>
      </c>
      <c r="L206" s="78">
        <v>0</v>
      </c>
      <c r="M206" s="78">
        <v>0</v>
      </c>
      <c r="N206" s="78">
        <v>0</v>
      </c>
    </row>
    <row r="207" spans="2:14">
      <c r="B207" t="s">
        <v>4105</v>
      </c>
      <c r="C207" t="s">
        <v>4106</v>
      </c>
      <c r="D207" t="s">
        <v>2176</v>
      </c>
      <c r="E207" t="s">
        <v>4107</v>
      </c>
      <c r="F207" t="s">
        <v>3724</v>
      </c>
      <c r="G207" t="s">
        <v>106</v>
      </c>
      <c r="H207" s="77">
        <v>90</v>
      </c>
      <c r="I207" s="77">
        <v>2275</v>
      </c>
      <c r="J207" s="77">
        <v>0</v>
      </c>
      <c r="K207" s="77">
        <v>7.5593700000000004</v>
      </c>
      <c r="L207" s="78">
        <v>1E-4</v>
      </c>
      <c r="M207" s="78">
        <v>0</v>
      </c>
      <c r="N207" s="78">
        <v>0</v>
      </c>
    </row>
    <row r="208" spans="2:14">
      <c r="B208" t="s">
        <v>4108</v>
      </c>
      <c r="C208" t="s">
        <v>4109</v>
      </c>
      <c r="D208" t="s">
        <v>2176</v>
      </c>
      <c r="E208" t="s">
        <v>4107</v>
      </c>
      <c r="F208" t="s">
        <v>3724</v>
      </c>
      <c r="G208" t="s">
        <v>106</v>
      </c>
      <c r="H208" s="77">
        <v>60</v>
      </c>
      <c r="I208" s="77">
        <v>1695</v>
      </c>
      <c r="J208" s="77">
        <v>0</v>
      </c>
      <c r="K208" s="77">
        <v>3.7547640000000002</v>
      </c>
      <c r="L208" s="78">
        <v>0</v>
      </c>
      <c r="M208" s="78">
        <v>0</v>
      </c>
      <c r="N208" s="78">
        <v>0</v>
      </c>
    </row>
    <row r="209" spans="2:14">
      <c r="B209" t="s">
        <v>4110</v>
      </c>
      <c r="C209" t="s">
        <v>4111</v>
      </c>
      <c r="D209" t="s">
        <v>366</v>
      </c>
      <c r="E209" t="s">
        <v>4107</v>
      </c>
      <c r="F209" t="s">
        <v>3724</v>
      </c>
      <c r="G209" t="s">
        <v>106</v>
      </c>
      <c r="H209" s="77">
        <v>1455</v>
      </c>
      <c r="I209" s="77">
        <v>2381</v>
      </c>
      <c r="J209" s="77">
        <v>0</v>
      </c>
      <c r="K209" s="77">
        <v>127.9039866</v>
      </c>
      <c r="L209" s="78">
        <v>0</v>
      </c>
      <c r="M209" s="78">
        <v>0</v>
      </c>
      <c r="N209" s="78">
        <v>0</v>
      </c>
    </row>
    <row r="210" spans="2:14">
      <c r="B210" t="s">
        <v>4112</v>
      </c>
      <c r="C210" t="s">
        <v>4113</v>
      </c>
      <c r="D210" t="s">
        <v>2176</v>
      </c>
      <c r="E210" t="s">
        <v>4107</v>
      </c>
      <c r="F210" t="s">
        <v>3724</v>
      </c>
      <c r="G210" t="s">
        <v>106</v>
      </c>
      <c r="H210" s="77">
        <v>545</v>
      </c>
      <c r="I210" s="77">
        <v>3162</v>
      </c>
      <c r="J210" s="77">
        <v>0</v>
      </c>
      <c r="K210" s="77">
        <v>63.623866800000002</v>
      </c>
      <c r="L210" s="78">
        <v>0</v>
      </c>
      <c r="M210" s="78">
        <v>0</v>
      </c>
      <c r="N210" s="78">
        <v>0</v>
      </c>
    </row>
    <row r="211" spans="2:14">
      <c r="B211" t="s">
        <v>4114</v>
      </c>
      <c r="C211" t="s">
        <v>4115</v>
      </c>
      <c r="D211" t="s">
        <v>366</v>
      </c>
      <c r="E211" t="s">
        <v>4107</v>
      </c>
      <c r="F211" t="s">
        <v>3724</v>
      </c>
      <c r="G211" t="s">
        <v>106</v>
      </c>
      <c r="H211" s="77">
        <v>1113</v>
      </c>
      <c r="I211" s="77">
        <v>5163</v>
      </c>
      <c r="J211" s="77">
        <v>0</v>
      </c>
      <c r="K211" s="77">
        <v>212.15778947999999</v>
      </c>
      <c r="L211" s="78">
        <v>0</v>
      </c>
      <c r="M211" s="78">
        <v>1E-4</v>
      </c>
      <c r="N211" s="78">
        <v>0</v>
      </c>
    </row>
    <row r="212" spans="2:14">
      <c r="B212" t="s">
        <v>4116</v>
      </c>
      <c r="C212" t="s">
        <v>4117</v>
      </c>
      <c r="D212" t="s">
        <v>366</v>
      </c>
      <c r="E212" t="s">
        <v>4107</v>
      </c>
      <c r="F212" t="s">
        <v>3724</v>
      </c>
      <c r="G212" t="s">
        <v>106</v>
      </c>
      <c r="H212" s="77">
        <v>9</v>
      </c>
      <c r="I212" s="77">
        <v>9043</v>
      </c>
      <c r="J212" s="77">
        <v>0</v>
      </c>
      <c r="K212" s="77">
        <v>3.0048080399999999</v>
      </c>
      <c r="L212" s="78">
        <v>0</v>
      </c>
      <c r="M212" s="78">
        <v>0</v>
      </c>
      <c r="N212" s="78">
        <v>0</v>
      </c>
    </row>
    <row r="213" spans="2:14">
      <c r="B213" t="s">
        <v>4118</v>
      </c>
      <c r="C213" t="s">
        <v>4119</v>
      </c>
      <c r="D213" t="s">
        <v>2176</v>
      </c>
      <c r="E213" t="s">
        <v>4107</v>
      </c>
      <c r="F213" t="s">
        <v>3724</v>
      </c>
      <c r="G213" t="s">
        <v>106</v>
      </c>
      <c r="H213" s="77">
        <v>142</v>
      </c>
      <c r="I213" s="77">
        <v>2160</v>
      </c>
      <c r="J213" s="77">
        <v>0</v>
      </c>
      <c r="K213" s="77">
        <v>11.324102399999999</v>
      </c>
      <c r="L213" s="78">
        <v>1E-4</v>
      </c>
      <c r="M213" s="78">
        <v>0</v>
      </c>
      <c r="N213" s="78">
        <v>0</v>
      </c>
    </row>
    <row r="214" spans="2:14">
      <c r="B214" t="s">
        <v>4120</v>
      </c>
      <c r="C214" t="s">
        <v>4121</v>
      </c>
      <c r="D214" t="s">
        <v>366</v>
      </c>
      <c r="E214" t="s">
        <v>4122</v>
      </c>
      <c r="F214" t="s">
        <v>3724</v>
      </c>
      <c r="G214" t="s">
        <v>106</v>
      </c>
      <c r="H214" s="77">
        <v>425</v>
      </c>
      <c r="I214" s="77">
        <v>2651</v>
      </c>
      <c r="J214" s="77">
        <v>0</v>
      </c>
      <c r="K214" s="77">
        <v>41.596840999999998</v>
      </c>
      <c r="L214" s="78">
        <v>0</v>
      </c>
      <c r="M214" s="78">
        <v>0</v>
      </c>
      <c r="N214" s="78">
        <v>0</v>
      </c>
    </row>
    <row r="215" spans="2:14">
      <c r="B215" t="s">
        <v>4123</v>
      </c>
      <c r="C215" t="s">
        <v>4124</v>
      </c>
      <c r="D215" t="s">
        <v>366</v>
      </c>
      <c r="E215" t="s">
        <v>4122</v>
      </c>
      <c r="F215" t="s">
        <v>3724</v>
      </c>
      <c r="G215" t="s">
        <v>106</v>
      </c>
      <c r="H215" s="77">
        <v>17</v>
      </c>
      <c r="I215" s="77">
        <v>6203</v>
      </c>
      <c r="J215" s="77">
        <v>0</v>
      </c>
      <c r="K215" s="77">
        <v>3.8932509199999998</v>
      </c>
      <c r="L215" s="78">
        <v>0</v>
      </c>
      <c r="M215" s="78">
        <v>0</v>
      </c>
      <c r="N215" s="78">
        <v>0</v>
      </c>
    </row>
    <row r="216" spans="2:14">
      <c r="B216" t="s">
        <v>4125</v>
      </c>
      <c r="C216" t="s">
        <v>4126</v>
      </c>
      <c r="D216" t="s">
        <v>4033</v>
      </c>
      <c r="E216" t="s">
        <v>4127</v>
      </c>
      <c r="F216" t="s">
        <v>3724</v>
      </c>
      <c r="G216" t="s">
        <v>106</v>
      </c>
      <c r="H216" s="77">
        <v>35333</v>
      </c>
      <c r="I216" s="77">
        <v>9878</v>
      </c>
      <c r="J216" s="77">
        <v>0</v>
      </c>
      <c r="K216" s="77">
        <v>12885.79528808</v>
      </c>
      <c r="L216" s="78">
        <v>2.5999999999999999E-3</v>
      </c>
      <c r="M216" s="78">
        <v>3.0999999999999999E-3</v>
      </c>
      <c r="N216" s="78">
        <v>5.0000000000000001E-4</v>
      </c>
    </row>
    <row r="217" spans="2:14">
      <c r="B217" t="s">
        <v>4128</v>
      </c>
      <c r="C217" t="s">
        <v>4129</v>
      </c>
      <c r="D217" t="s">
        <v>366</v>
      </c>
      <c r="E217" t="s">
        <v>4130</v>
      </c>
      <c r="F217" t="s">
        <v>3724</v>
      </c>
      <c r="G217" t="s">
        <v>106</v>
      </c>
      <c r="H217" s="77">
        <v>40</v>
      </c>
      <c r="I217" s="77">
        <v>5014</v>
      </c>
      <c r="J217" s="77">
        <v>0</v>
      </c>
      <c r="K217" s="77">
        <v>7.4046751999999998</v>
      </c>
      <c r="L217" s="78">
        <v>0</v>
      </c>
      <c r="M217" s="78">
        <v>0</v>
      </c>
      <c r="N217" s="78">
        <v>0</v>
      </c>
    </row>
    <row r="218" spans="2:14">
      <c r="B218" t="s">
        <v>4131</v>
      </c>
      <c r="C218" t="s">
        <v>4132</v>
      </c>
      <c r="D218" t="s">
        <v>366</v>
      </c>
      <c r="E218" t="s">
        <v>4130</v>
      </c>
      <c r="F218" t="s">
        <v>3724</v>
      </c>
      <c r="G218" t="s">
        <v>106</v>
      </c>
      <c r="H218" s="77">
        <v>75</v>
      </c>
      <c r="I218" s="77">
        <v>4215</v>
      </c>
      <c r="J218" s="77">
        <v>0</v>
      </c>
      <c r="K218" s="77">
        <v>11.671334999999999</v>
      </c>
      <c r="L218" s="78">
        <v>0</v>
      </c>
      <c r="M218" s="78">
        <v>0</v>
      </c>
      <c r="N218" s="78">
        <v>0</v>
      </c>
    </row>
    <row r="219" spans="2:14">
      <c r="B219" t="s">
        <v>4133</v>
      </c>
      <c r="C219" t="s">
        <v>4134</v>
      </c>
      <c r="D219" t="s">
        <v>2176</v>
      </c>
      <c r="E219" t="s">
        <v>4135</v>
      </c>
      <c r="F219" t="s">
        <v>3724</v>
      </c>
      <c r="G219" t="s">
        <v>102</v>
      </c>
      <c r="H219" s="77">
        <v>28</v>
      </c>
      <c r="I219" s="77">
        <v>43100</v>
      </c>
      <c r="J219" s="77">
        <v>0</v>
      </c>
      <c r="K219" s="77">
        <v>12.068</v>
      </c>
      <c r="L219" s="78">
        <v>0</v>
      </c>
      <c r="M219" s="78">
        <v>0</v>
      </c>
      <c r="N219" s="78">
        <v>0</v>
      </c>
    </row>
    <row r="220" spans="2:14">
      <c r="B220" t="s">
        <v>4136</v>
      </c>
      <c r="C220" t="s">
        <v>4137</v>
      </c>
      <c r="D220" t="s">
        <v>366</v>
      </c>
      <c r="E220" t="s">
        <v>4138</v>
      </c>
      <c r="F220" t="s">
        <v>3724</v>
      </c>
      <c r="G220" t="s">
        <v>106</v>
      </c>
      <c r="H220" s="77">
        <v>35</v>
      </c>
      <c r="I220" s="77">
        <v>3993</v>
      </c>
      <c r="J220" s="77">
        <v>0</v>
      </c>
      <c r="K220" s="77">
        <v>5.1597546000000003</v>
      </c>
      <c r="L220" s="78">
        <v>0</v>
      </c>
      <c r="M220" s="78">
        <v>0</v>
      </c>
      <c r="N220" s="78">
        <v>0</v>
      </c>
    </row>
    <row r="221" spans="2:14">
      <c r="B221" t="s">
        <v>4139</v>
      </c>
      <c r="C221" t="s">
        <v>4140</v>
      </c>
      <c r="D221" t="s">
        <v>366</v>
      </c>
      <c r="E221" t="s">
        <v>4141</v>
      </c>
      <c r="F221" t="s">
        <v>3724</v>
      </c>
      <c r="G221" t="s">
        <v>106</v>
      </c>
      <c r="H221" s="77">
        <v>250</v>
      </c>
      <c r="I221" s="77">
        <v>12862</v>
      </c>
      <c r="J221" s="77">
        <v>0</v>
      </c>
      <c r="K221" s="77">
        <v>118.71626000000001</v>
      </c>
      <c r="L221" s="78">
        <v>0</v>
      </c>
      <c r="M221" s="78">
        <v>0</v>
      </c>
      <c r="N221" s="78">
        <v>0</v>
      </c>
    </row>
    <row r="222" spans="2:14">
      <c r="B222" t="s">
        <v>4142</v>
      </c>
      <c r="C222" t="s">
        <v>4143</v>
      </c>
      <c r="D222" t="s">
        <v>2176</v>
      </c>
      <c r="E222" t="s">
        <v>4144</v>
      </c>
      <c r="F222" t="s">
        <v>3724</v>
      </c>
      <c r="G222" t="s">
        <v>106</v>
      </c>
      <c r="H222" s="77">
        <v>300</v>
      </c>
      <c r="I222" s="77">
        <v>7507</v>
      </c>
      <c r="J222" s="77">
        <v>0</v>
      </c>
      <c r="K222" s="77">
        <v>83.147531999999998</v>
      </c>
      <c r="L222" s="78">
        <v>0</v>
      </c>
      <c r="M222" s="78">
        <v>0</v>
      </c>
      <c r="N222" s="78">
        <v>0</v>
      </c>
    </row>
    <row r="223" spans="2:14">
      <c r="B223" t="s">
        <v>4145</v>
      </c>
      <c r="C223" t="s">
        <v>4146</v>
      </c>
      <c r="D223" t="s">
        <v>2176</v>
      </c>
      <c r="E223" t="s">
        <v>4144</v>
      </c>
      <c r="F223" t="s">
        <v>3724</v>
      </c>
      <c r="G223" t="s">
        <v>106</v>
      </c>
      <c r="H223" s="77">
        <v>172</v>
      </c>
      <c r="I223" s="77">
        <v>6196</v>
      </c>
      <c r="J223" s="77">
        <v>0.11677796</v>
      </c>
      <c r="K223" s="77">
        <v>39.462865000000001</v>
      </c>
      <c r="L223" s="78">
        <v>0</v>
      </c>
      <c r="M223" s="78">
        <v>0</v>
      </c>
      <c r="N223" s="78">
        <v>0</v>
      </c>
    </row>
    <row r="224" spans="2:14">
      <c r="B224" t="s">
        <v>4147</v>
      </c>
      <c r="C224" t="s">
        <v>4148</v>
      </c>
      <c r="D224" t="s">
        <v>2176</v>
      </c>
      <c r="E224" t="s">
        <v>4144</v>
      </c>
      <c r="F224" t="s">
        <v>3724</v>
      </c>
      <c r="G224" t="s">
        <v>106</v>
      </c>
      <c r="H224" s="77">
        <v>310</v>
      </c>
      <c r="I224" s="77">
        <v>7108</v>
      </c>
      <c r="J224" s="77">
        <v>0.51850448000000005</v>
      </c>
      <c r="K224" s="77">
        <v>81.870986079999994</v>
      </c>
      <c r="L224" s="78">
        <v>0</v>
      </c>
      <c r="M224" s="78">
        <v>0</v>
      </c>
      <c r="N224" s="78">
        <v>0</v>
      </c>
    </row>
    <row r="225" spans="2:14">
      <c r="B225" t="s">
        <v>4149</v>
      </c>
      <c r="C225" t="s">
        <v>4150</v>
      </c>
      <c r="D225" t="s">
        <v>2176</v>
      </c>
      <c r="E225" t="s">
        <v>4144</v>
      </c>
      <c r="F225" t="s">
        <v>3724</v>
      </c>
      <c r="G225" t="s">
        <v>106</v>
      </c>
      <c r="H225" s="77">
        <v>1748</v>
      </c>
      <c r="I225" s="77">
        <v>4511</v>
      </c>
      <c r="J225" s="77">
        <v>0.34202687999999998</v>
      </c>
      <c r="K225" s="77">
        <v>291.46464464000002</v>
      </c>
      <c r="L225" s="78">
        <v>0</v>
      </c>
      <c r="M225" s="78">
        <v>1E-4</v>
      </c>
      <c r="N225" s="78">
        <v>0</v>
      </c>
    </row>
    <row r="226" spans="2:14">
      <c r="B226" t="s">
        <v>4151</v>
      </c>
      <c r="C226" t="s">
        <v>4152</v>
      </c>
      <c r="D226" t="s">
        <v>2176</v>
      </c>
      <c r="E226" t="s">
        <v>4144</v>
      </c>
      <c r="F226" t="s">
        <v>3724</v>
      </c>
      <c r="G226" t="s">
        <v>106</v>
      </c>
      <c r="H226" s="77">
        <v>341</v>
      </c>
      <c r="I226" s="77">
        <v>5010</v>
      </c>
      <c r="J226" s="77">
        <v>0.20069712000000001</v>
      </c>
      <c r="K226" s="77">
        <v>63.275194319999997</v>
      </c>
      <c r="L226" s="78">
        <v>0</v>
      </c>
      <c r="M226" s="78">
        <v>0</v>
      </c>
      <c r="N226" s="78">
        <v>0</v>
      </c>
    </row>
    <row r="227" spans="2:14">
      <c r="B227" t="s">
        <v>4153</v>
      </c>
      <c r="C227" t="s">
        <v>4154</v>
      </c>
      <c r="D227" t="s">
        <v>2176</v>
      </c>
      <c r="E227" t="s">
        <v>4144</v>
      </c>
      <c r="F227" t="s">
        <v>3724</v>
      </c>
      <c r="G227" t="s">
        <v>106</v>
      </c>
      <c r="H227" s="77">
        <v>345</v>
      </c>
      <c r="I227" s="77">
        <v>5806</v>
      </c>
      <c r="J227" s="77">
        <v>0.33460595999999998</v>
      </c>
      <c r="K227" s="77">
        <v>74.287950359999996</v>
      </c>
      <c r="L227" s="78">
        <v>0</v>
      </c>
      <c r="M227" s="78">
        <v>0</v>
      </c>
      <c r="N227" s="78">
        <v>0</v>
      </c>
    </row>
    <row r="228" spans="2:14">
      <c r="B228" t="s">
        <v>4155</v>
      </c>
      <c r="C228" t="s">
        <v>4156</v>
      </c>
      <c r="D228" t="s">
        <v>123</v>
      </c>
      <c r="E228" t="s">
        <v>4157</v>
      </c>
      <c r="F228" t="s">
        <v>3724</v>
      </c>
      <c r="G228" t="s">
        <v>116</v>
      </c>
      <c r="H228" s="77">
        <v>633586.69999999995</v>
      </c>
      <c r="I228" s="77">
        <v>4966.409999999988</v>
      </c>
      <c r="J228" s="77">
        <v>0</v>
      </c>
      <c r="K228" s="77">
        <v>87609.066127921993</v>
      </c>
      <c r="L228" s="78">
        <v>9.1999999999999998E-3</v>
      </c>
      <c r="M228" s="78">
        <v>2.0799999999999999E-2</v>
      </c>
      <c r="N228" s="78">
        <v>3.3999999999999998E-3</v>
      </c>
    </row>
    <row r="229" spans="2:14">
      <c r="B229" t="s">
        <v>4158</v>
      </c>
      <c r="C229" t="s">
        <v>4159</v>
      </c>
      <c r="D229" t="s">
        <v>366</v>
      </c>
      <c r="E229" t="s">
        <v>4160</v>
      </c>
      <c r="F229" t="s">
        <v>3724</v>
      </c>
      <c r="G229" t="s">
        <v>106</v>
      </c>
      <c r="H229" s="77">
        <v>57</v>
      </c>
      <c r="I229" s="77">
        <v>1375.07</v>
      </c>
      <c r="J229" s="77">
        <v>7.1255600000000004E-3</v>
      </c>
      <c r="K229" s="77">
        <v>2.9008778708</v>
      </c>
      <c r="L229" s="78">
        <v>1E-4</v>
      </c>
      <c r="M229" s="78">
        <v>0</v>
      </c>
      <c r="N229" s="78">
        <v>0</v>
      </c>
    </row>
    <row r="230" spans="2:14">
      <c r="B230" t="s">
        <v>4161</v>
      </c>
      <c r="C230" t="s">
        <v>4162</v>
      </c>
      <c r="D230" t="s">
        <v>2176</v>
      </c>
      <c r="E230" t="s">
        <v>4160</v>
      </c>
      <c r="F230" t="s">
        <v>3724</v>
      </c>
      <c r="G230" t="s">
        <v>106</v>
      </c>
      <c r="H230" s="77">
        <v>1000</v>
      </c>
      <c r="I230" s="77">
        <v>1154</v>
      </c>
      <c r="J230" s="77">
        <v>0</v>
      </c>
      <c r="K230" s="77">
        <v>42.60568</v>
      </c>
      <c r="L230" s="78">
        <v>1E-4</v>
      </c>
      <c r="M230" s="78">
        <v>0</v>
      </c>
      <c r="N230" s="78">
        <v>0</v>
      </c>
    </row>
    <row r="231" spans="2:14">
      <c r="B231" t="s">
        <v>4163</v>
      </c>
      <c r="C231" t="s">
        <v>4164</v>
      </c>
      <c r="D231" t="s">
        <v>2176</v>
      </c>
      <c r="E231" t="s">
        <v>4160</v>
      </c>
      <c r="F231" t="s">
        <v>3724</v>
      </c>
      <c r="G231" t="s">
        <v>106</v>
      </c>
      <c r="H231" s="77">
        <v>1006</v>
      </c>
      <c r="I231" s="77">
        <v>2555</v>
      </c>
      <c r="J231" s="77">
        <v>0.48804547999999998</v>
      </c>
      <c r="K231" s="77">
        <v>95.384629079999996</v>
      </c>
      <c r="L231" s="78">
        <v>0</v>
      </c>
      <c r="M231" s="78">
        <v>0</v>
      </c>
      <c r="N231" s="78">
        <v>0</v>
      </c>
    </row>
    <row r="232" spans="2:14">
      <c r="B232" t="s">
        <v>4165</v>
      </c>
      <c r="C232" t="s">
        <v>4166</v>
      </c>
      <c r="D232" t="s">
        <v>2176</v>
      </c>
      <c r="E232" t="s">
        <v>4160</v>
      </c>
      <c r="F232" t="s">
        <v>3724</v>
      </c>
      <c r="G232" t="s">
        <v>106</v>
      </c>
      <c r="H232" s="77">
        <v>279</v>
      </c>
      <c r="I232" s="77">
        <v>1442</v>
      </c>
      <c r="J232" s="77">
        <v>0</v>
      </c>
      <c r="K232" s="77">
        <v>14.853580559999999</v>
      </c>
      <c r="L232" s="78">
        <v>0</v>
      </c>
      <c r="M232" s="78">
        <v>0</v>
      </c>
      <c r="N232" s="78">
        <v>0</v>
      </c>
    </row>
    <row r="233" spans="2:14">
      <c r="B233" t="s">
        <v>4167</v>
      </c>
      <c r="C233" t="s">
        <v>4168</v>
      </c>
      <c r="D233" t="s">
        <v>366</v>
      </c>
      <c r="E233" t="s">
        <v>4160</v>
      </c>
      <c r="F233" t="s">
        <v>3724</v>
      </c>
      <c r="G233" t="s">
        <v>106</v>
      </c>
      <c r="H233" s="77">
        <v>50</v>
      </c>
      <c r="I233" s="77">
        <v>3701</v>
      </c>
      <c r="J233" s="77">
        <v>6.9889560000000003E-2</v>
      </c>
      <c r="K233" s="77">
        <v>6.9019355600000001</v>
      </c>
      <c r="L233" s="78">
        <v>0</v>
      </c>
      <c r="M233" s="78">
        <v>0</v>
      </c>
      <c r="N233" s="78">
        <v>0</v>
      </c>
    </row>
    <row r="234" spans="2:14">
      <c r="B234" t="s">
        <v>4169</v>
      </c>
      <c r="C234" t="s">
        <v>4170</v>
      </c>
      <c r="D234" t="s">
        <v>2176</v>
      </c>
      <c r="E234" t="s">
        <v>4160</v>
      </c>
      <c r="F234" t="s">
        <v>3724</v>
      </c>
      <c r="G234" t="s">
        <v>106</v>
      </c>
      <c r="H234" s="77">
        <v>177025.08</v>
      </c>
      <c r="I234" s="77">
        <v>2414</v>
      </c>
      <c r="J234" s="77">
        <v>0</v>
      </c>
      <c r="K234" s="77">
        <v>15777.3390119904</v>
      </c>
      <c r="L234" s="78">
        <v>6.0000000000000001E-3</v>
      </c>
      <c r="M234" s="78">
        <v>3.7000000000000002E-3</v>
      </c>
      <c r="N234" s="78">
        <v>5.9999999999999995E-4</v>
      </c>
    </row>
    <row r="235" spans="2:14">
      <c r="B235" t="s">
        <v>4171</v>
      </c>
      <c r="C235" t="s">
        <v>4172</v>
      </c>
      <c r="D235" t="s">
        <v>2176</v>
      </c>
      <c r="E235" t="s">
        <v>4160</v>
      </c>
      <c r="F235" t="s">
        <v>3724</v>
      </c>
      <c r="G235" t="s">
        <v>106</v>
      </c>
      <c r="H235" s="77">
        <v>800</v>
      </c>
      <c r="I235" s="77">
        <v>2185</v>
      </c>
      <c r="J235" s="77">
        <v>0.11194144</v>
      </c>
      <c r="K235" s="77">
        <v>64.648101440000005</v>
      </c>
      <c r="L235" s="78">
        <v>0</v>
      </c>
      <c r="M235" s="78">
        <v>0</v>
      </c>
      <c r="N235" s="78">
        <v>0</v>
      </c>
    </row>
    <row r="236" spans="2:14">
      <c r="B236" t="s">
        <v>4173</v>
      </c>
      <c r="C236" t="s">
        <v>4174</v>
      </c>
      <c r="D236" t="s">
        <v>366</v>
      </c>
      <c r="E236" t="s">
        <v>4160</v>
      </c>
      <c r="F236" t="s">
        <v>3724</v>
      </c>
      <c r="G236" t="s">
        <v>106</v>
      </c>
      <c r="H236" s="77">
        <v>9</v>
      </c>
      <c r="I236" s="77">
        <v>3676.6</v>
      </c>
      <c r="J236" s="77">
        <v>1.2922000000000001E-3</v>
      </c>
      <c r="K236" s="77">
        <v>1.222952848</v>
      </c>
      <c r="L236" s="78">
        <v>0</v>
      </c>
      <c r="M236" s="78">
        <v>0</v>
      </c>
      <c r="N236" s="78">
        <v>0</v>
      </c>
    </row>
    <row r="237" spans="2:14">
      <c r="B237" t="s">
        <v>4175</v>
      </c>
      <c r="C237" t="s">
        <v>4176</v>
      </c>
      <c r="D237" t="s">
        <v>366</v>
      </c>
      <c r="E237" t="s">
        <v>4160</v>
      </c>
      <c r="F237" t="s">
        <v>3724</v>
      </c>
      <c r="G237" t="s">
        <v>106</v>
      </c>
      <c r="H237" s="77">
        <v>681</v>
      </c>
      <c r="I237" s="77">
        <v>6360</v>
      </c>
      <c r="J237" s="77">
        <v>0.39164736</v>
      </c>
      <c r="K237" s="77">
        <v>160.29807456</v>
      </c>
      <c r="L237" s="78">
        <v>0</v>
      </c>
      <c r="M237" s="78">
        <v>0</v>
      </c>
      <c r="N237" s="78">
        <v>0</v>
      </c>
    </row>
    <row r="238" spans="2:14">
      <c r="B238" t="s">
        <v>4177</v>
      </c>
      <c r="C238" t="s">
        <v>4178</v>
      </c>
      <c r="D238" t="s">
        <v>2176</v>
      </c>
      <c r="E238" t="s">
        <v>4160</v>
      </c>
      <c r="F238" t="s">
        <v>3724</v>
      </c>
      <c r="G238" t="s">
        <v>106</v>
      </c>
      <c r="H238" s="77">
        <v>62</v>
      </c>
      <c r="I238" s="77">
        <v>2830</v>
      </c>
      <c r="J238" s="77">
        <v>9.15616E-3</v>
      </c>
      <c r="K238" s="77">
        <v>6.4871393599999996</v>
      </c>
      <c r="L238" s="78">
        <v>0</v>
      </c>
      <c r="M238" s="78">
        <v>0</v>
      </c>
      <c r="N238" s="78">
        <v>0</v>
      </c>
    </row>
    <row r="239" spans="2:14">
      <c r="B239" t="s">
        <v>4179</v>
      </c>
      <c r="C239" t="s">
        <v>4180</v>
      </c>
      <c r="D239" t="s">
        <v>2176</v>
      </c>
      <c r="E239" t="s">
        <v>4160</v>
      </c>
      <c r="F239" t="s">
        <v>3724</v>
      </c>
      <c r="G239" t="s">
        <v>106</v>
      </c>
      <c r="H239" s="77">
        <v>829</v>
      </c>
      <c r="I239" s="77">
        <v>2030</v>
      </c>
      <c r="J239" s="77">
        <v>5.9588879999999997E-2</v>
      </c>
      <c r="K239" s="77">
        <v>62.191149279999998</v>
      </c>
      <c r="L239" s="78">
        <v>1E-4</v>
      </c>
      <c r="M239" s="78">
        <v>0</v>
      </c>
      <c r="N239" s="78">
        <v>0</v>
      </c>
    </row>
    <row r="240" spans="2:14">
      <c r="B240" t="s">
        <v>4181</v>
      </c>
      <c r="C240" t="s">
        <v>4182</v>
      </c>
      <c r="D240" t="s">
        <v>2176</v>
      </c>
      <c r="E240" t="s">
        <v>4160</v>
      </c>
      <c r="F240" t="s">
        <v>3724</v>
      </c>
      <c r="G240" t="s">
        <v>106</v>
      </c>
      <c r="H240" s="77">
        <v>188</v>
      </c>
      <c r="I240" s="77">
        <v>1967</v>
      </c>
      <c r="J240" s="77">
        <v>0</v>
      </c>
      <c r="K240" s="77">
        <v>13.65286832</v>
      </c>
      <c r="L240" s="78">
        <v>0</v>
      </c>
      <c r="M240" s="78">
        <v>0</v>
      </c>
      <c r="N240" s="78">
        <v>0</v>
      </c>
    </row>
    <row r="241" spans="2:14">
      <c r="B241" t="s">
        <v>4183</v>
      </c>
      <c r="C241" t="s">
        <v>4184</v>
      </c>
      <c r="D241" t="s">
        <v>123</v>
      </c>
      <c r="E241" t="s">
        <v>4185</v>
      </c>
      <c r="F241" t="s">
        <v>3724</v>
      </c>
      <c r="G241" t="s">
        <v>116</v>
      </c>
      <c r="H241" s="77">
        <v>15461</v>
      </c>
      <c r="I241" s="77">
        <v>4966.41</v>
      </c>
      <c r="J241" s="77">
        <v>0</v>
      </c>
      <c r="K241" s="77">
        <v>2137.8664852084198</v>
      </c>
      <c r="L241" s="78">
        <v>0</v>
      </c>
      <c r="M241" s="78">
        <v>5.0000000000000001E-4</v>
      </c>
      <c r="N241" s="78">
        <v>1E-4</v>
      </c>
    </row>
    <row r="242" spans="2:14">
      <c r="B242" t="s">
        <v>4186</v>
      </c>
      <c r="C242" t="s">
        <v>3959</v>
      </c>
      <c r="D242" t="s">
        <v>2708</v>
      </c>
      <c r="E242" t="s">
        <v>4187</v>
      </c>
      <c r="F242" t="s">
        <v>3724</v>
      </c>
      <c r="G242" t="s">
        <v>106</v>
      </c>
      <c r="H242" s="77">
        <v>1721</v>
      </c>
      <c r="I242" s="77">
        <v>995</v>
      </c>
      <c r="J242" s="77">
        <v>0</v>
      </c>
      <c r="K242" s="77">
        <v>63.221623399999999</v>
      </c>
      <c r="L242" s="78">
        <v>0</v>
      </c>
      <c r="M242" s="78">
        <v>0</v>
      </c>
      <c r="N242" s="78">
        <v>0</v>
      </c>
    </row>
    <row r="243" spans="2:14">
      <c r="B243" t="s">
        <v>4188</v>
      </c>
      <c r="C243" t="s">
        <v>4189</v>
      </c>
      <c r="D243" t="s">
        <v>123</v>
      </c>
      <c r="E243" t="s">
        <v>2630</v>
      </c>
      <c r="F243" t="s">
        <v>3724</v>
      </c>
      <c r="G243" t="s">
        <v>106</v>
      </c>
      <c r="H243" s="77">
        <v>132969.5</v>
      </c>
      <c r="I243" s="77">
        <v>4608.5</v>
      </c>
      <c r="J243" s="77">
        <v>0</v>
      </c>
      <c r="K243" s="77">
        <v>22624.204612490001</v>
      </c>
      <c r="L243" s="78">
        <v>1.4200000000000001E-2</v>
      </c>
      <c r="M243" s="78">
        <v>5.4000000000000003E-3</v>
      </c>
      <c r="N243" s="78">
        <v>8.9999999999999998E-4</v>
      </c>
    </row>
    <row r="244" spans="2:14">
      <c r="B244" t="s">
        <v>4190</v>
      </c>
      <c r="C244" t="s">
        <v>4191</v>
      </c>
      <c r="D244" t="s">
        <v>2176</v>
      </c>
      <c r="E244" t="s">
        <v>2630</v>
      </c>
      <c r="F244" t="s">
        <v>3724</v>
      </c>
      <c r="G244" t="s">
        <v>106</v>
      </c>
      <c r="H244" s="77">
        <v>200</v>
      </c>
      <c r="I244" s="77">
        <v>2593</v>
      </c>
      <c r="J244" s="77">
        <v>0</v>
      </c>
      <c r="K244" s="77">
        <v>19.146712000000001</v>
      </c>
      <c r="L244" s="78">
        <v>0</v>
      </c>
      <c r="M244" s="78">
        <v>0</v>
      </c>
      <c r="N244" s="78">
        <v>0</v>
      </c>
    </row>
    <row r="245" spans="2:14">
      <c r="B245" t="s">
        <v>4192</v>
      </c>
      <c r="C245" t="s">
        <v>4193</v>
      </c>
      <c r="D245" t="s">
        <v>2176</v>
      </c>
      <c r="E245" t="s">
        <v>2630</v>
      </c>
      <c r="F245" t="s">
        <v>3724</v>
      </c>
      <c r="G245" t="s">
        <v>106</v>
      </c>
      <c r="H245" s="77">
        <v>1231</v>
      </c>
      <c r="I245" s="77">
        <v>14968</v>
      </c>
      <c r="J245" s="77">
        <v>0</v>
      </c>
      <c r="K245" s="77">
        <v>680.27344735999998</v>
      </c>
      <c r="L245" s="78">
        <v>0</v>
      </c>
      <c r="M245" s="78">
        <v>2.0000000000000001E-4</v>
      </c>
      <c r="N245" s="78">
        <v>0</v>
      </c>
    </row>
    <row r="246" spans="2:14">
      <c r="B246" t="s">
        <v>4194</v>
      </c>
      <c r="C246" t="s">
        <v>4195</v>
      </c>
      <c r="D246" t="s">
        <v>366</v>
      </c>
      <c r="E246" t="s">
        <v>2630</v>
      </c>
      <c r="F246" t="s">
        <v>3724</v>
      </c>
      <c r="G246" t="s">
        <v>106</v>
      </c>
      <c r="H246" s="77">
        <v>220</v>
      </c>
      <c r="I246" s="77">
        <v>8391</v>
      </c>
      <c r="J246" s="77">
        <v>0</v>
      </c>
      <c r="K246" s="77">
        <v>68.155058400000001</v>
      </c>
      <c r="L246" s="78">
        <v>0</v>
      </c>
      <c r="M246" s="78">
        <v>0</v>
      </c>
      <c r="N246" s="78">
        <v>0</v>
      </c>
    </row>
    <row r="247" spans="2:14">
      <c r="B247" t="s">
        <v>4196</v>
      </c>
      <c r="C247" t="s">
        <v>4197</v>
      </c>
      <c r="D247" t="s">
        <v>366</v>
      </c>
      <c r="E247" t="s">
        <v>2630</v>
      </c>
      <c r="F247" t="s">
        <v>3724</v>
      </c>
      <c r="G247" t="s">
        <v>106</v>
      </c>
      <c r="H247" s="77">
        <v>50</v>
      </c>
      <c r="I247" s="77">
        <v>3952</v>
      </c>
      <c r="J247" s="77">
        <v>0</v>
      </c>
      <c r="K247" s="77">
        <v>7.2953919999999997</v>
      </c>
      <c r="L247" s="78">
        <v>0</v>
      </c>
      <c r="M247" s="78">
        <v>0</v>
      </c>
      <c r="N247" s="78">
        <v>0</v>
      </c>
    </row>
    <row r="248" spans="2:14">
      <c r="B248" t="s">
        <v>4198</v>
      </c>
      <c r="C248" t="s">
        <v>4199</v>
      </c>
      <c r="D248" t="s">
        <v>2176</v>
      </c>
      <c r="E248" t="s">
        <v>2630</v>
      </c>
      <c r="F248" t="s">
        <v>3724</v>
      </c>
      <c r="G248" t="s">
        <v>106</v>
      </c>
      <c r="H248" s="77">
        <v>597</v>
      </c>
      <c r="I248" s="77">
        <v>4813</v>
      </c>
      <c r="J248" s="77">
        <v>0</v>
      </c>
      <c r="K248" s="77">
        <v>106.08448812</v>
      </c>
      <c r="L248" s="78">
        <v>1E-4</v>
      </c>
      <c r="M248" s="78">
        <v>0</v>
      </c>
      <c r="N248" s="78">
        <v>0</v>
      </c>
    </row>
    <row r="249" spans="2:14">
      <c r="B249" t="s">
        <v>4200</v>
      </c>
      <c r="C249" t="s">
        <v>4201</v>
      </c>
      <c r="D249" t="s">
        <v>366</v>
      </c>
      <c r="E249" t="s">
        <v>2630</v>
      </c>
      <c r="F249" t="s">
        <v>3724</v>
      </c>
      <c r="G249" t="s">
        <v>106</v>
      </c>
      <c r="H249" s="77">
        <v>78</v>
      </c>
      <c r="I249" s="77">
        <v>10630.96</v>
      </c>
      <c r="J249" s="77">
        <v>0</v>
      </c>
      <c r="K249" s="77">
        <v>30.614613369600001</v>
      </c>
      <c r="L249" s="78">
        <v>0</v>
      </c>
      <c r="M249" s="78">
        <v>0</v>
      </c>
      <c r="N249" s="78">
        <v>0</v>
      </c>
    </row>
    <row r="250" spans="2:14">
      <c r="B250" t="s">
        <v>4202</v>
      </c>
      <c r="C250" t="s">
        <v>4203</v>
      </c>
      <c r="D250" t="s">
        <v>2176</v>
      </c>
      <c r="E250" t="s">
        <v>2630</v>
      </c>
      <c r="F250" t="s">
        <v>3724</v>
      </c>
      <c r="G250" t="s">
        <v>106</v>
      </c>
      <c r="H250" s="77">
        <v>20</v>
      </c>
      <c r="I250" s="77">
        <v>15443.98</v>
      </c>
      <c r="J250" s="77">
        <v>0</v>
      </c>
      <c r="K250" s="77">
        <v>11.403834831999999</v>
      </c>
      <c r="L250" s="78">
        <v>0</v>
      </c>
      <c r="M250" s="78">
        <v>0</v>
      </c>
      <c r="N250" s="78">
        <v>0</v>
      </c>
    </row>
    <row r="251" spans="2:14">
      <c r="B251" t="s">
        <v>4204</v>
      </c>
      <c r="C251" t="s">
        <v>4205</v>
      </c>
      <c r="D251" t="s">
        <v>2176</v>
      </c>
      <c r="E251" t="s">
        <v>2630</v>
      </c>
      <c r="F251" t="s">
        <v>3724</v>
      </c>
      <c r="G251" t="s">
        <v>106</v>
      </c>
      <c r="H251" s="77">
        <v>546</v>
      </c>
      <c r="I251" s="77">
        <v>36381</v>
      </c>
      <c r="J251" s="77">
        <v>0.72699172000000001</v>
      </c>
      <c r="K251" s="77">
        <v>734.10683164</v>
      </c>
      <c r="L251" s="78">
        <v>0</v>
      </c>
      <c r="M251" s="78">
        <v>2.0000000000000001E-4</v>
      </c>
      <c r="N251" s="78">
        <v>0</v>
      </c>
    </row>
    <row r="252" spans="2:14">
      <c r="B252" t="s">
        <v>4206</v>
      </c>
      <c r="C252" t="s">
        <v>4207</v>
      </c>
      <c r="D252" t="s">
        <v>123</v>
      </c>
      <c r="E252" t="s">
        <v>2630</v>
      </c>
      <c r="F252" t="s">
        <v>3724</v>
      </c>
      <c r="G252" t="s">
        <v>102</v>
      </c>
      <c r="H252" s="77">
        <v>474</v>
      </c>
      <c r="I252" s="77">
        <v>313300</v>
      </c>
      <c r="J252" s="77">
        <v>0</v>
      </c>
      <c r="K252" s="77">
        <v>1485.0419999999999</v>
      </c>
      <c r="L252" s="78">
        <v>0</v>
      </c>
      <c r="M252" s="78">
        <v>4.0000000000000002E-4</v>
      </c>
      <c r="N252" s="78">
        <v>1E-4</v>
      </c>
    </row>
    <row r="253" spans="2:14">
      <c r="B253" t="s">
        <v>4206</v>
      </c>
      <c r="C253" t="s">
        <v>4207</v>
      </c>
      <c r="D253" t="s">
        <v>2708</v>
      </c>
      <c r="E253" t="s">
        <v>2630</v>
      </c>
      <c r="F253" t="s">
        <v>3724</v>
      </c>
      <c r="G253" t="s">
        <v>106</v>
      </c>
      <c r="H253" s="77">
        <v>11333</v>
      </c>
      <c r="I253" s="77">
        <v>84783</v>
      </c>
      <c r="J253" s="77">
        <v>0</v>
      </c>
      <c r="K253" s="77">
        <v>35474.424683880003</v>
      </c>
      <c r="L253" s="78">
        <v>1.8E-3</v>
      </c>
      <c r="M253" s="78">
        <v>8.3999999999999995E-3</v>
      </c>
      <c r="N253" s="78">
        <v>1.4E-3</v>
      </c>
    </row>
    <row r="254" spans="2:14">
      <c r="B254" t="s">
        <v>4208</v>
      </c>
      <c r="C254" t="s">
        <v>4209</v>
      </c>
      <c r="D254" t="s">
        <v>2176</v>
      </c>
      <c r="E254" t="s">
        <v>2630</v>
      </c>
      <c r="F254" t="s">
        <v>3724</v>
      </c>
      <c r="G254" t="s">
        <v>106</v>
      </c>
      <c r="H254" s="77">
        <v>22</v>
      </c>
      <c r="I254" s="77">
        <v>8025</v>
      </c>
      <c r="J254" s="77">
        <v>0</v>
      </c>
      <c r="K254" s="77">
        <v>6.5182260000000003</v>
      </c>
      <c r="L254" s="78">
        <v>0</v>
      </c>
      <c r="M254" s="78">
        <v>0</v>
      </c>
      <c r="N254" s="78">
        <v>0</v>
      </c>
    </row>
    <row r="255" spans="2:14">
      <c r="B255" t="s">
        <v>4210</v>
      </c>
      <c r="C255" t="s">
        <v>4211</v>
      </c>
      <c r="D255" t="s">
        <v>366</v>
      </c>
      <c r="E255" t="s">
        <v>2630</v>
      </c>
      <c r="F255" t="s">
        <v>3724</v>
      </c>
      <c r="G255" t="s">
        <v>106</v>
      </c>
      <c r="H255" s="77">
        <v>1</v>
      </c>
      <c r="I255" s="77">
        <v>4646</v>
      </c>
      <c r="J255" s="77">
        <v>0</v>
      </c>
      <c r="K255" s="77">
        <v>0.17153031999999999</v>
      </c>
      <c r="L255" s="78">
        <v>0</v>
      </c>
      <c r="M255" s="78">
        <v>0</v>
      </c>
      <c r="N255" s="78">
        <v>0</v>
      </c>
    </row>
    <row r="256" spans="2:14">
      <c r="B256" t="s">
        <v>4212</v>
      </c>
      <c r="C256" t="s">
        <v>4213</v>
      </c>
      <c r="D256" t="s">
        <v>366</v>
      </c>
      <c r="E256" t="s">
        <v>2630</v>
      </c>
      <c r="F256" t="s">
        <v>3724</v>
      </c>
      <c r="G256" t="s">
        <v>106</v>
      </c>
      <c r="H256" s="77">
        <v>375726.72</v>
      </c>
      <c r="I256" s="77">
        <v>5945.5</v>
      </c>
      <c r="J256" s="77">
        <v>0</v>
      </c>
      <c r="K256" s="77">
        <v>82474.9682520192</v>
      </c>
      <c r="L256" s="78">
        <v>1.12E-2</v>
      </c>
      <c r="M256" s="78">
        <v>1.9599999999999999E-2</v>
      </c>
      <c r="N256" s="78">
        <v>3.2000000000000002E-3</v>
      </c>
    </row>
    <row r="257" spans="2:14">
      <c r="B257" t="s">
        <v>4214</v>
      </c>
      <c r="C257" t="s">
        <v>4215</v>
      </c>
      <c r="D257" t="s">
        <v>366</v>
      </c>
      <c r="E257" t="s">
        <v>2630</v>
      </c>
      <c r="F257" t="s">
        <v>3724</v>
      </c>
      <c r="G257" t="s">
        <v>106</v>
      </c>
      <c r="H257" s="77">
        <v>210</v>
      </c>
      <c r="I257" s="77">
        <v>6892</v>
      </c>
      <c r="J257" s="77">
        <v>0</v>
      </c>
      <c r="K257" s="77">
        <v>53.435054399999999</v>
      </c>
      <c r="L257" s="78">
        <v>0</v>
      </c>
      <c r="M257" s="78">
        <v>0</v>
      </c>
      <c r="N257" s="78">
        <v>0</v>
      </c>
    </row>
    <row r="258" spans="2:14">
      <c r="B258" t="s">
        <v>4216</v>
      </c>
      <c r="C258" t="s">
        <v>4217</v>
      </c>
      <c r="D258" t="s">
        <v>366</v>
      </c>
      <c r="E258" t="s">
        <v>2630</v>
      </c>
      <c r="F258" t="s">
        <v>3724</v>
      </c>
      <c r="G258" t="s">
        <v>106</v>
      </c>
      <c r="H258" s="77">
        <v>77</v>
      </c>
      <c r="I258" s="77">
        <v>3950</v>
      </c>
      <c r="J258" s="77">
        <v>0</v>
      </c>
      <c r="K258" s="77">
        <v>11.229217999999999</v>
      </c>
      <c r="L258" s="78">
        <v>0</v>
      </c>
      <c r="M258" s="78">
        <v>0</v>
      </c>
      <c r="N258" s="78">
        <v>0</v>
      </c>
    </row>
    <row r="259" spans="2:14">
      <c r="B259" t="s">
        <v>4218</v>
      </c>
      <c r="C259" t="s">
        <v>4219</v>
      </c>
      <c r="D259" t="s">
        <v>2708</v>
      </c>
      <c r="E259" t="s">
        <v>2630</v>
      </c>
      <c r="F259" t="s">
        <v>3724</v>
      </c>
      <c r="G259" t="s">
        <v>106</v>
      </c>
      <c r="H259" s="77">
        <v>608</v>
      </c>
      <c r="I259" s="77">
        <v>3757</v>
      </c>
      <c r="J259" s="77">
        <v>0</v>
      </c>
      <c r="K259" s="77">
        <v>84.334731520000005</v>
      </c>
      <c r="L259" s="78">
        <v>2.9999999999999997E-4</v>
      </c>
      <c r="M259" s="78">
        <v>0</v>
      </c>
      <c r="N259" s="78">
        <v>0</v>
      </c>
    </row>
    <row r="260" spans="2:14">
      <c r="B260" t="s">
        <v>4220</v>
      </c>
      <c r="C260" t="s">
        <v>4221</v>
      </c>
      <c r="D260" t="s">
        <v>2708</v>
      </c>
      <c r="E260" t="s">
        <v>2630</v>
      </c>
      <c r="F260" t="s">
        <v>3724</v>
      </c>
      <c r="G260" t="s">
        <v>106</v>
      </c>
      <c r="H260" s="77">
        <v>22082</v>
      </c>
      <c r="I260" s="77">
        <v>71.83</v>
      </c>
      <c r="J260" s="77">
        <v>0</v>
      </c>
      <c r="K260" s="77">
        <v>58.560660215200002</v>
      </c>
      <c r="L260" s="78">
        <v>0</v>
      </c>
      <c r="M260" s="78">
        <v>0</v>
      </c>
      <c r="N260" s="78">
        <v>0</v>
      </c>
    </row>
    <row r="261" spans="2:14">
      <c r="B261" t="s">
        <v>4222</v>
      </c>
      <c r="C261" t="s">
        <v>4207</v>
      </c>
      <c r="D261" t="s">
        <v>2708</v>
      </c>
      <c r="E261" t="s">
        <v>2630</v>
      </c>
      <c r="F261" t="s">
        <v>3724</v>
      </c>
      <c r="G261" t="s">
        <v>106</v>
      </c>
      <c r="H261" s="77">
        <v>29368.97</v>
      </c>
      <c r="I261" s="77">
        <v>84783</v>
      </c>
      <c r="J261" s="77">
        <v>0</v>
      </c>
      <c r="K261" s="77">
        <v>91930.408039189206</v>
      </c>
      <c r="L261" s="78">
        <v>1.9E-3</v>
      </c>
      <c r="M261" s="78">
        <v>2.18E-2</v>
      </c>
      <c r="N261" s="78">
        <v>3.5000000000000001E-3</v>
      </c>
    </row>
    <row r="262" spans="2:14">
      <c r="B262" t="s">
        <v>4223</v>
      </c>
      <c r="C262" t="s">
        <v>4224</v>
      </c>
      <c r="D262" t="s">
        <v>4033</v>
      </c>
      <c r="E262" t="s">
        <v>2630</v>
      </c>
      <c r="F262" t="s">
        <v>3724</v>
      </c>
      <c r="G262" t="s">
        <v>102</v>
      </c>
      <c r="H262" s="77">
        <v>35</v>
      </c>
      <c r="I262" s="77">
        <v>17080</v>
      </c>
      <c r="J262" s="77">
        <v>0</v>
      </c>
      <c r="K262" s="77">
        <v>5.9779999999999998</v>
      </c>
      <c r="L262" s="78">
        <v>0</v>
      </c>
      <c r="M262" s="78">
        <v>0</v>
      </c>
      <c r="N262" s="78">
        <v>0</v>
      </c>
    </row>
    <row r="263" spans="2:14">
      <c r="B263" t="s">
        <v>4225</v>
      </c>
      <c r="C263" t="s">
        <v>4226</v>
      </c>
      <c r="D263" t="s">
        <v>2176</v>
      </c>
      <c r="E263" t="s">
        <v>2630</v>
      </c>
      <c r="F263" t="s">
        <v>3724</v>
      </c>
      <c r="G263" t="s">
        <v>102</v>
      </c>
      <c r="H263" s="77">
        <v>95</v>
      </c>
      <c r="I263" s="77">
        <v>32980</v>
      </c>
      <c r="J263" s="77">
        <v>0</v>
      </c>
      <c r="K263" s="77">
        <v>31.331</v>
      </c>
      <c r="L263" s="78">
        <v>0</v>
      </c>
      <c r="M263" s="78">
        <v>0</v>
      </c>
      <c r="N263" s="78">
        <v>0</v>
      </c>
    </row>
    <row r="264" spans="2:14">
      <c r="B264" t="s">
        <v>4227</v>
      </c>
      <c r="C264" t="s">
        <v>4228</v>
      </c>
      <c r="D264" t="s">
        <v>366</v>
      </c>
      <c r="E264" t="s">
        <v>2348</v>
      </c>
      <c r="F264" t="s">
        <v>3724</v>
      </c>
      <c r="G264" t="s">
        <v>106</v>
      </c>
      <c r="H264" s="77">
        <v>2306</v>
      </c>
      <c r="I264" s="77">
        <v>5506</v>
      </c>
      <c r="J264" s="77">
        <v>0</v>
      </c>
      <c r="K264" s="77">
        <v>468.76718512000002</v>
      </c>
      <c r="L264" s="78">
        <v>0</v>
      </c>
      <c r="M264" s="78">
        <v>1E-4</v>
      </c>
      <c r="N264" s="78">
        <v>0</v>
      </c>
    </row>
    <row r="265" spans="2:14">
      <c r="B265" t="s">
        <v>4229</v>
      </c>
      <c r="C265" t="s">
        <v>4230</v>
      </c>
      <c r="D265" t="s">
        <v>366</v>
      </c>
      <c r="E265" t="s">
        <v>4231</v>
      </c>
      <c r="F265" t="s">
        <v>3724</v>
      </c>
      <c r="G265" t="s">
        <v>106</v>
      </c>
      <c r="H265" s="77">
        <v>2456</v>
      </c>
      <c r="I265" s="77">
        <v>2683</v>
      </c>
      <c r="J265" s="77">
        <v>0</v>
      </c>
      <c r="K265" s="77">
        <v>243.28242015999999</v>
      </c>
      <c r="L265" s="78">
        <v>0</v>
      </c>
      <c r="M265" s="78">
        <v>1E-4</v>
      </c>
      <c r="N265" s="78">
        <v>0</v>
      </c>
    </row>
    <row r="266" spans="2:14">
      <c r="B266" t="s">
        <v>4232</v>
      </c>
      <c r="C266" t="s">
        <v>4233</v>
      </c>
      <c r="D266" t="s">
        <v>2708</v>
      </c>
      <c r="E266" t="s">
        <v>4234</v>
      </c>
      <c r="F266" t="s">
        <v>3724</v>
      </c>
      <c r="G266" t="s">
        <v>113</v>
      </c>
      <c r="H266" s="77">
        <v>1215</v>
      </c>
      <c r="I266" s="77">
        <v>1194.3</v>
      </c>
      <c r="J266" s="77">
        <v>0</v>
      </c>
      <c r="K266" s="77">
        <v>67.789847416499995</v>
      </c>
      <c r="L266" s="78">
        <v>1E-4</v>
      </c>
      <c r="M266" s="78">
        <v>0</v>
      </c>
      <c r="N266" s="78">
        <v>0</v>
      </c>
    </row>
    <row r="267" spans="2:14">
      <c r="B267" t="s">
        <v>4235</v>
      </c>
      <c r="C267" t="s">
        <v>4236</v>
      </c>
      <c r="D267" t="s">
        <v>366</v>
      </c>
      <c r="E267" t="s">
        <v>4237</v>
      </c>
      <c r="F267" t="s">
        <v>3724</v>
      </c>
      <c r="G267" t="s">
        <v>106</v>
      </c>
      <c r="H267" s="77">
        <v>802</v>
      </c>
      <c r="I267" s="77">
        <v>1280</v>
      </c>
      <c r="J267" s="77">
        <v>0</v>
      </c>
      <c r="K267" s="77">
        <v>37.900595199999998</v>
      </c>
      <c r="L267" s="78">
        <v>1E-4</v>
      </c>
      <c r="M267" s="78">
        <v>0</v>
      </c>
      <c r="N267" s="78">
        <v>0</v>
      </c>
    </row>
    <row r="268" spans="2:14">
      <c r="B268" t="s">
        <v>4238</v>
      </c>
      <c r="C268" t="s">
        <v>4239</v>
      </c>
      <c r="D268" t="s">
        <v>123</v>
      </c>
      <c r="E268" t="s">
        <v>4240</v>
      </c>
      <c r="F268" t="s">
        <v>3724</v>
      </c>
      <c r="G268" t="s">
        <v>110</v>
      </c>
      <c r="H268" s="77">
        <v>396040.31</v>
      </c>
      <c r="I268" s="77">
        <v>20573</v>
      </c>
      <c r="J268" s="77">
        <v>0</v>
      </c>
      <c r="K268" s="77">
        <v>328630.836162608</v>
      </c>
      <c r="L268" s="78">
        <v>1.41E-2</v>
      </c>
      <c r="M268" s="78">
        <v>7.8E-2</v>
      </c>
      <c r="N268" s="78">
        <v>1.26E-2</v>
      </c>
    </row>
    <row r="269" spans="2:14">
      <c r="B269" t="s">
        <v>4241</v>
      </c>
      <c r="C269" t="s">
        <v>4242</v>
      </c>
      <c r="D269" t="s">
        <v>2708</v>
      </c>
      <c r="E269" t="s">
        <v>4240</v>
      </c>
      <c r="F269" t="s">
        <v>3724</v>
      </c>
      <c r="G269" t="s">
        <v>106</v>
      </c>
      <c r="H269" s="77">
        <v>297182.42</v>
      </c>
      <c r="I269" s="77">
        <v>4503.25</v>
      </c>
      <c r="J269" s="77">
        <v>0</v>
      </c>
      <c r="K269" s="77">
        <v>49409.5461773758</v>
      </c>
      <c r="L269" s="78">
        <v>5.8999999999999999E-3</v>
      </c>
      <c r="M269" s="78">
        <v>1.17E-2</v>
      </c>
      <c r="N269" s="78">
        <v>1.9E-3</v>
      </c>
    </row>
    <row r="270" spans="2:14">
      <c r="B270" t="s">
        <v>4243</v>
      </c>
      <c r="C270" t="s">
        <v>4244</v>
      </c>
      <c r="D270" t="s">
        <v>123</v>
      </c>
      <c r="E270" t="s">
        <v>4240</v>
      </c>
      <c r="F270" t="s">
        <v>3724</v>
      </c>
      <c r="G270" t="s">
        <v>110</v>
      </c>
      <c r="H270" s="77">
        <v>45802.34</v>
      </c>
      <c r="I270" s="77">
        <v>5294</v>
      </c>
      <c r="J270" s="77">
        <v>0</v>
      </c>
      <c r="K270" s="77">
        <v>9780.0910327786405</v>
      </c>
      <c r="L270" s="78">
        <v>8.0000000000000002E-3</v>
      </c>
      <c r="M270" s="78">
        <v>2.3E-3</v>
      </c>
      <c r="N270" s="78">
        <v>4.0000000000000002E-4</v>
      </c>
    </row>
    <row r="271" spans="2:14">
      <c r="B271" t="s">
        <v>4245</v>
      </c>
      <c r="C271" t="s">
        <v>4246</v>
      </c>
      <c r="D271" t="s">
        <v>123</v>
      </c>
      <c r="E271" t="s">
        <v>4240</v>
      </c>
      <c r="F271" t="s">
        <v>3724</v>
      </c>
      <c r="G271" t="s">
        <v>110</v>
      </c>
      <c r="H271" s="77">
        <v>200206.95</v>
      </c>
      <c r="I271" s="77">
        <v>8213.2999999999993</v>
      </c>
      <c r="J271" s="77">
        <v>0</v>
      </c>
      <c r="K271" s="77">
        <v>66323.605851373301</v>
      </c>
      <c r="L271" s="78">
        <v>3.78E-2</v>
      </c>
      <c r="M271" s="78">
        <v>1.5699999999999999E-2</v>
      </c>
      <c r="N271" s="78">
        <v>2.5000000000000001E-3</v>
      </c>
    </row>
    <row r="272" spans="2:14">
      <c r="B272" t="s">
        <v>4247</v>
      </c>
      <c r="C272" t="s">
        <v>4248</v>
      </c>
      <c r="D272" t="s">
        <v>123</v>
      </c>
      <c r="E272" t="s">
        <v>4240</v>
      </c>
      <c r="F272" t="s">
        <v>3724</v>
      </c>
      <c r="G272" t="s">
        <v>110</v>
      </c>
      <c r="H272" s="77">
        <v>312764.28000000003</v>
      </c>
      <c r="I272" s="77">
        <v>2296.8000000000002</v>
      </c>
      <c r="J272" s="77">
        <v>0</v>
      </c>
      <c r="K272" s="77">
        <v>28974.211169593498</v>
      </c>
      <c r="L272" s="78">
        <v>1.0699999999999999E-2</v>
      </c>
      <c r="M272" s="78">
        <v>6.8999999999999999E-3</v>
      </c>
      <c r="N272" s="78">
        <v>1.1000000000000001E-3</v>
      </c>
    </row>
    <row r="273" spans="2:14">
      <c r="B273" t="s">
        <v>4249</v>
      </c>
      <c r="C273" t="s">
        <v>4250</v>
      </c>
      <c r="D273" t="s">
        <v>366</v>
      </c>
      <c r="E273" t="s">
        <v>4251</v>
      </c>
      <c r="F273" t="s">
        <v>3724</v>
      </c>
      <c r="G273" t="s">
        <v>106</v>
      </c>
      <c r="H273" s="77">
        <v>389</v>
      </c>
      <c r="I273" s="77">
        <v>298</v>
      </c>
      <c r="J273" s="77">
        <v>0</v>
      </c>
      <c r="K273" s="77">
        <v>4.2798402400000004</v>
      </c>
      <c r="L273" s="78">
        <v>0</v>
      </c>
      <c r="M273" s="78">
        <v>0</v>
      </c>
      <c r="N273" s="78">
        <v>0</v>
      </c>
    </row>
    <row r="274" spans="2:14">
      <c r="B274" t="s">
        <v>4252</v>
      </c>
      <c r="C274" t="s">
        <v>4253</v>
      </c>
      <c r="D274" t="s">
        <v>4254</v>
      </c>
      <c r="E274" t="s">
        <v>4255</v>
      </c>
      <c r="F274" t="s">
        <v>3724</v>
      </c>
      <c r="G274" t="s">
        <v>201</v>
      </c>
      <c r="H274" s="77">
        <v>1689451.39</v>
      </c>
      <c r="I274" s="77">
        <v>242800</v>
      </c>
      <c r="J274" s="77">
        <v>0</v>
      </c>
      <c r="K274" s="77">
        <v>105014.994145927</v>
      </c>
      <c r="L274" s="78">
        <v>2.0000000000000001E-4</v>
      </c>
      <c r="M274" s="78">
        <v>2.4899999999999999E-2</v>
      </c>
      <c r="N274" s="78">
        <v>4.0000000000000001E-3</v>
      </c>
    </row>
    <row r="275" spans="2:14">
      <c r="B275" t="s">
        <v>4256</v>
      </c>
      <c r="C275" t="s">
        <v>4257</v>
      </c>
      <c r="D275" t="s">
        <v>4254</v>
      </c>
      <c r="E275" t="s">
        <v>4255</v>
      </c>
      <c r="F275" t="s">
        <v>3724</v>
      </c>
      <c r="G275" t="s">
        <v>201</v>
      </c>
      <c r="H275" s="77">
        <v>19</v>
      </c>
      <c r="I275" s="77">
        <v>3477000</v>
      </c>
      <c r="J275" s="77">
        <v>0</v>
      </c>
      <c r="K275" s="77">
        <v>16.912788630000001</v>
      </c>
      <c r="L275" s="78">
        <v>0</v>
      </c>
      <c r="M275" s="78">
        <v>0</v>
      </c>
      <c r="N275" s="78">
        <v>0</v>
      </c>
    </row>
    <row r="276" spans="2:14">
      <c r="B276" t="s">
        <v>4258</v>
      </c>
      <c r="C276" t="s">
        <v>4259</v>
      </c>
      <c r="D276" t="s">
        <v>4254</v>
      </c>
      <c r="E276" t="s">
        <v>4255</v>
      </c>
      <c r="F276" t="s">
        <v>3724</v>
      </c>
      <c r="G276" t="s">
        <v>201</v>
      </c>
      <c r="H276" s="77">
        <v>4616300.22</v>
      </c>
      <c r="I276" s="77">
        <v>23310</v>
      </c>
      <c r="J276" s="77">
        <v>0</v>
      </c>
      <c r="K276" s="77">
        <v>27548.201340400301</v>
      </c>
      <c r="L276" s="78">
        <v>1.29E-2</v>
      </c>
      <c r="M276" s="78">
        <v>6.4999999999999997E-3</v>
      </c>
      <c r="N276" s="78">
        <v>1.1000000000000001E-3</v>
      </c>
    </row>
    <row r="277" spans="2:14">
      <c r="B277" t="s">
        <v>4260</v>
      </c>
      <c r="C277" t="s">
        <v>4253</v>
      </c>
      <c r="D277" t="s">
        <v>4254</v>
      </c>
      <c r="E277" t="s">
        <v>4255</v>
      </c>
      <c r="F277" t="s">
        <v>3724</v>
      </c>
      <c r="G277" t="s">
        <v>201</v>
      </c>
      <c r="H277" s="77">
        <v>310</v>
      </c>
      <c r="I277" s="77">
        <v>242800</v>
      </c>
      <c r="J277" s="77">
        <v>0</v>
      </c>
      <c r="K277" s="77">
        <v>19.269360679999998</v>
      </c>
      <c r="L277" s="78">
        <v>0</v>
      </c>
      <c r="M277" s="78">
        <v>0</v>
      </c>
      <c r="N277" s="78">
        <v>0</v>
      </c>
    </row>
    <row r="278" spans="2:14">
      <c r="B278" t="s">
        <v>4261</v>
      </c>
      <c r="C278" t="s">
        <v>4262</v>
      </c>
      <c r="D278" t="s">
        <v>366</v>
      </c>
      <c r="E278" t="s">
        <v>4263</v>
      </c>
      <c r="F278" t="s">
        <v>3724</v>
      </c>
      <c r="G278" t="s">
        <v>106</v>
      </c>
      <c r="H278" s="77">
        <v>412</v>
      </c>
      <c r="I278" s="77">
        <v>7750</v>
      </c>
      <c r="J278" s="77">
        <v>0</v>
      </c>
      <c r="K278" s="77">
        <v>117.88556</v>
      </c>
      <c r="L278" s="78">
        <v>0</v>
      </c>
      <c r="M278" s="78">
        <v>0</v>
      </c>
      <c r="N278" s="78">
        <v>0</v>
      </c>
    </row>
    <row r="279" spans="2:14">
      <c r="B279" t="s">
        <v>4264</v>
      </c>
      <c r="C279" t="s">
        <v>4265</v>
      </c>
      <c r="D279" t="s">
        <v>366</v>
      </c>
      <c r="E279" t="s">
        <v>4263</v>
      </c>
      <c r="F279" t="s">
        <v>3724</v>
      </c>
      <c r="G279" t="s">
        <v>106</v>
      </c>
      <c r="H279" s="77">
        <v>52</v>
      </c>
      <c r="I279" s="77">
        <v>5271</v>
      </c>
      <c r="J279" s="77">
        <v>0</v>
      </c>
      <c r="K279" s="77">
        <v>10.11947664</v>
      </c>
      <c r="L279" s="78">
        <v>0</v>
      </c>
      <c r="M279" s="78">
        <v>0</v>
      </c>
      <c r="N279" s="78">
        <v>0</v>
      </c>
    </row>
    <row r="280" spans="2:14">
      <c r="B280" t="s">
        <v>4266</v>
      </c>
      <c r="C280" t="s">
        <v>4267</v>
      </c>
      <c r="D280" t="s">
        <v>2176</v>
      </c>
      <c r="E280" t="s">
        <v>4263</v>
      </c>
      <c r="F280" t="s">
        <v>3724</v>
      </c>
      <c r="G280" t="s">
        <v>106</v>
      </c>
      <c r="H280" s="77">
        <v>3102</v>
      </c>
      <c r="I280" s="77">
        <v>1102</v>
      </c>
      <c r="J280" s="77">
        <v>0</v>
      </c>
      <c r="K280" s="77">
        <v>126.20747568</v>
      </c>
      <c r="L280" s="78">
        <v>0</v>
      </c>
      <c r="M280" s="78">
        <v>0</v>
      </c>
      <c r="N280" s="78">
        <v>0</v>
      </c>
    </row>
    <row r="281" spans="2:14">
      <c r="B281" t="s">
        <v>4268</v>
      </c>
      <c r="C281" t="s">
        <v>4269</v>
      </c>
      <c r="D281" t="s">
        <v>2176</v>
      </c>
      <c r="E281" t="s">
        <v>4263</v>
      </c>
      <c r="F281" t="s">
        <v>3724</v>
      </c>
      <c r="G281" t="s">
        <v>106</v>
      </c>
      <c r="H281" s="77">
        <v>1500</v>
      </c>
      <c r="I281" s="77">
        <v>1980</v>
      </c>
      <c r="J281" s="77">
        <v>0</v>
      </c>
      <c r="K281" s="77">
        <v>109.6524</v>
      </c>
      <c r="L281" s="78">
        <v>0</v>
      </c>
      <c r="M281" s="78">
        <v>0</v>
      </c>
      <c r="N281" s="78">
        <v>0</v>
      </c>
    </row>
    <row r="282" spans="2:14">
      <c r="B282" t="s">
        <v>4270</v>
      </c>
      <c r="C282" t="s">
        <v>4271</v>
      </c>
      <c r="D282" t="s">
        <v>366</v>
      </c>
      <c r="E282" t="s">
        <v>4263</v>
      </c>
      <c r="F282" t="s">
        <v>3724</v>
      </c>
      <c r="G282" t="s">
        <v>106</v>
      </c>
      <c r="H282" s="77">
        <v>204</v>
      </c>
      <c r="I282" s="77">
        <v>5683</v>
      </c>
      <c r="J282" s="77">
        <v>0</v>
      </c>
      <c r="K282" s="77">
        <v>42.802537440000002</v>
      </c>
      <c r="L282" s="78">
        <v>0</v>
      </c>
      <c r="M282" s="78">
        <v>0</v>
      </c>
      <c r="N282" s="78">
        <v>0</v>
      </c>
    </row>
    <row r="283" spans="2:14">
      <c r="B283" t="s">
        <v>4272</v>
      </c>
      <c r="C283" t="s">
        <v>4273</v>
      </c>
      <c r="D283" t="s">
        <v>2176</v>
      </c>
      <c r="E283" t="s">
        <v>4263</v>
      </c>
      <c r="F283" t="s">
        <v>3724</v>
      </c>
      <c r="G283" t="s">
        <v>106</v>
      </c>
      <c r="H283" s="77">
        <v>10141</v>
      </c>
      <c r="I283" s="77">
        <v>3923</v>
      </c>
      <c r="J283" s="77">
        <v>0</v>
      </c>
      <c r="K283" s="77">
        <v>1468.79363956</v>
      </c>
      <c r="L283" s="78">
        <v>0</v>
      </c>
      <c r="M283" s="78">
        <v>2.9999999999999997E-4</v>
      </c>
      <c r="N283" s="78">
        <v>1E-4</v>
      </c>
    </row>
    <row r="284" spans="2:14">
      <c r="B284" t="s">
        <v>4274</v>
      </c>
      <c r="C284" t="s">
        <v>4275</v>
      </c>
      <c r="D284" t="s">
        <v>366</v>
      </c>
      <c r="E284" t="s">
        <v>4263</v>
      </c>
      <c r="F284" t="s">
        <v>3724</v>
      </c>
      <c r="G284" t="s">
        <v>106</v>
      </c>
      <c r="H284" s="77">
        <v>1125</v>
      </c>
      <c r="I284" s="77">
        <v>4579</v>
      </c>
      <c r="J284" s="77">
        <v>0</v>
      </c>
      <c r="K284" s="77">
        <v>190.18876499999999</v>
      </c>
      <c r="L284" s="78">
        <v>0</v>
      </c>
      <c r="M284" s="78">
        <v>0</v>
      </c>
      <c r="N284" s="78">
        <v>0</v>
      </c>
    </row>
    <row r="285" spans="2:14">
      <c r="B285" t="s">
        <v>4276</v>
      </c>
      <c r="C285" t="s">
        <v>4277</v>
      </c>
      <c r="D285" t="s">
        <v>366</v>
      </c>
      <c r="E285" t="s">
        <v>4263</v>
      </c>
      <c r="F285" t="s">
        <v>3724</v>
      </c>
      <c r="G285" t="s">
        <v>106</v>
      </c>
      <c r="H285" s="77">
        <v>125</v>
      </c>
      <c r="I285" s="77">
        <v>6246</v>
      </c>
      <c r="J285" s="77">
        <v>0</v>
      </c>
      <c r="K285" s="77">
        <v>28.825289999999999</v>
      </c>
      <c r="L285" s="78">
        <v>0</v>
      </c>
      <c r="M285" s="78">
        <v>0</v>
      </c>
      <c r="N285" s="78">
        <v>0</v>
      </c>
    </row>
    <row r="286" spans="2:14">
      <c r="B286" t="s">
        <v>4278</v>
      </c>
      <c r="C286" t="s">
        <v>4279</v>
      </c>
      <c r="D286" t="s">
        <v>2176</v>
      </c>
      <c r="E286" t="s">
        <v>4280</v>
      </c>
      <c r="F286" t="s">
        <v>3724</v>
      </c>
      <c r="G286" t="s">
        <v>106</v>
      </c>
      <c r="H286" s="77">
        <v>1250</v>
      </c>
      <c r="I286" s="77">
        <v>5330</v>
      </c>
      <c r="J286" s="77">
        <v>0</v>
      </c>
      <c r="K286" s="77">
        <v>245.9795</v>
      </c>
      <c r="L286" s="78">
        <v>0</v>
      </c>
      <c r="M286" s="78">
        <v>1E-4</v>
      </c>
      <c r="N286" s="78">
        <v>0</v>
      </c>
    </row>
    <row r="287" spans="2:14">
      <c r="B287" t="s">
        <v>4281</v>
      </c>
      <c r="C287" t="s">
        <v>4282</v>
      </c>
      <c r="D287" t="s">
        <v>2176</v>
      </c>
      <c r="E287" t="s">
        <v>4280</v>
      </c>
      <c r="F287" t="s">
        <v>3724</v>
      </c>
      <c r="G287" t="s">
        <v>106</v>
      </c>
      <c r="H287" s="77">
        <v>200</v>
      </c>
      <c r="I287" s="77">
        <v>7830</v>
      </c>
      <c r="J287" s="77">
        <v>0</v>
      </c>
      <c r="K287" s="77">
        <v>57.816719999999997</v>
      </c>
      <c r="L287" s="78">
        <v>0</v>
      </c>
      <c r="M287" s="78">
        <v>0</v>
      </c>
      <c r="N287" s="78">
        <v>0</v>
      </c>
    </row>
    <row r="288" spans="2:14">
      <c r="B288" t="s">
        <v>4283</v>
      </c>
      <c r="C288" t="s">
        <v>4284</v>
      </c>
      <c r="D288" t="s">
        <v>366</v>
      </c>
      <c r="E288" t="s">
        <v>4285</v>
      </c>
      <c r="F288" t="s">
        <v>3724</v>
      </c>
      <c r="G288" t="s">
        <v>106</v>
      </c>
      <c r="H288" s="77">
        <v>390</v>
      </c>
      <c r="I288" s="77">
        <v>5779</v>
      </c>
      <c r="J288" s="77">
        <v>0</v>
      </c>
      <c r="K288" s="77">
        <v>83.210665199999994</v>
      </c>
      <c r="L288" s="78">
        <v>0</v>
      </c>
      <c r="M288" s="78">
        <v>0</v>
      </c>
      <c r="N288" s="78">
        <v>0</v>
      </c>
    </row>
    <row r="289" spans="2:14">
      <c r="B289" t="s">
        <v>4286</v>
      </c>
      <c r="C289" t="s">
        <v>4287</v>
      </c>
      <c r="D289" t="s">
        <v>366</v>
      </c>
      <c r="E289" t="s">
        <v>4285</v>
      </c>
      <c r="F289" t="s">
        <v>3724</v>
      </c>
      <c r="G289" t="s">
        <v>106</v>
      </c>
      <c r="H289" s="77">
        <v>780</v>
      </c>
      <c r="I289" s="77">
        <v>2981.14</v>
      </c>
      <c r="J289" s="77">
        <v>0</v>
      </c>
      <c r="K289" s="77">
        <v>85.849677263999993</v>
      </c>
      <c r="L289" s="78">
        <v>2.0000000000000001E-4</v>
      </c>
      <c r="M289" s="78">
        <v>0</v>
      </c>
      <c r="N289" s="78">
        <v>0</v>
      </c>
    </row>
    <row r="290" spans="2:14">
      <c r="B290" t="s">
        <v>4288</v>
      </c>
      <c r="C290" t="s">
        <v>4289</v>
      </c>
      <c r="D290" t="s">
        <v>123</v>
      </c>
      <c r="E290" t="s">
        <v>4290</v>
      </c>
      <c r="F290" t="s">
        <v>3724</v>
      </c>
      <c r="G290" t="s">
        <v>110</v>
      </c>
      <c r="H290" s="77">
        <v>23708.7</v>
      </c>
      <c r="I290" s="77">
        <v>17464</v>
      </c>
      <c r="J290" s="77">
        <v>0</v>
      </c>
      <c r="K290" s="77">
        <v>16700.241750091202</v>
      </c>
      <c r="L290" s="78">
        <v>4.3E-3</v>
      </c>
      <c r="M290" s="78">
        <v>4.0000000000000001E-3</v>
      </c>
      <c r="N290" s="78">
        <v>5.9999999999999995E-4</v>
      </c>
    </row>
    <row r="291" spans="2:14">
      <c r="B291" t="s">
        <v>4291</v>
      </c>
      <c r="C291" t="s">
        <v>4292</v>
      </c>
      <c r="D291" t="s">
        <v>2176</v>
      </c>
      <c r="E291" t="s">
        <v>4293</v>
      </c>
      <c r="F291" t="s">
        <v>3724</v>
      </c>
      <c r="G291" t="s">
        <v>106</v>
      </c>
      <c r="H291" s="77">
        <v>800</v>
      </c>
      <c r="I291" s="77">
        <v>2135</v>
      </c>
      <c r="J291" s="77">
        <v>0</v>
      </c>
      <c r="K291" s="77">
        <v>63.059359999999998</v>
      </c>
      <c r="L291" s="78">
        <v>2.0000000000000001E-4</v>
      </c>
      <c r="M291" s="78">
        <v>0</v>
      </c>
      <c r="N291" s="78">
        <v>0</v>
      </c>
    </row>
    <row r="292" spans="2:14">
      <c r="B292" t="s">
        <v>4294</v>
      </c>
      <c r="C292" t="s">
        <v>4295</v>
      </c>
      <c r="D292" t="s">
        <v>366</v>
      </c>
      <c r="E292" t="s">
        <v>4296</v>
      </c>
      <c r="F292" t="s">
        <v>3724</v>
      </c>
      <c r="G292" t="s">
        <v>106</v>
      </c>
      <c r="H292" s="77">
        <v>6</v>
      </c>
      <c r="I292" s="77">
        <v>17114</v>
      </c>
      <c r="J292" s="77">
        <v>0</v>
      </c>
      <c r="K292" s="77">
        <v>3.7910932800000001</v>
      </c>
      <c r="L292" s="78">
        <v>0</v>
      </c>
      <c r="M292" s="78">
        <v>0</v>
      </c>
      <c r="N292" s="78">
        <v>0</v>
      </c>
    </row>
    <row r="293" spans="2:14">
      <c r="B293" t="s">
        <v>4297</v>
      </c>
      <c r="C293" t="s">
        <v>4298</v>
      </c>
      <c r="D293" t="s">
        <v>366</v>
      </c>
      <c r="E293" t="s">
        <v>4296</v>
      </c>
      <c r="F293" t="s">
        <v>3724</v>
      </c>
      <c r="G293" t="s">
        <v>106</v>
      </c>
      <c r="H293" s="77">
        <v>21</v>
      </c>
      <c r="I293" s="77">
        <v>16768</v>
      </c>
      <c r="J293" s="77">
        <v>0</v>
      </c>
      <c r="K293" s="77">
        <v>13.000565760000001</v>
      </c>
      <c r="L293" s="78">
        <v>0</v>
      </c>
      <c r="M293" s="78">
        <v>0</v>
      </c>
      <c r="N293" s="78">
        <v>0</v>
      </c>
    </row>
    <row r="294" spans="2:14">
      <c r="B294" t="s">
        <v>4299</v>
      </c>
      <c r="C294" t="s">
        <v>4298</v>
      </c>
      <c r="D294" t="s">
        <v>366</v>
      </c>
      <c r="E294" t="s">
        <v>4296</v>
      </c>
      <c r="F294" t="s">
        <v>3724</v>
      </c>
      <c r="G294" t="s">
        <v>106</v>
      </c>
      <c r="H294" s="77">
        <v>31602.99</v>
      </c>
      <c r="I294" s="77">
        <v>16768</v>
      </c>
      <c r="J294" s="77">
        <v>0</v>
      </c>
      <c r="K294" s="77">
        <v>19564.6071289344</v>
      </c>
      <c r="L294" s="78">
        <v>2.9999999999999997E-4</v>
      </c>
      <c r="M294" s="78">
        <v>4.5999999999999999E-3</v>
      </c>
      <c r="N294" s="78">
        <v>6.9999999999999999E-4</v>
      </c>
    </row>
    <row r="295" spans="2:14">
      <c r="B295" t="s">
        <v>4300</v>
      </c>
      <c r="C295" t="s">
        <v>4301</v>
      </c>
      <c r="D295" t="s">
        <v>366</v>
      </c>
      <c r="E295" t="s">
        <v>4296</v>
      </c>
      <c r="F295" t="s">
        <v>3724</v>
      </c>
      <c r="G295" t="s">
        <v>106</v>
      </c>
      <c r="H295" s="77">
        <v>4</v>
      </c>
      <c r="I295" s="77">
        <v>34116</v>
      </c>
      <c r="J295" s="77">
        <v>8.5654400000000006E-3</v>
      </c>
      <c r="K295" s="77">
        <v>5.0468163199999996</v>
      </c>
      <c r="L295" s="78">
        <v>0</v>
      </c>
      <c r="M295" s="78">
        <v>0</v>
      </c>
      <c r="N295" s="78">
        <v>0</v>
      </c>
    </row>
    <row r="296" spans="2:14">
      <c r="B296" t="s">
        <v>4302</v>
      </c>
      <c r="C296" t="s">
        <v>4303</v>
      </c>
      <c r="D296" t="s">
        <v>366</v>
      </c>
      <c r="E296" t="s">
        <v>4296</v>
      </c>
      <c r="F296" t="s">
        <v>3724</v>
      </c>
      <c r="G296" t="s">
        <v>106</v>
      </c>
      <c r="H296" s="77">
        <v>52821.91</v>
      </c>
      <c r="I296" s="77">
        <v>8065</v>
      </c>
      <c r="J296" s="77">
        <v>0</v>
      </c>
      <c r="K296" s="77">
        <v>15728.241357217999</v>
      </c>
      <c r="L296" s="78">
        <v>1E-4</v>
      </c>
      <c r="M296" s="78">
        <v>3.7000000000000002E-3</v>
      </c>
      <c r="N296" s="78">
        <v>5.9999999999999995E-4</v>
      </c>
    </row>
    <row r="297" spans="2:14">
      <c r="B297" t="s">
        <v>4304</v>
      </c>
      <c r="C297" t="s">
        <v>4305</v>
      </c>
      <c r="D297" t="s">
        <v>366</v>
      </c>
      <c r="E297" t="s">
        <v>4296</v>
      </c>
      <c r="F297" t="s">
        <v>3724</v>
      </c>
      <c r="G297" t="s">
        <v>106</v>
      </c>
      <c r="H297" s="77">
        <v>451349.09</v>
      </c>
      <c r="I297" s="77">
        <v>3342</v>
      </c>
      <c r="J297" s="77">
        <v>0</v>
      </c>
      <c r="K297" s="77">
        <v>55690.447682157603</v>
      </c>
      <c r="L297" s="78">
        <v>5.0000000000000001E-4</v>
      </c>
      <c r="M297" s="78">
        <v>1.32E-2</v>
      </c>
      <c r="N297" s="78">
        <v>2.0999999999999999E-3</v>
      </c>
    </row>
    <row r="298" spans="2:14">
      <c r="B298" t="s">
        <v>4306</v>
      </c>
      <c r="C298" t="s">
        <v>4307</v>
      </c>
      <c r="D298" t="s">
        <v>366</v>
      </c>
      <c r="E298" t="s">
        <v>4296</v>
      </c>
      <c r="F298" t="s">
        <v>3724</v>
      </c>
      <c r="G298" t="s">
        <v>106</v>
      </c>
      <c r="H298" s="77">
        <v>20</v>
      </c>
      <c r="I298" s="77">
        <v>13138</v>
      </c>
      <c r="J298" s="77">
        <v>0</v>
      </c>
      <c r="K298" s="77">
        <v>9.7010991999999998</v>
      </c>
      <c r="L298" s="78">
        <v>0</v>
      </c>
      <c r="M298" s="78">
        <v>0</v>
      </c>
      <c r="N298" s="78">
        <v>0</v>
      </c>
    </row>
    <row r="299" spans="2:14">
      <c r="B299" t="s">
        <v>4308</v>
      </c>
      <c r="C299" t="s">
        <v>4309</v>
      </c>
      <c r="D299" t="s">
        <v>366</v>
      </c>
      <c r="E299" t="s">
        <v>4296</v>
      </c>
      <c r="F299" t="s">
        <v>3724</v>
      </c>
      <c r="G299" t="s">
        <v>106</v>
      </c>
      <c r="H299" s="77">
        <v>250986.23</v>
      </c>
      <c r="I299" s="77">
        <v>10641</v>
      </c>
      <c r="J299" s="77">
        <v>0</v>
      </c>
      <c r="K299" s="77">
        <v>98603.885959035601</v>
      </c>
      <c r="L299" s="78">
        <v>1.8E-3</v>
      </c>
      <c r="M299" s="78">
        <v>2.3400000000000001E-2</v>
      </c>
      <c r="N299" s="78">
        <v>3.8E-3</v>
      </c>
    </row>
    <row r="300" spans="2:14">
      <c r="B300" t="s">
        <v>4310</v>
      </c>
      <c r="C300" t="s">
        <v>4311</v>
      </c>
      <c r="D300" t="s">
        <v>366</v>
      </c>
      <c r="E300" t="s">
        <v>4296</v>
      </c>
      <c r="F300" t="s">
        <v>3724</v>
      </c>
      <c r="G300" t="s">
        <v>106</v>
      </c>
      <c r="H300" s="77">
        <v>47</v>
      </c>
      <c r="I300" s="77">
        <v>3750</v>
      </c>
      <c r="J300" s="77">
        <v>0</v>
      </c>
      <c r="K300" s="77">
        <v>6.5071500000000002</v>
      </c>
      <c r="L300" s="78">
        <v>0</v>
      </c>
      <c r="M300" s="78">
        <v>0</v>
      </c>
      <c r="N300" s="78">
        <v>0</v>
      </c>
    </row>
    <row r="301" spans="2:14">
      <c r="B301" t="s">
        <v>4312</v>
      </c>
      <c r="C301" t="s">
        <v>4313</v>
      </c>
      <c r="D301" t="s">
        <v>366</v>
      </c>
      <c r="E301" t="s">
        <v>4296</v>
      </c>
      <c r="F301" t="s">
        <v>3724</v>
      </c>
      <c r="G301" t="s">
        <v>106</v>
      </c>
      <c r="H301" s="77">
        <v>5</v>
      </c>
      <c r="I301" s="77">
        <v>8367</v>
      </c>
      <c r="J301" s="77">
        <v>0</v>
      </c>
      <c r="K301" s="77">
        <v>1.5445481999999999</v>
      </c>
      <c r="L301" s="78">
        <v>0</v>
      </c>
      <c r="M301" s="78">
        <v>0</v>
      </c>
      <c r="N301" s="78">
        <v>0</v>
      </c>
    </row>
    <row r="302" spans="2:14">
      <c r="B302" t="s">
        <v>4314</v>
      </c>
      <c r="C302" t="s">
        <v>4315</v>
      </c>
      <c r="D302" t="s">
        <v>3176</v>
      </c>
      <c r="E302" t="s">
        <v>4296</v>
      </c>
      <c r="F302" t="s">
        <v>3724</v>
      </c>
      <c r="G302" t="s">
        <v>110</v>
      </c>
      <c r="H302" s="77">
        <v>14393</v>
      </c>
      <c r="I302" s="77">
        <v>4297.5</v>
      </c>
      <c r="J302" s="77">
        <v>0</v>
      </c>
      <c r="K302" s="77">
        <v>2494.8159084449999</v>
      </c>
      <c r="L302" s="78">
        <v>5.4000000000000003E-3</v>
      </c>
      <c r="M302" s="78">
        <v>5.9999999999999995E-4</v>
      </c>
      <c r="N302" s="78">
        <v>1E-4</v>
      </c>
    </row>
    <row r="303" spans="2:14">
      <c r="B303" t="s">
        <v>4316</v>
      </c>
      <c r="C303" t="s">
        <v>4317</v>
      </c>
      <c r="D303" t="s">
        <v>366</v>
      </c>
      <c r="E303" t="s">
        <v>4296</v>
      </c>
      <c r="F303" t="s">
        <v>3724</v>
      </c>
      <c r="G303" t="s">
        <v>106</v>
      </c>
      <c r="H303" s="77">
        <v>242878.51</v>
      </c>
      <c r="I303" s="77">
        <v>3620</v>
      </c>
      <c r="J303" s="77">
        <v>0</v>
      </c>
      <c r="K303" s="77">
        <v>32460.810012903999</v>
      </c>
      <c r="L303" s="78">
        <v>6.4999999999999997E-3</v>
      </c>
      <c r="M303" s="78">
        <v>7.7000000000000002E-3</v>
      </c>
      <c r="N303" s="78">
        <v>1.1999999999999999E-3</v>
      </c>
    </row>
    <row r="304" spans="2:14">
      <c r="B304" t="s">
        <v>4318</v>
      </c>
      <c r="C304" t="s">
        <v>4319</v>
      </c>
      <c r="D304" t="s">
        <v>2176</v>
      </c>
      <c r="E304" t="s">
        <v>4296</v>
      </c>
      <c r="F304" t="s">
        <v>3724</v>
      </c>
      <c r="G304" t="s">
        <v>106</v>
      </c>
      <c r="H304" s="77">
        <v>195</v>
      </c>
      <c r="I304" s="77">
        <v>18978.5</v>
      </c>
      <c r="J304" s="77">
        <v>0</v>
      </c>
      <c r="K304" s="77">
        <v>136.63381290000001</v>
      </c>
      <c r="L304" s="78">
        <v>1E-4</v>
      </c>
      <c r="M304" s="78">
        <v>0</v>
      </c>
      <c r="N304" s="78">
        <v>0</v>
      </c>
    </row>
    <row r="305" spans="2:14">
      <c r="B305" t="s">
        <v>4320</v>
      </c>
      <c r="C305" t="s">
        <v>4321</v>
      </c>
      <c r="D305" t="s">
        <v>123</v>
      </c>
      <c r="E305" t="s">
        <v>4296</v>
      </c>
      <c r="F305" t="s">
        <v>3724</v>
      </c>
      <c r="G305" t="s">
        <v>110</v>
      </c>
      <c r="H305" s="77">
        <v>31318.59</v>
      </c>
      <c r="I305" s="77">
        <v>22410</v>
      </c>
      <c r="J305" s="77">
        <v>0</v>
      </c>
      <c r="K305" s="77">
        <v>28308.4018430346</v>
      </c>
      <c r="L305" s="78">
        <v>2.63E-2</v>
      </c>
      <c r="M305" s="78">
        <v>6.7000000000000002E-3</v>
      </c>
      <c r="N305" s="78">
        <v>1.1000000000000001E-3</v>
      </c>
    </row>
    <row r="306" spans="2:14">
      <c r="B306" t="s">
        <v>4322</v>
      </c>
      <c r="C306" t="s">
        <v>4323</v>
      </c>
      <c r="D306" t="s">
        <v>123</v>
      </c>
      <c r="E306" t="s">
        <v>4296</v>
      </c>
      <c r="F306" t="s">
        <v>3724</v>
      </c>
      <c r="G306" t="s">
        <v>110</v>
      </c>
      <c r="H306" s="77">
        <v>89215.01</v>
      </c>
      <c r="I306" s="77">
        <v>19662</v>
      </c>
      <c r="J306" s="77">
        <v>0</v>
      </c>
      <c r="K306" s="77">
        <v>70751.705670691197</v>
      </c>
      <c r="L306" s="78">
        <v>2.92E-2</v>
      </c>
      <c r="M306" s="78">
        <v>1.6799999999999999E-2</v>
      </c>
      <c r="N306" s="78">
        <v>2.7000000000000001E-3</v>
      </c>
    </row>
    <row r="307" spans="2:14">
      <c r="B307" t="s">
        <v>4324</v>
      </c>
      <c r="C307" t="s">
        <v>4325</v>
      </c>
      <c r="D307" t="s">
        <v>366</v>
      </c>
      <c r="E307" t="s">
        <v>4296</v>
      </c>
      <c r="F307" t="s">
        <v>3724</v>
      </c>
      <c r="G307" t="s">
        <v>106</v>
      </c>
      <c r="H307" s="77">
        <v>3176</v>
      </c>
      <c r="I307" s="77">
        <v>43811</v>
      </c>
      <c r="J307" s="77">
        <v>14.08623528</v>
      </c>
      <c r="K307" s="77">
        <v>5151.2729683999996</v>
      </c>
      <c r="L307" s="78">
        <v>0</v>
      </c>
      <c r="M307" s="78">
        <v>1.1999999999999999E-3</v>
      </c>
      <c r="N307" s="78">
        <v>2.0000000000000001E-4</v>
      </c>
    </row>
    <row r="308" spans="2:14">
      <c r="B308" t="s">
        <v>4326</v>
      </c>
      <c r="C308" t="s">
        <v>4327</v>
      </c>
      <c r="D308" t="s">
        <v>366</v>
      </c>
      <c r="E308" t="s">
        <v>4296</v>
      </c>
      <c r="F308" t="s">
        <v>3724</v>
      </c>
      <c r="G308" t="s">
        <v>106</v>
      </c>
      <c r="H308" s="77">
        <v>250</v>
      </c>
      <c r="I308" s="77">
        <v>12142</v>
      </c>
      <c r="J308" s="77">
        <v>0</v>
      </c>
      <c r="K308" s="77">
        <v>112.07066</v>
      </c>
      <c r="L308" s="78">
        <v>0</v>
      </c>
      <c r="M308" s="78">
        <v>0</v>
      </c>
      <c r="N308" s="78">
        <v>0</v>
      </c>
    </row>
    <row r="309" spans="2:14">
      <c r="B309" t="s">
        <v>4328</v>
      </c>
      <c r="C309" t="s">
        <v>4329</v>
      </c>
      <c r="D309" t="s">
        <v>366</v>
      </c>
      <c r="E309" t="s">
        <v>4296</v>
      </c>
      <c r="F309" t="s">
        <v>3724</v>
      </c>
      <c r="G309" t="s">
        <v>106</v>
      </c>
      <c r="H309" s="77">
        <v>378</v>
      </c>
      <c r="I309" s="77">
        <v>8262</v>
      </c>
      <c r="J309" s="77">
        <v>0</v>
      </c>
      <c r="K309" s="77">
        <v>115.30248912</v>
      </c>
      <c r="L309" s="78">
        <v>0</v>
      </c>
      <c r="M309" s="78">
        <v>0</v>
      </c>
      <c r="N309" s="78">
        <v>0</v>
      </c>
    </row>
    <row r="310" spans="2:14">
      <c r="B310" t="s">
        <v>4330</v>
      </c>
      <c r="C310" t="s">
        <v>4331</v>
      </c>
      <c r="D310" t="s">
        <v>366</v>
      </c>
      <c r="E310" t="s">
        <v>4296</v>
      </c>
      <c r="F310" t="s">
        <v>3724</v>
      </c>
      <c r="G310" t="s">
        <v>106</v>
      </c>
      <c r="H310" s="77">
        <v>50</v>
      </c>
      <c r="I310" s="77">
        <v>7320</v>
      </c>
      <c r="J310" s="77">
        <v>0</v>
      </c>
      <c r="K310" s="77">
        <v>13.51272</v>
      </c>
      <c r="L310" s="78">
        <v>0</v>
      </c>
      <c r="M310" s="78">
        <v>0</v>
      </c>
      <c r="N310" s="78">
        <v>0</v>
      </c>
    </row>
    <row r="311" spans="2:14">
      <c r="B311" t="s">
        <v>4332</v>
      </c>
      <c r="C311" t="s">
        <v>4333</v>
      </c>
      <c r="D311" t="s">
        <v>2708</v>
      </c>
      <c r="E311" t="s">
        <v>4296</v>
      </c>
      <c r="F311" t="s">
        <v>3724</v>
      </c>
      <c r="G311" t="s">
        <v>106</v>
      </c>
      <c r="H311" s="77">
        <v>461630.03</v>
      </c>
      <c r="I311" s="77">
        <v>2960</v>
      </c>
      <c r="J311" s="77">
        <v>0</v>
      </c>
      <c r="K311" s="77">
        <v>50448.406894496002</v>
      </c>
      <c r="L311" s="78">
        <v>2.3900000000000001E-2</v>
      </c>
      <c r="M311" s="78">
        <v>1.2E-2</v>
      </c>
      <c r="N311" s="78">
        <v>1.9E-3</v>
      </c>
    </row>
    <row r="312" spans="2:14">
      <c r="B312" t="s">
        <v>4334</v>
      </c>
      <c r="C312" t="s">
        <v>4335</v>
      </c>
      <c r="D312" t="s">
        <v>2708</v>
      </c>
      <c r="E312" t="s">
        <v>4296</v>
      </c>
      <c r="F312" t="s">
        <v>3724</v>
      </c>
      <c r="G312" t="s">
        <v>106</v>
      </c>
      <c r="H312" s="77">
        <v>6529</v>
      </c>
      <c r="I312" s="77">
        <v>5483.5</v>
      </c>
      <c r="J312" s="77">
        <v>0</v>
      </c>
      <c r="K312" s="77">
        <v>1321.8014037800001</v>
      </c>
      <c r="L312" s="78">
        <v>2.3999999999999998E-3</v>
      </c>
      <c r="M312" s="78">
        <v>2.9999999999999997E-4</v>
      </c>
      <c r="N312" s="78">
        <v>1E-4</v>
      </c>
    </row>
    <row r="313" spans="2:14">
      <c r="B313" t="s">
        <v>4334</v>
      </c>
      <c r="C313" t="s">
        <v>4335</v>
      </c>
      <c r="D313" t="s">
        <v>3176</v>
      </c>
      <c r="E313" t="s">
        <v>4296</v>
      </c>
      <c r="F313" t="s">
        <v>3724</v>
      </c>
      <c r="G313" t="s">
        <v>110</v>
      </c>
      <c r="H313" s="77">
        <v>23181</v>
      </c>
      <c r="I313" s="77">
        <v>5040</v>
      </c>
      <c r="J313" s="77">
        <v>0</v>
      </c>
      <c r="K313" s="77">
        <v>4712.3115681600002</v>
      </c>
      <c r="L313" s="78">
        <v>1E-4</v>
      </c>
      <c r="M313" s="78">
        <v>1.1000000000000001E-3</v>
      </c>
      <c r="N313" s="78">
        <v>2.0000000000000001E-4</v>
      </c>
    </row>
    <row r="314" spans="2:14">
      <c r="B314" t="s">
        <v>4336</v>
      </c>
      <c r="C314" t="s">
        <v>4295</v>
      </c>
      <c r="D314" t="s">
        <v>366</v>
      </c>
      <c r="E314" t="s">
        <v>4296</v>
      </c>
      <c r="F314" t="s">
        <v>3724</v>
      </c>
      <c r="G314" t="s">
        <v>106</v>
      </c>
      <c r="H314" s="77">
        <v>123732.09</v>
      </c>
      <c r="I314" s="77">
        <v>17114</v>
      </c>
      <c r="J314" s="77">
        <v>0</v>
      </c>
      <c r="K314" s="77">
        <v>78179.982486559195</v>
      </c>
      <c r="L314" s="78">
        <v>4.0000000000000002E-4</v>
      </c>
      <c r="M314" s="78">
        <v>1.8599999999999998E-2</v>
      </c>
      <c r="N314" s="78">
        <v>3.0000000000000001E-3</v>
      </c>
    </row>
    <row r="315" spans="2:14">
      <c r="B315" t="s">
        <v>4337</v>
      </c>
      <c r="C315" t="s">
        <v>4338</v>
      </c>
      <c r="D315" t="s">
        <v>2176</v>
      </c>
      <c r="E315" t="s">
        <v>4339</v>
      </c>
      <c r="F315" t="s">
        <v>3724</v>
      </c>
      <c r="G315" t="s">
        <v>106</v>
      </c>
      <c r="H315" s="77">
        <v>40</v>
      </c>
      <c r="I315" s="77">
        <v>3069.5</v>
      </c>
      <c r="J315" s="77">
        <v>0</v>
      </c>
      <c r="K315" s="77">
        <v>4.5330376000000001</v>
      </c>
      <c r="L315" s="78">
        <v>0</v>
      </c>
      <c r="M315" s="78">
        <v>0</v>
      </c>
      <c r="N315" s="78">
        <v>0</v>
      </c>
    </row>
    <row r="316" spans="2:14">
      <c r="B316" t="s">
        <v>4340</v>
      </c>
      <c r="C316" t="s">
        <v>4341</v>
      </c>
      <c r="D316" t="s">
        <v>366</v>
      </c>
      <c r="E316" t="s">
        <v>4342</v>
      </c>
      <c r="F316" t="s">
        <v>3724</v>
      </c>
      <c r="G316" t="s">
        <v>106</v>
      </c>
      <c r="H316" s="77">
        <v>3631</v>
      </c>
      <c r="I316" s="77">
        <v>2113</v>
      </c>
      <c r="J316" s="77">
        <v>0</v>
      </c>
      <c r="K316" s="77">
        <v>283.26142676000001</v>
      </c>
      <c r="L316" s="78">
        <v>0</v>
      </c>
      <c r="M316" s="78">
        <v>1E-4</v>
      </c>
      <c r="N316" s="78">
        <v>0</v>
      </c>
    </row>
    <row r="317" spans="2:14">
      <c r="B317" t="s">
        <v>4343</v>
      </c>
      <c r="C317" t="s">
        <v>4344</v>
      </c>
      <c r="D317" t="s">
        <v>2176</v>
      </c>
      <c r="E317" t="s">
        <v>4345</v>
      </c>
      <c r="F317" t="s">
        <v>3724</v>
      </c>
      <c r="G317" t="s">
        <v>106</v>
      </c>
      <c r="H317" s="77">
        <v>4</v>
      </c>
      <c r="I317" s="77">
        <v>3829.22</v>
      </c>
      <c r="J317" s="77">
        <v>0</v>
      </c>
      <c r="K317" s="77">
        <v>0.5654992096</v>
      </c>
      <c r="L317" s="78">
        <v>0</v>
      </c>
      <c r="M317" s="78">
        <v>0</v>
      </c>
      <c r="N317" s="78">
        <v>0</v>
      </c>
    </row>
    <row r="318" spans="2:14">
      <c r="B318" t="s">
        <v>4346</v>
      </c>
      <c r="C318" t="s">
        <v>4347</v>
      </c>
      <c r="D318" t="s">
        <v>2176</v>
      </c>
      <c r="E318" t="s">
        <v>4348</v>
      </c>
      <c r="F318" t="s">
        <v>3724</v>
      </c>
      <c r="G318" t="s">
        <v>106</v>
      </c>
      <c r="H318" s="77">
        <v>3052</v>
      </c>
      <c r="I318" s="77">
        <v>1027</v>
      </c>
      <c r="J318" s="77">
        <v>0</v>
      </c>
      <c r="K318" s="77">
        <v>115.72219568</v>
      </c>
      <c r="L318" s="78">
        <v>0</v>
      </c>
      <c r="M318" s="78">
        <v>0</v>
      </c>
      <c r="N318" s="78">
        <v>0</v>
      </c>
    </row>
    <row r="319" spans="2:14">
      <c r="B319" t="s">
        <v>4349</v>
      </c>
      <c r="C319" t="s">
        <v>4350</v>
      </c>
      <c r="D319" t="s">
        <v>366</v>
      </c>
      <c r="E319" t="s">
        <v>4351</v>
      </c>
      <c r="F319" t="s">
        <v>3724</v>
      </c>
      <c r="G319" t="s">
        <v>106</v>
      </c>
      <c r="H319" s="77">
        <v>490</v>
      </c>
      <c r="I319" s="77">
        <v>561.87</v>
      </c>
      <c r="J319" s="77">
        <v>0</v>
      </c>
      <c r="K319" s="77">
        <v>10.164677795999999</v>
      </c>
      <c r="L319" s="78">
        <v>0</v>
      </c>
      <c r="M319" s="78">
        <v>0</v>
      </c>
      <c r="N319" s="78">
        <v>0</v>
      </c>
    </row>
    <row r="320" spans="2:14">
      <c r="B320" t="s">
        <v>4352</v>
      </c>
      <c r="C320" t="s">
        <v>4353</v>
      </c>
      <c r="D320" t="s">
        <v>366</v>
      </c>
      <c r="E320" t="s">
        <v>4351</v>
      </c>
      <c r="F320" t="s">
        <v>3724</v>
      </c>
      <c r="G320" t="s">
        <v>106</v>
      </c>
      <c r="H320" s="77">
        <v>43052.03</v>
      </c>
      <c r="I320" s="77">
        <v>14992</v>
      </c>
      <c r="J320" s="77">
        <v>0</v>
      </c>
      <c r="K320" s="77">
        <v>23829.4983664192</v>
      </c>
      <c r="L320" s="78">
        <v>6.9999999999999999E-4</v>
      </c>
      <c r="M320" s="78">
        <v>5.7000000000000002E-3</v>
      </c>
      <c r="N320" s="78">
        <v>8.9999999999999998E-4</v>
      </c>
    </row>
    <row r="321" spans="2:14">
      <c r="B321" t="s">
        <v>4354</v>
      </c>
      <c r="C321" t="s">
        <v>4355</v>
      </c>
      <c r="D321" t="s">
        <v>2708</v>
      </c>
      <c r="E321" t="s">
        <v>4351</v>
      </c>
      <c r="F321" t="s">
        <v>3724</v>
      </c>
      <c r="G321" t="s">
        <v>106</v>
      </c>
      <c r="H321" s="77">
        <v>345</v>
      </c>
      <c r="I321" s="77">
        <v>2839.5</v>
      </c>
      <c r="J321" s="77">
        <v>0</v>
      </c>
      <c r="K321" s="77">
        <v>36.167847299999998</v>
      </c>
      <c r="L321" s="78">
        <v>0</v>
      </c>
      <c r="M321" s="78">
        <v>0</v>
      </c>
      <c r="N321" s="78">
        <v>0</v>
      </c>
    </row>
    <row r="322" spans="2:14">
      <c r="B322" t="s">
        <v>4356</v>
      </c>
      <c r="C322" t="s">
        <v>4357</v>
      </c>
      <c r="D322" t="s">
        <v>2176</v>
      </c>
      <c r="E322" t="s">
        <v>4351</v>
      </c>
      <c r="F322" t="s">
        <v>3724</v>
      </c>
      <c r="G322" t="s">
        <v>106</v>
      </c>
      <c r="H322" s="77">
        <v>70</v>
      </c>
      <c r="I322" s="77">
        <v>14992</v>
      </c>
      <c r="J322" s="77">
        <v>0</v>
      </c>
      <c r="K322" s="77">
        <v>38.745324799999999</v>
      </c>
      <c r="L322" s="78">
        <v>0</v>
      </c>
      <c r="M322" s="78">
        <v>0</v>
      </c>
      <c r="N322" s="78">
        <v>0</v>
      </c>
    </row>
    <row r="323" spans="2:14">
      <c r="B323" t="s">
        <v>4358</v>
      </c>
      <c r="C323" t="s">
        <v>4359</v>
      </c>
      <c r="D323" t="s">
        <v>366</v>
      </c>
      <c r="E323" t="s">
        <v>4351</v>
      </c>
      <c r="F323" t="s">
        <v>3724</v>
      </c>
      <c r="G323" t="s">
        <v>106</v>
      </c>
      <c r="H323" s="77">
        <v>131</v>
      </c>
      <c r="I323" s="77">
        <v>1331</v>
      </c>
      <c r="J323" s="77">
        <v>0</v>
      </c>
      <c r="K323" s="77">
        <v>6.4374081199999997</v>
      </c>
      <c r="L323" s="78">
        <v>0</v>
      </c>
      <c r="M323" s="78">
        <v>0</v>
      </c>
      <c r="N323" s="78">
        <v>0</v>
      </c>
    </row>
    <row r="324" spans="2:14">
      <c r="B324" t="s">
        <v>4360</v>
      </c>
      <c r="C324" t="s">
        <v>4361</v>
      </c>
      <c r="D324" t="s">
        <v>2708</v>
      </c>
      <c r="E324" t="s">
        <v>4362</v>
      </c>
      <c r="F324" t="s">
        <v>3724</v>
      </c>
      <c r="G324" t="s">
        <v>106</v>
      </c>
      <c r="H324" s="77">
        <v>3288</v>
      </c>
      <c r="I324" s="77">
        <v>2472.25</v>
      </c>
      <c r="J324" s="77">
        <v>0</v>
      </c>
      <c r="K324" s="77">
        <v>300.11374536</v>
      </c>
      <c r="L324" s="78">
        <v>0</v>
      </c>
      <c r="M324" s="78">
        <v>1E-4</v>
      </c>
      <c r="N324" s="78">
        <v>0</v>
      </c>
    </row>
    <row r="325" spans="2:14">
      <c r="B325" t="s">
        <v>4363</v>
      </c>
      <c r="C325" t="s">
        <v>4364</v>
      </c>
      <c r="D325" t="s">
        <v>366</v>
      </c>
      <c r="E325" t="s">
        <v>4362</v>
      </c>
      <c r="F325" t="s">
        <v>3724</v>
      </c>
      <c r="G325" t="s">
        <v>106</v>
      </c>
      <c r="H325" s="77">
        <v>4138</v>
      </c>
      <c r="I325" s="77">
        <v>8553.5</v>
      </c>
      <c r="J325" s="77">
        <v>0</v>
      </c>
      <c r="K325" s="77">
        <v>1306.7606203600001</v>
      </c>
      <c r="L325" s="78">
        <v>0</v>
      </c>
      <c r="M325" s="78">
        <v>2.9999999999999997E-4</v>
      </c>
      <c r="N325" s="78">
        <v>0</v>
      </c>
    </row>
    <row r="326" spans="2:14">
      <c r="B326" t="s">
        <v>4365</v>
      </c>
      <c r="C326" t="s">
        <v>4366</v>
      </c>
      <c r="D326" t="s">
        <v>2708</v>
      </c>
      <c r="E326" t="s">
        <v>4362</v>
      </c>
      <c r="F326" t="s">
        <v>3724</v>
      </c>
      <c r="G326" t="s">
        <v>106</v>
      </c>
      <c r="H326" s="77">
        <v>4688</v>
      </c>
      <c r="I326" s="77">
        <v>10896</v>
      </c>
      <c r="J326" s="77">
        <v>0</v>
      </c>
      <c r="K326" s="77">
        <v>1885.8901401600001</v>
      </c>
      <c r="L326" s="78">
        <v>0</v>
      </c>
      <c r="M326" s="78">
        <v>4.0000000000000002E-4</v>
      </c>
      <c r="N326" s="78">
        <v>1E-4</v>
      </c>
    </row>
    <row r="327" spans="2:14">
      <c r="B327" t="s">
        <v>4367</v>
      </c>
      <c r="C327" t="s">
        <v>4368</v>
      </c>
      <c r="D327" t="s">
        <v>2176</v>
      </c>
      <c r="E327" t="s">
        <v>4362</v>
      </c>
      <c r="F327" t="s">
        <v>3724</v>
      </c>
      <c r="G327" t="s">
        <v>113</v>
      </c>
      <c r="H327" s="77">
        <v>342</v>
      </c>
      <c r="I327" s="77">
        <v>8770</v>
      </c>
      <c r="J327" s="77">
        <v>0</v>
      </c>
      <c r="K327" s="77">
        <v>140.12016678000001</v>
      </c>
      <c r="L327" s="78">
        <v>0</v>
      </c>
      <c r="M327" s="78">
        <v>0</v>
      </c>
      <c r="N327" s="78">
        <v>0</v>
      </c>
    </row>
    <row r="328" spans="2:14">
      <c r="B328" t="s">
        <v>4369</v>
      </c>
      <c r="C328" t="s">
        <v>4370</v>
      </c>
      <c r="D328" t="s">
        <v>2708</v>
      </c>
      <c r="E328" t="s">
        <v>4362</v>
      </c>
      <c r="F328" t="s">
        <v>3724</v>
      </c>
      <c r="G328" t="s">
        <v>113</v>
      </c>
      <c r="H328" s="77">
        <v>581</v>
      </c>
      <c r="I328" s="77">
        <v>3041.25</v>
      </c>
      <c r="J328" s="77">
        <v>0</v>
      </c>
      <c r="K328" s="77">
        <v>82.547362301250004</v>
      </c>
      <c r="L328" s="78">
        <v>0</v>
      </c>
      <c r="M328" s="78">
        <v>0</v>
      </c>
      <c r="N328" s="78">
        <v>0</v>
      </c>
    </row>
    <row r="329" spans="2:14">
      <c r="B329" t="s">
        <v>4371</v>
      </c>
      <c r="C329" t="s">
        <v>4372</v>
      </c>
      <c r="D329" t="s">
        <v>107</v>
      </c>
      <c r="E329" t="s">
        <v>4362</v>
      </c>
      <c r="F329" t="s">
        <v>3724</v>
      </c>
      <c r="G329" t="s">
        <v>120</v>
      </c>
      <c r="H329" s="77">
        <v>4570</v>
      </c>
      <c r="I329" s="77">
        <v>8997</v>
      </c>
      <c r="J329" s="77">
        <v>0</v>
      </c>
      <c r="K329" s="77">
        <v>1006.77347694</v>
      </c>
      <c r="L329" s="78">
        <v>1E-4</v>
      </c>
      <c r="M329" s="78">
        <v>2.0000000000000001E-4</v>
      </c>
      <c r="N329" s="78">
        <v>0</v>
      </c>
    </row>
    <row r="330" spans="2:14">
      <c r="B330" t="s">
        <v>4373</v>
      </c>
      <c r="C330" t="s">
        <v>4372</v>
      </c>
      <c r="D330" t="s">
        <v>107</v>
      </c>
      <c r="E330" t="s">
        <v>4362</v>
      </c>
      <c r="F330" t="s">
        <v>3724</v>
      </c>
      <c r="G330" t="s">
        <v>120</v>
      </c>
      <c r="H330" s="77">
        <v>261359.67</v>
      </c>
      <c r="I330" s="77">
        <v>8997</v>
      </c>
      <c r="J330" s="77">
        <v>0</v>
      </c>
      <c r="K330" s="77">
        <v>57577.676957941003</v>
      </c>
      <c r="L330" s="78">
        <v>1.9E-3</v>
      </c>
      <c r="M330" s="78">
        <v>1.37E-2</v>
      </c>
      <c r="N330" s="78">
        <v>2.2000000000000001E-3</v>
      </c>
    </row>
    <row r="331" spans="2:14">
      <c r="B331" t="s">
        <v>4374</v>
      </c>
      <c r="C331" t="s">
        <v>4375</v>
      </c>
      <c r="D331" t="s">
        <v>366</v>
      </c>
      <c r="E331" t="s">
        <v>4362</v>
      </c>
      <c r="F331" t="s">
        <v>3724</v>
      </c>
      <c r="G331" t="s">
        <v>106</v>
      </c>
      <c r="H331" s="77">
        <v>540</v>
      </c>
      <c r="I331" s="77">
        <v>16079</v>
      </c>
      <c r="J331" s="77">
        <v>1.1559652</v>
      </c>
      <c r="K331" s="77">
        <v>321.71977240000001</v>
      </c>
      <c r="L331" s="78">
        <v>0</v>
      </c>
      <c r="M331" s="78">
        <v>1E-4</v>
      </c>
      <c r="N331" s="78">
        <v>0</v>
      </c>
    </row>
    <row r="332" spans="2:14">
      <c r="B332" t="s">
        <v>4376</v>
      </c>
      <c r="C332" t="s">
        <v>4377</v>
      </c>
      <c r="D332" t="s">
        <v>366</v>
      </c>
      <c r="E332" t="s">
        <v>4362</v>
      </c>
      <c r="F332" t="s">
        <v>3724</v>
      </c>
      <c r="G332" t="s">
        <v>106</v>
      </c>
      <c r="H332" s="77">
        <v>246</v>
      </c>
      <c r="I332" s="77">
        <v>4033</v>
      </c>
      <c r="J332" s="77">
        <v>0</v>
      </c>
      <c r="K332" s="77">
        <v>36.628996559999997</v>
      </c>
      <c r="L332" s="78">
        <v>0</v>
      </c>
      <c r="M332" s="78">
        <v>0</v>
      </c>
      <c r="N332" s="78">
        <v>0</v>
      </c>
    </row>
    <row r="333" spans="2:14">
      <c r="B333" t="s">
        <v>4378</v>
      </c>
      <c r="C333" t="s">
        <v>4379</v>
      </c>
      <c r="D333" t="s">
        <v>366</v>
      </c>
      <c r="E333" t="s">
        <v>4362</v>
      </c>
      <c r="F333" t="s">
        <v>3724</v>
      </c>
      <c r="G333" t="s">
        <v>106</v>
      </c>
      <c r="H333" s="77">
        <v>400</v>
      </c>
      <c r="I333" s="77">
        <v>8065</v>
      </c>
      <c r="J333" s="77">
        <v>0.48690095999999999</v>
      </c>
      <c r="K333" s="77">
        <v>119.59082096</v>
      </c>
      <c r="L333" s="78">
        <v>0</v>
      </c>
      <c r="M333" s="78">
        <v>0</v>
      </c>
      <c r="N333" s="78">
        <v>0</v>
      </c>
    </row>
    <row r="334" spans="2:14">
      <c r="B334" t="s">
        <v>4380</v>
      </c>
      <c r="C334" t="s">
        <v>4368</v>
      </c>
      <c r="D334" t="s">
        <v>2708</v>
      </c>
      <c r="E334" t="s">
        <v>4362</v>
      </c>
      <c r="F334" t="s">
        <v>3724</v>
      </c>
      <c r="G334" t="s">
        <v>106</v>
      </c>
      <c r="H334" s="77">
        <v>358</v>
      </c>
      <c r="I334" s="77">
        <v>11066</v>
      </c>
      <c r="J334" s="77">
        <v>0</v>
      </c>
      <c r="K334" s="77">
        <v>146.26330576000001</v>
      </c>
      <c r="L334" s="78">
        <v>0</v>
      </c>
      <c r="M334" s="78">
        <v>0</v>
      </c>
      <c r="N334" s="78">
        <v>0</v>
      </c>
    </row>
    <row r="335" spans="2:14">
      <c r="B335" t="s">
        <v>4381</v>
      </c>
      <c r="C335" t="s">
        <v>4382</v>
      </c>
      <c r="D335" t="s">
        <v>366</v>
      </c>
      <c r="E335" t="s">
        <v>4362</v>
      </c>
      <c r="F335" t="s">
        <v>3724</v>
      </c>
      <c r="G335" t="s">
        <v>106</v>
      </c>
      <c r="H335" s="77">
        <v>1300</v>
      </c>
      <c r="I335" s="77">
        <v>4564</v>
      </c>
      <c r="J335" s="77">
        <v>0</v>
      </c>
      <c r="K335" s="77">
        <v>219.05374399999999</v>
      </c>
      <c r="L335" s="78">
        <v>0</v>
      </c>
      <c r="M335" s="78">
        <v>1E-4</v>
      </c>
      <c r="N335" s="78">
        <v>0</v>
      </c>
    </row>
    <row r="336" spans="2:14">
      <c r="B336" t="s">
        <v>4383</v>
      </c>
      <c r="C336" t="s">
        <v>4384</v>
      </c>
      <c r="D336" t="s">
        <v>366</v>
      </c>
      <c r="E336" t="s">
        <v>4362</v>
      </c>
      <c r="F336" t="s">
        <v>3724</v>
      </c>
      <c r="G336" t="s">
        <v>106</v>
      </c>
      <c r="H336" s="77">
        <v>156</v>
      </c>
      <c r="I336" s="77">
        <v>24265</v>
      </c>
      <c r="J336" s="77">
        <v>0.37898379999999998</v>
      </c>
      <c r="K336" s="77">
        <v>140.13373659999999</v>
      </c>
      <c r="L336" s="78">
        <v>0</v>
      </c>
      <c r="M336" s="78">
        <v>0</v>
      </c>
      <c r="N336" s="78">
        <v>0</v>
      </c>
    </row>
    <row r="337" spans="2:14">
      <c r="B337" t="s">
        <v>4385</v>
      </c>
      <c r="C337" t="s">
        <v>4386</v>
      </c>
      <c r="D337" t="s">
        <v>366</v>
      </c>
      <c r="E337" t="s">
        <v>4362</v>
      </c>
      <c r="F337" t="s">
        <v>3724</v>
      </c>
      <c r="G337" t="s">
        <v>106</v>
      </c>
      <c r="H337" s="77">
        <v>200</v>
      </c>
      <c r="I337" s="77">
        <v>10525</v>
      </c>
      <c r="J337" s="77">
        <v>0</v>
      </c>
      <c r="K337" s="77">
        <v>77.7166</v>
      </c>
      <c r="L337" s="78">
        <v>0</v>
      </c>
      <c r="M337" s="78">
        <v>0</v>
      </c>
      <c r="N337" s="78">
        <v>0</v>
      </c>
    </row>
    <row r="338" spans="2:14">
      <c r="B338" t="s">
        <v>4387</v>
      </c>
      <c r="C338" t="s">
        <v>4388</v>
      </c>
      <c r="D338" t="s">
        <v>2176</v>
      </c>
      <c r="E338" t="s">
        <v>4362</v>
      </c>
      <c r="F338" t="s">
        <v>3724</v>
      </c>
      <c r="G338" t="s">
        <v>106</v>
      </c>
      <c r="H338" s="77">
        <v>1000</v>
      </c>
      <c r="I338" s="77">
        <v>6289</v>
      </c>
      <c r="J338" s="77">
        <v>0</v>
      </c>
      <c r="K338" s="77">
        <v>232.18987999999999</v>
      </c>
      <c r="L338" s="78">
        <v>0</v>
      </c>
      <c r="M338" s="78">
        <v>1E-4</v>
      </c>
      <c r="N338" s="78">
        <v>0</v>
      </c>
    </row>
    <row r="339" spans="2:14">
      <c r="B339" t="s">
        <v>4389</v>
      </c>
      <c r="C339" t="s">
        <v>4390</v>
      </c>
      <c r="D339" t="s">
        <v>366</v>
      </c>
      <c r="E339" t="s">
        <v>4362</v>
      </c>
      <c r="F339" t="s">
        <v>3724</v>
      </c>
      <c r="G339" t="s">
        <v>106</v>
      </c>
      <c r="H339" s="77">
        <v>60</v>
      </c>
      <c r="I339" s="77">
        <v>21807</v>
      </c>
      <c r="J339" s="77">
        <v>0</v>
      </c>
      <c r="K339" s="77">
        <v>48.306866399999997</v>
      </c>
      <c r="L339" s="78">
        <v>0</v>
      </c>
      <c r="M339" s="78">
        <v>0</v>
      </c>
      <c r="N339" s="78">
        <v>0</v>
      </c>
    </row>
    <row r="340" spans="2:14">
      <c r="B340" t="s">
        <v>4391</v>
      </c>
      <c r="C340" t="s">
        <v>4392</v>
      </c>
      <c r="D340" t="s">
        <v>366</v>
      </c>
      <c r="E340" t="s">
        <v>4362</v>
      </c>
      <c r="F340" t="s">
        <v>3724</v>
      </c>
      <c r="G340" t="s">
        <v>106</v>
      </c>
      <c r="H340" s="77">
        <v>8500</v>
      </c>
      <c r="I340" s="77">
        <v>13725</v>
      </c>
      <c r="J340" s="77">
        <v>0</v>
      </c>
      <c r="K340" s="77">
        <v>4307.1795000000002</v>
      </c>
      <c r="L340" s="78">
        <v>1E-4</v>
      </c>
      <c r="M340" s="78">
        <v>1E-3</v>
      </c>
      <c r="N340" s="78">
        <v>2.0000000000000001E-4</v>
      </c>
    </row>
    <row r="341" spans="2:14">
      <c r="B341" t="s">
        <v>4393</v>
      </c>
      <c r="C341" t="s">
        <v>4394</v>
      </c>
      <c r="D341" t="s">
        <v>366</v>
      </c>
      <c r="E341" t="s">
        <v>4362</v>
      </c>
      <c r="F341" t="s">
        <v>3724</v>
      </c>
      <c r="G341" t="s">
        <v>106</v>
      </c>
      <c r="H341" s="77">
        <v>51</v>
      </c>
      <c r="I341" s="77">
        <v>8310</v>
      </c>
      <c r="J341" s="77">
        <v>0.13102907999999999</v>
      </c>
      <c r="K341" s="77">
        <v>15.778094279999999</v>
      </c>
      <c r="L341" s="78">
        <v>0</v>
      </c>
      <c r="M341" s="78">
        <v>0</v>
      </c>
      <c r="N341" s="78">
        <v>0</v>
      </c>
    </row>
    <row r="342" spans="2:14">
      <c r="B342" t="s">
        <v>4395</v>
      </c>
      <c r="C342" t="s">
        <v>4396</v>
      </c>
      <c r="D342" t="s">
        <v>366</v>
      </c>
      <c r="E342" t="s">
        <v>4362</v>
      </c>
      <c r="F342" t="s">
        <v>3724</v>
      </c>
      <c r="G342" t="s">
        <v>106</v>
      </c>
      <c r="H342" s="77">
        <v>1029</v>
      </c>
      <c r="I342" s="77">
        <v>40251</v>
      </c>
      <c r="J342" s="77">
        <v>4.4910964800000004</v>
      </c>
      <c r="K342" s="77">
        <v>1533.6539571599999</v>
      </c>
      <c r="L342" s="78">
        <v>0</v>
      </c>
      <c r="M342" s="78">
        <v>4.0000000000000002E-4</v>
      </c>
      <c r="N342" s="78">
        <v>1E-4</v>
      </c>
    </row>
    <row r="343" spans="2:14">
      <c r="B343" t="s">
        <v>4397</v>
      </c>
      <c r="C343" t="s">
        <v>4398</v>
      </c>
      <c r="D343" t="s">
        <v>2176</v>
      </c>
      <c r="E343" t="s">
        <v>4362</v>
      </c>
      <c r="F343" t="s">
        <v>3724</v>
      </c>
      <c r="G343" t="s">
        <v>106</v>
      </c>
      <c r="H343" s="77">
        <v>53</v>
      </c>
      <c r="I343" s="77">
        <v>25062</v>
      </c>
      <c r="J343" s="77">
        <v>0.10252683999999999</v>
      </c>
      <c r="K343" s="77">
        <v>49.142845960000002</v>
      </c>
      <c r="L343" s="78">
        <v>0</v>
      </c>
      <c r="M343" s="78">
        <v>0</v>
      </c>
      <c r="N343" s="78">
        <v>0</v>
      </c>
    </row>
    <row r="344" spans="2:14">
      <c r="B344" t="s">
        <v>4399</v>
      </c>
      <c r="C344" t="s">
        <v>4400</v>
      </c>
      <c r="D344" t="s">
        <v>366</v>
      </c>
      <c r="E344" t="s">
        <v>4362</v>
      </c>
      <c r="F344" t="s">
        <v>3724</v>
      </c>
      <c r="G344" t="s">
        <v>106</v>
      </c>
      <c r="H344" s="77">
        <v>4895</v>
      </c>
      <c r="I344" s="77">
        <v>16474</v>
      </c>
      <c r="J344" s="77">
        <v>0</v>
      </c>
      <c r="K344" s="77">
        <v>2977.2372915999999</v>
      </c>
      <c r="L344" s="78">
        <v>0</v>
      </c>
      <c r="M344" s="78">
        <v>6.9999999999999999E-4</v>
      </c>
      <c r="N344" s="78">
        <v>1E-4</v>
      </c>
    </row>
    <row r="345" spans="2:14">
      <c r="B345" t="s">
        <v>4401</v>
      </c>
      <c r="C345" t="s">
        <v>4402</v>
      </c>
      <c r="D345" t="s">
        <v>366</v>
      </c>
      <c r="E345" t="s">
        <v>4362</v>
      </c>
      <c r="F345" t="s">
        <v>3724</v>
      </c>
      <c r="G345" t="s">
        <v>106</v>
      </c>
      <c r="H345" s="77">
        <v>180</v>
      </c>
      <c r="I345" s="77">
        <v>19776</v>
      </c>
      <c r="J345" s="77">
        <v>0</v>
      </c>
      <c r="K345" s="77">
        <v>131.42338559999999</v>
      </c>
      <c r="L345" s="78">
        <v>0</v>
      </c>
      <c r="M345" s="78">
        <v>0</v>
      </c>
      <c r="N345" s="78">
        <v>0</v>
      </c>
    </row>
    <row r="346" spans="2:14">
      <c r="B346" t="s">
        <v>4403</v>
      </c>
      <c r="C346" t="s">
        <v>4404</v>
      </c>
      <c r="D346" t="s">
        <v>366</v>
      </c>
      <c r="E346" t="s">
        <v>4362</v>
      </c>
      <c r="F346" t="s">
        <v>3724</v>
      </c>
      <c r="G346" t="s">
        <v>106</v>
      </c>
      <c r="H346" s="77">
        <v>9980</v>
      </c>
      <c r="I346" s="77">
        <v>9592</v>
      </c>
      <c r="J346" s="77">
        <v>0</v>
      </c>
      <c r="K346" s="77">
        <v>3534.2836671999999</v>
      </c>
      <c r="L346" s="78">
        <v>0</v>
      </c>
      <c r="M346" s="78">
        <v>8.0000000000000004E-4</v>
      </c>
      <c r="N346" s="78">
        <v>1E-4</v>
      </c>
    </row>
    <row r="347" spans="2:14">
      <c r="B347" t="s">
        <v>4405</v>
      </c>
      <c r="C347" t="s">
        <v>4406</v>
      </c>
      <c r="D347" t="s">
        <v>366</v>
      </c>
      <c r="E347" t="s">
        <v>4362</v>
      </c>
      <c r="F347" t="s">
        <v>3724</v>
      </c>
      <c r="G347" t="s">
        <v>106</v>
      </c>
      <c r="H347" s="77">
        <v>295</v>
      </c>
      <c r="I347" s="77">
        <v>14063</v>
      </c>
      <c r="J347" s="77">
        <v>0.90793663999999996</v>
      </c>
      <c r="K347" s="77">
        <v>154.07369484</v>
      </c>
      <c r="L347" s="78">
        <v>0</v>
      </c>
      <c r="M347" s="78">
        <v>0</v>
      </c>
      <c r="N347" s="78">
        <v>0</v>
      </c>
    </row>
    <row r="348" spans="2:14">
      <c r="B348" t="s">
        <v>4407</v>
      </c>
      <c r="C348" t="s">
        <v>4408</v>
      </c>
      <c r="D348" t="s">
        <v>366</v>
      </c>
      <c r="E348" t="s">
        <v>4362</v>
      </c>
      <c r="F348" t="s">
        <v>3724</v>
      </c>
      <c r="G348" t="s">
        <v>106</v>
      </c>
      <c r="H348" s="77">
        <v>555</v>
      </c>
      <c r="I348" s="77">
        <v>10899</v>
      </c>
      <c r="J348" s="77">
        <v>0</v>
      </c>
      <c r="K348" s="77">
        <v>223.32704939999999</v>
      </c>
      <c r="L348" s="78">
        <v>0</v>
      </c>
      <c r="M348" s="78">
        <v>1E-4</v>
      </c>
      <c r="N348" s="78">
        <v>0</v>
      </c>
    </row>
    <row r="349" spans="2:14">
      <c r="B349" t="s">
        <v>4409</v>
      </c>
      <c r="C349" t="s">
        <v>4410</v>
      </c>
      <c r="D349" t="s">
        <v>366</v>
      </c>
      <c r="E349" t="s">
        <v>4362</v>
      </c>
      <c r="F349" t="s">
        <v>3724</v>
      </c>
      <c r="G349" t="s">
        <v>106</v>
      </c>
      <c r="H349" s="77">
        <v>162</v>
      </c>
      <c r="I349" s="77">
        <v>43530</v>
      </c>
      <c r="J349" s="77">
        <v>0.30307627999999998</v>
      </c>
      <c r="K349" s="77">
        <v>260.65774748000001</v>
      </c>
      <c r="L349" s="78">
        <v>0</v>
      </c>
      <c r="M349" s="78">
        <v>1E-4</v>
      </c>
      <c r="N349" s="78">
        <v>0</v>
      </c>
    </row>
    <row r="350" spans="2:14">
      <c r="B350" t="s">
        <v>4411</v>
      </c>
      <c r="C350" t="s">
        <v>4412</v>
      </c>
      <c r="D350" t="s">
        <v>2176</v>
      </c>
      <c r="E350" t="s">
        <v>4362</v>
      </c>
      <c r="F350" t="s">
        <v>3724</v>
      </c>
      <c r="G350" t="s">
        <v>106</v>
      </c>
      <c r="H350" s="77">
        <v>125</v>
      </c>
      <c r="I350" s="77">
        <v>3993</v>
      </c>
      <c r="J350" s="77">
        <v>0</v>
      </c>
      <c r="K350" s="77">
        <v>18.427695</v>
      </c>
      <c r="L350" s="78">
        <v>0</v>
      </c>
      <c r="M350" s="78">
        <v>0</v>
      </c>
      <c r="N350" s="78">
        <v>0</v>
      </c>
    </row>
    <row r="351" spans="2:14">
      <c r="B351" s="79" t="s">
        <v>4413</v>
      </c>
      <c r="H351" s="81">
        <v>831862.24</v>
      </c>
      <c r="J351" s="81">
        <v>0.59686574000000003</v>
      </c>
      <c r="K351" s="81">
        <v>200710.39909015471</v>
      </c>
      <c r="M351" s="80">
        <v>4.7600000000000003E-2</v>
      </c>
      <c r="N351" s="80">
        <v>7.7000000000000002E-3</v>
      </c>
    </row>
    <row r="352" spans="2:14">
      <c r="B352" t="s">
        <v>4414</v>
      </c>
      <c r="C352" t="s">
        <v>4415</v>
      </c>
      <c r="D352" t="s">
        <v>4033</v>
      </c>
      <c r="E352" t="s">
        <v>4416</v>
      </c>
      <c r="F352" t="s">
        <v>1090</v>
      </c>
      <c r="G352" t="s">
        <v>106</v>
      </c>
      <c r="H352" s="77">
        <v>1018</v>
      </c>
      <c r="I352" s="77">
        <v>246.05</v>
      </c>
      <c r="J352" s="77">
        <v>0</v>
      </c>
      <c r="K352" s="77">
        <v>9.2476809880000008</v>
      </c>
      <c r="L352" s="78">
        <v>5.9999999999999995E-4</v>
      </c>
      <c r="M352" s="78">
        <v>0</v>
      </c>
      <c r="N352" s="78">
        <v>0</v>
      </c>
    </row>
    <row r="353" spans="2:14">
      <c r="B353" t="s">
        <v>4417</v>
      </c>
      <c r="C353" t="s">
        <v>4418</v>
      </c>
      <c r="D353" t="s">
        <v>3176</v>
      </c>
      <c r="E353" t="s">
        <v>4416</v>
      </c>
      <c r="F353" t="s">
        <v>1090</v>
      </c>
      <c r="G353" t="s">
        <v>110</v>
      </c>
      <c r="H353" s="77">
        <v>149</v>
      </c>
      <c r="I353" s="77">
        <v>487</v>
      </c>
      <c r="J353" s="77">
        <v>0</v>
      </c>
      <c r="K353" s="77">
        <v>2.9267560420000001</v>
      </c>
      <c r="L353" s="78">
        <v>0</v>
      </c>
      <c r="M353" s="78">
        <v>0</v>
      </c>
      <c r="N353" s="78">
        <v>0</v>
      </c>
    </row>
    <row r="354" spans="2:14">
      <c r="B354" t="s">
        <v>4417</v>
      </c>
      <c r="C354" t="s">
        <v>4418</v>
      </c>
      <c r="D354" t="s">
        <v>4033</v>
      </c>
      <c r="E354" t="s">
        <v>4416</v>
      </c>
      <c r="F354" t="s">
        <v>1090</v>
      </c>
      <c r="G354" t="s">
        <v>106</v>
      </c>
      <c r="H354" s="77">
        <v>391</v>
      </c>
      <c r="I354" s="77">
        <v>533</v>
      </c>
      <c r="J354" s="77">
        <v>0</v>
      </c>
      <c r="K354" s="77">
        <v>7.6942387600000002</v>
      </c>
      <c r="L354" s="78">
        <v>1E-4</v>
      </c>
      <c r="M354" s="78">
        <v>0</v>
      </c>
      <c r="N354" s="78">
        <v>0</v>
      </c>
    </row>
    <row r="355" spans="2:14">
      <c r="B355" t="s">
        <v>4419</v>
      </c>
      <c r="C355" t="s">
        <v>4420</v>
      </c>
      <c r="D355" t="s">
        <v>4033</v>
      </c>
      <c r="E355" t="s">
        <v>4416</v>
      </c>
      <c r="F355" t="s">
        <v>1090</v>
      </c>
      <c r="G355" t="s">
        <v>106</v>
      </c>
      <c r="H355" s="77">
        <v>870</v>
      </c>
      <c r="I355" s="77">
        <v>263.8</v>
      </c>
      <c r="J355" s="77">
        <v>0</v>
      </c>
      <c r="K355" s="77">
        <v>8.4733615199999992</v>
      </c>
      <c r="L355" s="78">
        <v>2.0000000000000001E-4</v>
      </c>
      <c r="M355" s="78">
        <v>0</v>
      </c>
      <c r="N355" s="78">
        <v>0</v>
      </c>
    </row>
    <row r="356" spans="2:14">
      <c r="B356" t="s">
        <v>4421</v>
      </c>
      <c r="C356" t="s">
        <v>4422</v>
      </c>
      <c r="D356" t="s">
        <v>4033</v>
      </c>
      <c r="E356" t="s">
        <v>4416</v>
      </c>
      <c r="F356" t="s">
        <v>1090</v>
      </c>
      <c r="G356" t="s">
        <v>106</v>
      </c>
      <c r="H356" s="77">
        <v>774</v>
      </c>
      <c r="I356" s="77">
        <v>743.4</v>
      </c>
      <c r="J356" s="77">
        <v>0</v>
      </c>
      <c r="K356" s="77">
        <v>21.243457872</v>
      </c>
      <c r="L356" s="78">
        <v>2.9999999999999997E-4</v>
      </c>
      <c r="M356" s="78">
        <v>0</v>
      </c>
      <c r="N356" s="78">
        <v>0</v>
      </c>
    </row>
    <row r="357" spans="2:14">
      <c r="B357" t="s">
        <v>4423</v>
      </c>
      <c r="C357" t="s">
        <v>4424</v>
      </c>
      <c r="D357" t="s">
        <v>4033</v>
      </c>
      <c r="E357" t="s">
        <v>4416</v>
      </c>
      <c r="F357" t="s">
        <v>1090</v>
      </c>
      <c r="G357" t="s">
        <v>106</v>
      </c>
      <c r="H357" s="77">
        <v>151</v>
      </c>
      <c r="I357" s="77">
        <v>1098</v>
      </c>
      <c r="J357" s="77">
        <v>0</v>
      </c>
      <c r="K357" s="77">
        <v>6.1212621599999997</v>
      </c>
      <c r="L357" s="78">
        <v>1E-4</v>
      </c>
      <c r="M357" s="78">
        <v>0</v>
      </c>
      <c r="N357" s="78">
        <v>0</v>
      </c>
    </row>
    <row r="358" spans="2:14">
      <c r="B358" t="s">
        <v>4425</v>
      </c>
      <c r="C358" t="s">
        <v>4426</v>
      </c>
      <c r="D358" t="s">
        <v>4033</v>
      </c>
      <c r="E358" t="s">
        <v>4416</v>
      </c>
      <c r="F358" t="s">
        <v>1090</v>
      </c>
      <c r="G358" t="s">
        <v>106</v>
      </c>
      <c r="H358" s="77">
        <v>350</v>
      </c>
      <c r="I358" s="77">
        <v>1230.8</v>
      </c>
      <c r="J358" s="77">
        <v>0</v>
      </c>
      <c r="K358" s="77">
        <v>15.904397599999999</v>
      </c>
      <c r="L358" s="78">
        <v>2.0000000000000001E-4</v>
      </c>
      <c r="M358" s="78">
        <v>0</v>
      </c>
      <c r="N358" s="78">
        <v>0</v>
      </c>
    </row>
    <row r="359" spans="2:14">
      <c r="B359" t="s">
        <v>4427</v>
      </c>
      <c r="C359" t="s">
        <v>4428</v>
      </c>
      <c r="D359" t="s">
        <v>2176</v>
      </c>
      <c r="E359" t="s">
        <v>4429</v>
      </c>
      <c r="F359" t="s">
        <v>1090</v>
      </c>
      <c r="G359" t="s">
        <v>106</v>
      </c>
      <c r="H359" s="77">
        <v>20</v>
      </c>
      <c r="I359" s="77">
        <v>8294</v>
      </c>
      <c r="J359" s="77">
        <v>0</v>
      </c>
      <c r="K359" s="77">
        <v>6.1242896</v>
      </c>
      <c r="L359" s="78">
        <v>0</v>
      </c>
      <c r="M359" s="78">
        <v>0</v>
      </c>
      <c r="N359" s="78">
        <v>0</v>
      </c>
    </row>
    <row r="360" spans="2:14">
      <c r="B360" t="s">
        <v>4430</v>
      </c>
      <c r="C360" t="s">
        <v>4431</v>
      </c>
      <c r="D360" t="s">
        <v>123</v>
      </c>
      <c r="E360" t="s">
        <v>4432</v>
      </c>
      <c r="F360" t="s">
        <v>1090</v>
      </c>
      <c r="G360" t="s">
        <v>106</v>
      </c>
      <c r="H360" s="77">
        <v>912</v>
      </c>
      <c r="I360" s="77">
        <v>576</v>
      </c>
      <c r="J360" s="77">
        <v>0</v>
      </c>
      <c r="K360" s="77">
        <v>19.394519039999999</v>
      </c>
      <c r="L360" s="78">
        <v>0</v>
      </c>
      <c r="M360" s="78">
        <v>0</v>
      </c>
      <c r="N360" s="78">
        <v>0</v>
      </c>
    </row>
    <row r="361" spans="2:14">
      <c r="B361" t="s">
        <v>4433</v>
      </c>
      <c r="C361" t="s">
        <v>4434</v>
      </c>
      <c r="D361" t="s">
        <v>4033</v>
      </c>
      <c r="E361" t="s">
        <v>4432</v>
      </c>
      <c r="F361" t="s">
        <v>1090</v>
      </c>
      <c r="G361" t="s">
        <v>106</v>
      </c>
      <c r="H361" s="77">
        <v>9086</v>
      </c>
      <c r="I361" s="77">
        <v>737.1</v>
      </c>
      <c r="J361" s="77">
        <v>0</v>
      </c>
      <c r="K361" s="77">
        <v>247.263968952</v>
      </c>
      <c r="L361" s="78">
        <v>2.9999999999999997E-4</v>
      </c>
      <c r="M361" s="78">
        <v>1E-4</v>
      </c>
      <c r="N361" s="78">
        <v>0</v>
      </c>
    </row>
    <row r="362" spans="2:14">
      <c r="B362" t="s">
        <v>4435</v>
      </c>
      <c r="C362" t="s">
        <v>4436</v>
      </c>
      <c r="D362" t="s">
        <v>4033</v>
      </c>
      <c r="E362" t="s">
        <v>2591</v>
      </c>
      <c r="F362" t="s">
        <v>1090</v>
      </c>
      <c r="G362" t="s">
        <v>106</v>
      </c>
      <c r="H362" s="77">
        <v>148</v>
      </c>
      <c r="I362" s="77">
        <v>1054.2</v>
      </c>
      <c r="J362" s="77">
        <v>0</v>
      </c>
      <c r="K362" s="77">
        <v>5.7603174719999997</v>
      </c>
      <c r="L362" s="78">
        <v>0</v>
      </c>
      <c r="M362" s="78">
        <v>0</v>
      </c>
      <c r="N362" s="78">
        <v>0</v>
      </c>
    </row>
    <row r="363" spans="2:14">
      <c r="B363" t="s">
        <v>4437</v>
      </c>
      <c r="C363" t="s">
        <v>4438</v>
      </c>
      <c r="D363" t="s">
        <v>4033</v>
      </c>
      <c r="E363" t="s">
        <v>2591</v>
      </c>
      <c r="F363" t="s">
        <v>1090</v>
      </c>
      <c r="G363" t="s">
        <v>106</v>
      </c>
      <c r="H363" s="77">
        <v>100</v>
      </c>
      <c r="I363" s="77">
        <v>1670.8</v>
      </c>
      <c r="J363" s="77">
        <v>0</v>
      </c>
      <c r="K363" s="77">
        <v>6.1685936000000003</v>
      </c>
      <c r="L363" s="78">
        <v>0</v>
      </c>
      <c r="M363" s="78">
        <v>0</v>
      </c>
      <c r="N363" s="78">
        <v>0</v>
      </c>
    </row>
    <row r="364" spans="2:14">
      <c r="B364" t="s">
        <v>4439</v>
      </c>
      <c r="C364" t="s">
        <v>4440</v>
      </c>
      <c r="D364" t="s">
        <v>4033</v>
      </c>
      <c r="E364" t="s">
        <v>2591</v>
      </c>
      <c r="F364" t="s">
        <v>1090</v>
      </c>
      <c r="G364" t="s">
        <v>106</v>
      </c>
      <c r="H364" s="77">
        <v>200</v>
      </c>
      <c r="I364" s="77">
        <v>2041.5</v>
      </c>
      <c r="J364" s="77">
        <v>0</v>
      </c>
      <c r="K364" s="77">
        <v>15.074436</v>
      </c>
      <c r="L364" s="78">
        <v>0</v>
      </c>
      <c r="M364" s="78">
        <v>0</v>
      </c>
      <c r="N364" s="78">
        <v>0</v>
      </c>
    </row>
    <row r="365" spans="2:14">
      <c r="B365" t="s">
        <v>4441</v>
      </c>
      <c r="C365" t="s">
        <v>4442</v>
      </c>
      <c r="D365" t="s">
        <v>366</v>
      </c>
      <c r="E365" t="s">
        <v>2591</v>
      </c>
      <c r="F365" t="s">
        <v>1090</v>
      </c>
      <c r="G365" t="s">
        <v>106</v>
      </c>
      <c r="H365" s="77">
        <v>200</v>
      </c>
      <c r="I365" s="77">
        <v>3615</v>
      </c>
      <c r="J365" s="77">
        <v>0</v>
      </c>
      <c r="K365" s="77">
        <v>26.693159999999999</v>
      </c>
      <c r="L365" s="78">
        <v>0</v>
      </c>
      <c r="M365" s="78">
        <v>0</v>
      </c>
      <c r="N365" s="78">
        <v>0</v>
      </c>
    </row>
    <row r="366" spans="2:14">
      <c r="B366" t="s">
        <v>4443</v>
      </c>
      <c r="C366" t="s">
        <v>4444</v>
      </c>
      <c r="D366" t="s">
        <v>366</v>
      </c>
      <c r="E366" t="s">
        <v>2591</v>
      </c>
      <c r="F366" t="s">
        <v>1090</v>
      </c>
      <c r="G366" t="s">
        <v>106</v>
      </c>
      <c r="H366" s="77">
        <v>437</v>
      </c>
      <c r="I366" s="77">
        <v>2072</v>
      </c>
      <c r="J366" s="77">
        <v>0</v>
      </c>
      <c r="K366" s="77">
        <v>33.429730880000001</v>
      </c>
      <c r="L366" s="78">
        <v>0</v>
      </c>
      <c r="M366" s="78">
        <v>0</v>
      </c>
      <c r="N366" s="78">
        <v>0</v>
      </c>
    </row>
    <row r="367" spans="2:14">
      <c r="B367" t="s">
        <v>4445</v>
      </c>
      <c r="C367" t="s">
        <v>4446</v>
      </c>
      <c r="D367" t="s">
        <v>123</v>
      </c>
      <c r="E367" t="s">
        <v>4447</v>
      </c>
      <c r="F367" t="s">
        <v>1090</v>
      </c>
      <c r="G367" t="s">
        <v>106</v>
      </c>
      <c r="H367" s="77">
        <v>16151</v>
      </c>
      <c r="I367" s="77">
        <v>840</v>
      </c>
      <c r="J367" s="77">
        <v>0</v>
      </c>
      <c r="K367" s="77">
        <v>500.88773279999998</v>
      </c>
      <c r="L367" s="78">
        <v>1E-3</v>
      </c>
      <c r="M367" s="78">
        <v>1E-4</v>
      </c>
      <c r="N367" s="78">
        <v>0</v>
      </c>
    </row>
    <row r="368" spans="2:14">
      <c r="B368" t="s">
        <v>4448</v>
      </c>
      <c r="C368" t="s">
        <v>4449</v>
      </c>
      <c r="D368" t="s">
        <v>2176</v>
      </c>
      <c r="E368" t="s">
        <v>4160</v>
      </c>
      <c r="F368" t="s">
        <v>1090</v>
      </c>
      <c r="G368" t="s">
        <v>106</v>
      </c>
      <c r="H368" s="77">
        <v>300</v>
      </c>
      <c r="I368" s="77">
        <v>3046</v>
      </c>
      <c r="J368" s="77">
        <v>0.15923596000000001</v>
      </c>
      <c r="K368" s="77">
        <v>33.896731959999997</v>
      </c>
      <c r="L368" s="78">
        <v>0</v>
      </c>
      <c r="M368" s="78">
        <v>0</v>
      </c>
      <c r="N368" s="78">
        <v>0</v>
      </c>
    </row>
    <row r="369" spans="2:14">
      <c r="B369" t="s">
        <v>4450</v>
      </c>
      <c r="C369" t="s">
        <v>4451</v>
      </c>
      <c r="D369" t="s">
        <v>123</v>
      </c>
      <c r="E369" t="s">
        <v>4452</v>
      </c>
      <c r="F369" t="s">
        <v>1090</v>
      </c>
      <c r="G369" t="s">
        <v>106</v>
      </c>
      <c r="H369" s="77">
        <v>92</v>
      </c>
      <c r="I369" s="77">
        <v>855</v>
      </c>
      <c r="J369" s="77">
        <v>0</v>
      </c>
      <c r="K369" s="77">
        <v>2.9041272</v>
      </c>
      <c r="L369" s="78">
        <v>0</v>
      </c>
      <c r="M369" s="78">
        <v>0</v>
      </c>
      <c r="N369" s="78">
        <v>0</v>
      </c>
    </row>
    <row r="370" spans="2:14">
      <c r="B370" t="s">
        <v>4453</v>
      </c>
      <c r="C370" t="s">
        <v>4454</v>
      </c>
      <c r="D370" t="s">
        <v>366</v>
      </c>
      <c r="E370" t="s">
        <v>4263</v>
      </c>
      <c r="F370" t="s">
        <v>1090</v>
      </c>
      <c r="G370" t="s">
        <v>106</v>
      </c>
      <c r="H370" s="77">
        <v>4840</v>
      </c>
      <c r="I370" s="77">
        <v>1719</v>
      </c>
      <c r="J370" s="77">
        <v>0</v>
      </c>
      <c r="K370" s="77">
        <v>307.17292320000001</v>
      </c>
      <c r="L370" s="78">
        <v>1E-4</v>
      </c>
      <c r="M370" s="78">
        <v>1E-4</v>
      </c>
      <c r="N370" s="78">
        <v>0</v>
      </c>
    </row>
    <row r="371" spans="2:14">
      <c r="B371" t="s">
        <v>4455</v>
      </c>
      <c r="C371" t="s">
        <v>4456</v>
      </c>
      <c r="D371" t="s">
        <v>123</v>
      </c>
      <c r="E371" t="s">
        <v>4457</v>
      </c>
      <c r="F371" t="s">
        <v>1090</v>
      </c>
      <c r="G371" t="s">
        <v>106</v>
      </c>
      <c r="H371" s="77">
        <v>60118</v>
      </c>
      <c r="I371" s="77">
        <v>562</v>
      </c>
      <c r="J371" s="77">
        <v>0</v>
      </c>
      <c r="K371" s="77">
        <v>1247.3907867200001</v>
      </c>
      <c r="L371" s="78">
        <v>1.2999999999999999E-3</v>
      </c>
      <c r="M371" s="78">
        <v>2.9999999999999997E-4</v>
      </c>
      <c r="N371" s="78">
        <v>0</v>
      </c>
    </row>
    <row r="372" spans="2:14">
      <c r="B372" t="s">
        <v>4455</v>
      </c>
      <c r="C372" t="s">
        <v>4456</v>
      </c>
      <c r="D372" t="s">
        <v>123</v>
      </c>
      <c r="E372" t="s">
        <v>4457</v>
      </c>
      <c r="F372" t="s">
        <v>1090</v>
      </c>
      <c r="G372" t="s">
        <v>116</v>
      </c>
      <c r="H372" s="77">
        <v>110</v>
      </c>
      <c r="I372" s="77">
        <v>589</v>
      </c>
      <c r="J372" s="77">
        <v>0</v>
      </c>
      <c r="K372" s="77">
        <v>1.8038831799999999</v>
      </c>
      <c r="L372" s="78">
        <v>0</v>
      </c>
      <c r="M372" s="78">
        <v>0</v>
      </c>
      <c r="N372" s="78">
        <v>0</v>
      </c>
    </row>
    <row r="373" spans="2:14">
      <c r="B373" t="s">
        <v>4455</v>
      </c>
      <c r="C373" t="s">
        <v>4456</v>
      </c>
      <c r="D373" t="s">
        <v>123</v>
      </c>
      <c r="E373" t="s">
        <v>4457</v>
      </c>
      <c r="F373" t="s">
        <v>1090</v>
      </c>
      <c r="G373" t="s">
        <v>116</v>
      </c>
      <c r="H373" s="77">
        <v>1103</v>
      </c>
      <c r="I373" s="77">
        <v>592</v>
      </c>
      <c r="J373" s="77">
        <v>0</v>
      </c>
      <c r="K373" s="77">
        <v>18.180157791999999</v>
      </c>
      <c r="L373" s="78">
        <v>0</v>
      </c>
      <c r="M373" s="78">
        <v>0</v>
      </c>
      <c r="N373" s="78">
        <v>0</v>
      </c>
    </row>
    <row r="374" spans="2:14">
      <c r="B374" t="s">
        <v>4458</v>
      </c>
      <c r="C374" t="s">
        <v>4459</v>
      </c>
      <c r="D374" t="s">
        <v>123</v>
      </c>
      <c r="E374" t="s">
        <v>4457</v>
      </c>
      <c r="F374" t="s">
        <v>1090</v>
      </c>
      <c r="G374" t="s">
        <v>106</v>
      </c>
      <c r="H374" s="77">
        <v>2</v>
      </c>
      <c r="I374" s="77">
        <v>815</v>
      </c>
      <c r="J374" s="77">
        <v>0</v>
      </c>
      <c r="K374" s="77">
        <v>6.01796E-2</v>
      </c>
      <c r="L374" s="78">
        <v>0</v>
      </c>
      <c r="M374" s="78">
        <v>0</v>
      </c>
      <c r="N374" s="78">
        <v>0</v>
      </c>
    </row>
    <row r="375" spans="2:14">
      <c r="B375" t="s">
        <v>4460</v>
      </c>
      <c r="C375" t="s">
        <v>4461</v>
      </c>
      <c r="D375" t="s">
        <v>366</v>
      </c>
      <c r="E375" t="s">
        <v>4462</v>
      </c>
      <c r="F375" t="s">
        <v>1090</v>
      </c>
      <c r="G375" t="s">
        <v>106</v>
      </c>
      <c r="H375" s="77">
        <v>1340</v>
      </c>
      <c r="I375" s="77">
        <v>1482</v>
      </c>
      <c r="J375" s="77">
        <v>0</v>
      </c>
      <c r="K375" s="77">
        <v>73.318689599999999</v>
      </c>
      <c r="L375" s="78">
        <v>0</v>
      </c>
      <c r="M375" s="78">
        <v>0</v>
      </c>
      <c r="N375" s="78">
        <v>0</v>
      </c>
    </row>
    <row r="376" spans="2:14">
      <c r="B376" t="s">
        <v>4463</v>
      </c>
      <c r="C376" t="s">
        <v>4464</v>
      </c>
      <c r="D376" t="s">
        <v>366</v>
      </c>
      <c r="E376" t="s">
        <v>4296</v>
      </c>
      <c r="F376" t="s">
        <v>1090</v>
      </c>
      <c r="G376" t="s">
        <v>106</v>
      </c>
      <c r="H376" s="77">
        <v>147</v>
      </c>
      <c r="I376" s="77">
        <v>17709</v>
      </c>
      <c r="J376" s="77">
        <v>0</v>
      </c>
      <c r="K376" s="77">
        <v>96.110993160000007</v>
      </c>
      <c r="L376" s="78">
        <v>0</v>
      </c>
      <c r="M376" s="78">
        <v>0</v>
      </c>
      <c r="N376" s="78">
        <v>0</v>
      </c>
    </row>
    <row r="377" spans="2:14">
      <c r="B377" t="s">
        <v>4465</v>
      </c>
      <c r="C377" t="s">
        <v>4466</v>
      </c>
      <c r="D377" t="s">
        <v>366</v>
      </c>
      <c r="E377" t="s">
        <v>4467</v>
      </c>
      <c r="F377" t="s">
        <v>1090</v>
      </c>
      <c r="G377" t="s">
        <v>106</v>
      </c>
      <c r="H377" s="77">
        <v>80</v>
      </c>
      <c r="I377" s="77">
        <v>1325</v>
      </c>
      <c r="J377" s="77">
        <v>0</v>
      </c>
      <c r="K377" s="77">
        <v>3.9135200000000001</v>
      </c>
      <c r="L377" s="78">
        <v>0</v>
      </c>
      <c r="M377" s="78">
        <v>0</v>
      </c>
      <c r="N377" s="78">
        <v>0</v>
      </c>
    </row>
    <row r="378" spans="2:14">
      <c r="B378" t="s">
        <v>4468</v>
      </c>
      <c r="C378" t="s">
        <v>4469</v>
      </c>
      <c r="D378" t="s">
        <v>2176</v>
      </c>
      <c r="E378" t="s">
        <v>4470</v>
      </c>
      <c r="F378" t="s">
        <v>1090</v>
      </c>
      <c r="G378" t="s">
        <v>106</v>
      </c>
      <c r="H378" s="77">
        <v>2325</v>
      </c>
      <c r="I378" s="77">
        <v>1818.8</v>
      </c>
      <c r="J378" s="77">
        <v>0</v>
      </c>
      <c r="K378" s="77">
        <v>156.12397319999999</v>
      </c>
      <c r="L378" s="78">
        <v>1.2999999999999999E-3</v>
      </c>
      <c r="M378" s="78">
        <v>0</v>
      </c>
      <c r="N378" s="78">
        <v>0</v>
      </c>
    </row>
    <row r="379" spans="2:14">
      <c r="B379" t="s">
        <v>4471</v>
      </c>
      <c r="C379" t="s">
        <v>4472</v>
      </c>
      <c r="D379" t="s">
        <v>3364</v>
      </c>
      <c r="E379" t="s">
        <v>4473</v>
      </c>
      <c r="F379" t="s">
        <v>3863</v>
      </c>
      <c r="G379" t="s">
        <v>110</v>
      </c>
      <c r="H379" s="77">
        <v>16318</v>
      </c>
      <c r="I379" s="77">
        <v>19967.64</v>
      </c>
      <c r="J379" s="77">
        <v>0</v>
      </c>
      <c r="K379" s="77">
        <v>13142.105851939699</v>
      </c>
      <c r="L379" s="78">
        <v>8.8000000000000005E-3</v>
      </c>
      <c r="M379" s="78">
        <v>3.0999999999999999E-3</v>
      </c>
      <c r="N379" s="78">
        <v>5.0000000000000001E-4</v>
      </c>
    </row>
    <row r="380" spans="2:14">
      <c r="B380" t="s">
        <v>4474</v>
      </c>
      <c r="C380" t="s">
        <v>4475</v>
      </c>
      <c r="D380" t="s">
        <v>2708</v>
      </c>
      <c r="E380" t="s">
        <v>2591</v>
      </c>
      <c r="F380" t="s">
        <v>3863</v>
      </c>
      <c r="G380" t="s">
        <v>106</v>
      </c>
      <c r="H380" s="77">
        <v>5079</v>
      </c>
      <c r="I380" s="77">
        <v>545.25</v>
      </c>
      <c r="J380" s="77">
        <v>0</v>
      </c>
      <c r="K380" s="77">
        <v>102.24346977</v>
      </c>
      <c r="L380" s="78">
        <v>0</v>
      </c>
      <c r="M380" s="78">
        <v>0</v>
      </c>
      <c r="N380" s="78">
        <v>0</v>
      </c>
    </row>
    <row r="381" spans="2:14">
      <c r="B381" t="s">
        <v>4476</v>
      </c>
      <c r="C381" t="s">
        <v>4477</v>
      </c>
      <c r="D381" t="s">
        <v>123</v>
      </c>
      <c r="E381" t="s">
        <v>2591</v>
      </c>
      <c r="F381" t="s">
        <v>3863</v>
      </c>
      <c r="G381" t="s">
        <v>106</v>
      </c>
      <c r="H381" s="77">
        <v>311</v>
      </c>
      <c r="I381" s="77">
        <v>4696</v>
      </c>
      <c r="J381" s="77">
        <v>0</v>
      </c>
      <c r="K381" s="77">
        <v>53.920035519999999</v>
      </c>
      <c r="L381" s="78">
        <v>0</v>
      </c>
      <c r="M381" s="78">
        <v>0</v>
      </c>
      <c r="N381" s="78">
        <v>0</v>
      </c>
    </row>
    <row r="382" spans="2:14">
      <c r="B382" t="s">
        <v>4478</v>
      </c>
      <c r="C382" t="s">
        <v>4479</v>
      </c>
      <c r="D382" t="s">
        <v>2176</v>
      </c>
      <c r="E382" t="s">
        <v>2591</v>
      </c>
      <c r="F382" t="s">
        <v>3863</v>
      </c>
      <c r="G382" t="s">
        <v>106</v>
      </c>
      <c r="H382" s="77">
        <v>27509</v>
      </c>
      <c r="I382" s="77">
        <v>8105</v>
      </c>
      <c r="J382" s="77">
        <v>0</v>
      </c>
      <c r="K382" s="77">
        <v>8231.6996294</v>
      </c>
      <c r="L382" s="78">
        <v>1E-4</v>
      </c>
      <c r="M382" s="78">
        <v>2E-3</v>
      </c>
      <c r="N382" s="78">
        <v>2.9999999999999997E-4</v>
      </c>
    </row>
    <row r="383" spans="2:14">
      <c r="B383" t="s">
        <v>4480</v>
      </c>
      <c r="C383" t="s">
        <v>4481</v>
      </c>
      <c r="D383" t="s">
        <v>2176</v>
      </c>
      <c r="E383" t="s">
        <v>2591</v>
      </c>
      <c r="F383" t="s">
        <v>3863</v>
      </c>
      <c r="G383" t="s">
        <v>106</v>
      </c>
      <c r="H383" s="77">
        <v>812</v>
      </c>
      <c r="I383" s="77">
        <v>10174</v>
      </c>
      <c r="J383" s="77">
        <v>0</v>
      </c>
      <c r="K383" s="77">
        <v>305.00675295999997</v>
      </c>
      <c r="L383" s="78">
        <v>0</v>
      </c>
      <c r="M383" s="78">
        <v>1E-4</v>
      </c>
      <c r="N383" s="78">
        <v>0</v>
      </c>
    </row>
    <row r="384" spans="2:14">
      <c r="B384" t="s">
        <v>4482</v>
      </c>
      <c r="C384" t="s">
        <v>4483</v>
      </c>
      <c r="D384" t="s">
        <v>2176</v>
      </c>
      <c r="E384" t="s">
        <v>2591</v>
      </c>
      <c r="F384" t="s">
        <v>3863</v>
      </c>
      <c r="G384" t="s">
        <v>106</v>
      </c>
      <c r="H384" s="77">
        <v>118</v>
      </c>
      <c r="I384" s="77">
        <v>11523</v>
      </c>
      <c r="J384" s="77">
        <v>0</v>
      </c>
      <c r="K384" s="77">
        <v>50.200640880000002</v>
      </c>
      <c r="L384" s="78">
        <v>0</v>
      </c>
      <c r="M384" s="78">
        <v>0</v>
      </c>
      <c r="N384" s="78">
        <v>0</v>
      </c>
    </row>
    <row r="385" spans="2:14">
      <c r="B385" t="s">
        <v>4484</v>
      </c>
      <c r="C385" t="s">
        <v>4485</v>
      </c>
      <c r="D385" t="s">
        <v>2176</v>
      </c>
      <c r="E385" t="s">
        <v>2591</v>
      </c>
      <c r="F385" t="s">
        <v>3863</v>
      </c>
      <c r="G385" t="s">
        <v>106</v>
      </c>
      <c r="H385" s="77">
        <v>53</v>
      </c>
      <c r="I385" s="77">
        <v>9639</v>
      </c>
      <c r="J385" s="77">
        <v>0</v>
      </c>
      <c r="K385" s="77">
        <v>18.861209639999998</v>
      </c>
      <c r="L385" s="78">
        <v>0</v>
      </c>
      <c r="M385" s="78">
        <v>0</v>
      </c>
      <c r="N385" s="78">
        <v>0</v>
      </c>
    </row>
    <row r="386" spans="2:14">
      <c r="B386" t="s">
        <v>4486</v>
      </c>
      <c r="C386" t="s">
        <v>4487</v>
      </c>
      <c r="D386" t="s">
        <v>2708</v>
      </c>
      <c r="E386" t="s">
        <v>2591</v>
      </c>
      <c r="F386" t="s">
        <v>3863</v>
      </c>
      <c r="G386" t="s">
        <v>106</v>
      </c>
      <c r="H386" s="77">
        <v>38119</v>
      </c>
      <c r="I386" s="77">
        <v>8578</v>
      </c>
      <c r="J386" s="77">
        <v>0</v>
      </c>
      <c r="K386" s="77">
        <v>12072.278151439999</v>
      </c>
      <c r="L386" s="78">
        <v>1.47E-2</v>
      </c>
      <c r="M386" s="78">
        <v>2.8999999999999998E-3</v>
      </c>
      <c r="N386" s="78">
        <v>5.0000000000000001E-4</v>
      </c>
    </row>
    <row r="387" spans="2:14">
      <c r="B387" t="s">
        <v>4488</v>
      </c>
      <c r="C387" t="s">
        <v>4489</v>
      </c>
      <c r="D387" t="s">
        <v>2708</v>
      </c>
      <c r="E387" t="s">
        <v>2591</v>
      </c>
      <c r="F387" t="s">
        <v>3863</v>
      </c>
      <c r="G387" t="s">
        <v>106</v>
      </c>
      <c r="H387" s="77">
        <v>112769.24</v>
      </c>
      <c r="I387" s="77">
        <v>8946</v>
      </c>
      <c r="J387" s="77">
        <v>0</v>
      </c>
      <c r="K387" s="77">
        <v>37246.137288796803</v>
      </c>
      <c r="L387" s="78">
        <v>3.2000000000000002E-3</v>
      </c>
      <c r="M387" s="78">
        <v>8.8000000000000005E-3</v>
      </c>
      <c r="N387" s="78">
        <v>1.4E-3</v>
      </c>
    </row>
    <row r="388" spans="2:14">
      <c r="B388" t="s">
        <v>4490</v>
      </c>
      <c r="C388" t="s">
        <v>4489</v>
      </c>
      <c r="D388" t="s">
        <v>2708</v>
      </c>
      <c r="E388" t="s">
        <v>2591</v>
      </c>
      <c r="F388" t="s">
        <v>3863</v>
      </c>
      <c r="G388" t="s">
        <v>106</v>
      </c>
      <c r="H388" s="77">
        <v>20897</v>
      </c>
      <c r="I388" s="77">
        <v>8946</v>
      </c>
      <c r="J388" s="77">
        <v>0</v>
      </c>
      <c r="K388" s="77">
        <v>6901.9932290400002</v>
      </c>
      <c r="L388" s="78">
        <v>5.0000000000000001E-4</v>
      </c>
      <c r="M388" s="78">
        <v>1.6000000000000001E-3</v>
      </c>
      <c r="N388" s="78">
        <v>2.9999999999999997E-4</v>
      </c>
    </row>
    <row r="389" spans="2:14">
      <c r="B389" t="s">
        <v>4491</v>
      </c>
      <c r="C389" t="s">
        <v>4492</v>
      </c>
      <c r="D389" t="s">
        <v>2708</v>
      </c>
      <c r="E389" t="s">
        <v>2591</v>
      </c>
      <c r="F389" t="s">
        <v>3863</v>
      </c>
      <c r="G389" t="s">
        <v>106</v>
      </c>
      <c r="H389" s="77">
        <v>25781</v>
      </c>
      <c r="I389" s="77">
        <v>10112</v>
      </c>
      <c r="J389" s="77">
        <v>0</v>
      </c>
      <c r="K389" s="77">
        <v>9624.9506662399999</v>
      </c>
      <c r="L389" s="78">
        <v>5.0000000000000001E-4</v>
      </c>
      <c r="M389" s="78">
        <v>2.3E-3</v>
      </c>
      <c r="N389" s="78">
        <v>4.0000000000000002E-4</v>
      </c>
    </row>
    <row r="390" spans="2:14">
      <c r="B390" t="s">
        <v>4493</v>
      </c>
      <c r="C390" t="s">
        <v>4494</v>
      </c>
      <c r="D390" t="s">
        <v>2708</v>
      </c>
      <c r="E390" t="s">
        <v>2591</v>
      </c>
      <c r="F390" t="s">
        <v>3863</v>
      </c>
      <c r="G390" t="s">
        <v>110</v>
      </c>
      <c r="H390" s="77">
        <v>2275</v>
      </c>
      <c r="I390" s="77">
        <v>9073</v>
      </c>
      <c r="J390" s="77">
        <v>1.8956979999999998E-2</v>
      </c>
      <c r="K390" s="77">
        <v>832.55607602999999</v>
      </c>
      <c r="L390" s="78">
        <v>0</v>
      </c>
      <c r="M390" s="78">
        <v>2.0000000000000001E-4</v>
      </c>
      <c r="N390" s="78">
        <v>0</v>
      </c>
    </row>
    <row r="391" spans="2:14">
      <c r="B391" t="s">
        <v>4495</v>
      </c>
      <c r="C391" t="s">
        <v>4496</v>
      </c>
      <c r="D391" t="s">
        <v>2708</v>
      </c>
      <c r="E391" t="s">
        <v>2591</v>
      </c>
      <c r="F391" t="s">
        <v>3863</v>
      </c>
      <c r="G391" t="s">
        <v>106</v>
      </c>
      <c r="H391" s="77">
        <v>2800</v>
      </c>
      <c r="I391" s="77">
        <v>522.9</v>
      </c>
      <c r="J391" s="77">
        <v>0</v>
      </c>
      <c r="K391" s="77">
        <v>54.055310400000003</v>
      </c>
      <c r="L391" s="78">
        <v>8.0000000000000004E-4</v>
      </c>
      <c r="M391" s="78">
        <v>0</v>
      </c>
      <c r="N391" s="78">
        <v>0</v>
      </c>
    </row>
    <row r="392" spans="2:14">
      <c r="B392" t="s">
        <v>4497</v>
      </c>
      <c r="C392" t="s">
        <v>4498</v>
      </c>
      <c r="D392" t="s">
        <v>2708</v>
      </c>
      <c r="E392" t="s">
        <v>2591</v>
      </c>
      <c r="F392" t="s">
        <v>3863</v>
      </c>
      <c r="G392" t="s">
        <v>106</v>
      </c>
      <c r="H392" s="77">
        <v>241</v>
      </c>
      <c r="I392" s="77">
        <v>12687</v>
      </c>
      <c r="J392" s="77">
        <v>0</v>
      </c>
      <c r="K392" s="77">
        <v>112.88537364</v>
      </c>
      <c r="L392" s="78">
        <v>0</v>
      </c>
      <c r="M392" s="78">
        <v>0</v>
      </c>
      <c r="N392" s="78">
        <v>0</v>
      </c>
    </row>
    <row r="393" spans="2:14">
      <c r="B393" t="s">
        <v>4499</v>
      </c>
      <c r="C393" t="s">
        <v>4500</v>
      </c>
      <c r="D393" t="s">
        <v>2708</v>
      </c>
      <c r="E393" t="s">
        <v>2591</v>
      </c>
      <c r="F393" t="s">
        <v>3863</v>
      </c>
      <c r="G393" t="s">
        <v>106</v>
      </c>
      <c r="H393" s="77">
        <v>463</v>
      </c>
      <c r="I393" s="77">
        <v>14077</v>
      </c>
      <c r="J393" s="77">
        <v>0</v>
      </c>
      <c r="K393" s="77">
        <v>240.63167491999999</v>
      </c>
      <c r="L393" s="78">
        <v>1E-4</v>
      </c>
      <c r="M393" s="78">
        <v>1E-4</v>
      </c>
      <c r="N393" s="78">
        <v>0</v>
      </c>
    </row>
    <row r="394" spans="2:14">
      <c r="B394" t="s">
        <v>4501</v>
      </c>
      <c r="C394" t="s">
        <v>4502</v>
      </c>
      <c r="D394" t="s">
        <v>3364</v>
      </c>
      <c r="E394" t="s">
        <v>1147</v>
      </c>
      <c r="F394" t="s">
        <v>3863</v>
      </c>
      <c r="G394" t="s">
        <v>110</v>
      </c>
      <c r="H394" s="77">
        <v>3027</v>
      </c>
      <c r="I394" s="77">
        <v>22276.79</v>
      </c>
      <c r="J394" s="77">
        <v>0</v>
      </c>
      <c r="K394" s="77">
        <v>2719.7959688722199</v>
      </c>
      <c r="L394" s="78">
        <v>1.8E-3</v>
      </c>
      <c r="M394" s="78">
        <v>5.9999999999999995E-4</v>
      </c>
      <c r="N394" s="78">
        <v>1E-4</v>
      </c>
    </row>
    <row r="395" spans="2:14">
      <c r="B395" t="s">
        <v>4503</v>
      </c>
      <c r="C395" t="s">
        <v>4504</v>
      </c>
      <c r="D395" t="s">
        <v>3176</v>
      </c>
      <c r="E395" t="s">
        <v>4099</v>
      </c>
      <c r="F395" t="s">
        <v>3863</v>
      </c>
      <c r="G395" t="s">
        <v>110</v>
      </c>
      <c r="H395" s="77">
        <v>23212</v>
      </c>
      <c r="I395" s="77">
        <v>14225</v>
      </c>
      <c r="J395" s="77">
        <v>0</v>
      </c>
      <c r="K395" s="77">
        <v>13317.911693800001</v>
      </c>
      <c r="L395" s="78">
        <v>1.2699999999999999E-2</v>
      </c>
      <c r="M395" s="78">
        <v>3.2000000000000002E-3</v>
      </c>
      <c r="N395" s="78">
        <v>5.0000000000000001E-4</v>
      </c>
    </row>
    <row r="396" spans="2:14">
      <c r="B396" t="s">
        <v>4505</v>
      </c>
      <c r="C396" t="s">
        <v>4506</v>
      </c>
      <c r="D396" t="s">
        <v>2708</v>
      </c>
      <c r="E396" t="s">
        <v>4099</v>
      </c>
      <c r="F396" t="s">
        <v>3863</v>
      </c>
      <c r="G396" t="s">
        <v>106</v>
      </c>
      <c r="H396" s="77">
        <v>22036</v>
      </c>
      <c r="I396" s="77">
        <v>15973</v>
      </c>
      <c r="J396" s="77">
        <v>0</v>
      </c>
      <c r="K396" s="77">
        <v>12995.13955376</v>
      </c>
      <c r="L396" s="78">
        <v>5.1499999999999997E-2</v>
      </c>
      <c r="M396" s="78">
        <v>3.0999999999999999E-3</v>
      </c>
      <c r="N396" s="78">
        <v>5.0000000000000001E-4</v>
      </c>
    </row>
    <row r="397" spans="2:14">
      <c r="B397" t="s">
        <v>4507</v>
      </c>
      <c r="C397" t="s">
        <v>4508</v>
      </c>
      <c r="D397" t="s">
        <v>366</v>
      </c>
      <c r="E397" t="s">
        <v>4122</v>
      </c>
      <c r="F397" t="s">
        <v>3863</v>
      </c>
      <c r="G397" t="s">
        <v>106</v>
      </c>
      <c r="H397" s="77">
        <v>10995</v>
      </c>
      <c r="I397" s="77">
        <v>758</v>
      </c>
      <c r="J397" s="77">
        <v>0</v>
      </c>
      <c r="K397" s="77">
        <v>307.69903319999997</v>
      </c>
      <c r="L397" s="78">
        <v>4.0000000000000002E-4</v>
      </c>
      <c r="M397" s="78">
        <v>1E-4</v>
      </c>
      <c r="N397" s="78">
        <v>0</v>
      </c>
    </row>
    <row r="398" spans="2:14">
      <c r="B398" t="s">
        <v>4509</v>
      </c>
      <c r="C398" t="s">
        <v>4510</v>
      </c>
      <c r="D398" t="s">
        <v>123</v>
      </c>
      <c r="E398" t="s">
        <v>4511</v>
      </c>
      <c r="F398" t="s">
        <v>3863</v>
      </c>
      <c r="G398" t="s">
        <v>106</v>
      </c>
      <c r="H398" s="77">
        <v>359</v>
      </c>
      <c r="I398" s="77">
        <v>1226.5999999999999</v>
      </c>
      <c r="J398" s="77">
        <v>0</v>
      </c>
      <c r="K398" s="77">
        <v>16.257699848000001</v>
      </c>
      <c r="L398" s="78">
        <v>0</v>
      </c>
      <c r="M398" s="78">
        <v>0</v>
      </c>
      <c r="N398" s="78">
        <v>0</v>
      </c>
    </row>
    <row r="399" spans="2:14">
      <c r="B399" t="s">
        <v>4512</v>
      </c>
      <c r="C399" t="s">
        <v>4513</v>
      </c>
      <c r="D399" t="s">
        <v>2176</v>
      </c>
      <c r="E399" t="s">
        <v>4144</v>
      </c>
      <c r="F399" t="s">
        <v>3863</v>
      </c>
      <c r="G399" t="s">
        <v>106</v>
      </c>
      <c r="H399" s="77">
        <v>840</v>
      </c>
      <c r="I399" s="77">
        <v>4778</v>
      </c>
      <c r="J399" s="77">
        <v>0.41867280000000001</v>
      </c>
      <c r="K399" s="77">
        <v>148.5978312</v>
      </c>
      <c r="L399" s="78">
        <v>0</v>
      </c>
      <c r="M399" s="78">
        <v>0</v>
      </c>
      <c r="N399" s="78">
        <v>0</v>
      </c>
    </row>
    <row r="400" spans="2:14">
      <c r="B400" t="s">
        <v>4514</v>
      </c>
      <c r="C400" t="s">
        <v>4515</v>
      </c>
      <c r="D400" t="s">
        <v>366</v>
      </c>
      <c r="E400" t="s">
        <v>4516</v>
      </c>
      <c r="F400" t="s">
        <v>3863</v>
      </c>
      <c r="G400" t="s">
        <v>106</v>
      </c>
      <c r="H400" s="77">
        <v>1660</v>
      </c>
      <c r="I400" s="77">
        <v>5013</v>
      </c>
      <c r="J400" s="77">
        <v>0</v>
      </c>
      <c r="K400" s="77">
        <v>307.23273360000002</v>
      </c>
      <c r="L400" s="78">
        <v>0</v>
      </c>
      <c r="M400" s="78">
        <v>1E-4</v>
      </c>
      <c r="N400" s="78">
        <v>0</v>
      </c>
    </row>
    <row r="401" spans="2:14">
      <c r="B401" t="s">
        <v>4517</v>
      </c>
      <c r="C401" t="s">
        <v>4518</v>
      </c>
      <c r="D401" t="s">
        <v>366</v>
      </c>
      <c r="E401" t="s">
        <v>4519</v>
      </c>
      <c r="F401" t="s">
        <v>3863</v>
      </c>
      <c r="G401" t="s">
        <v>106</v>
      </c>
      <c r="H401" s="77">
        <v>55010</v>
      </c>
      <c r="I401" s="77">
        <v>9469</v>
      </c>
      <c r="J401" s="77">
        <v>0</v>
      </c>
      <c r="K401" s="77">
        <v>19231.247354800002</v>
      </c>
      <c r="L401" s="78">
        <v>8.0999999999999996E-3</v>
      </c>
      <c r="M401" s="78">
        <v>4.5999999999999999E-3</v>
      </c>
      <c r="N401" s="78">
        <v>6.9999999999999999E-4</v>
      </c>
    </row>
    <row r="402" spans="2:14">
      <c r="B402" t="s">
        <v>4520</v>
      </c>
      <c r="C402" t="s">
        <v>4521</v>
      </c>
      <c r="D402" t="s">
        <v>366</v>
      </c>
      <c r="E402" t="s">
        <v>4296</v>
      </c>
      <c r="F402" t="s">
        <v>3863</v>
      </c>
      <c r="G402" t="s">
        <v>106</v>
      </c>
      <c r="H402" s="77">
        <v>18483</v>
      </c>
      <c r="I402" s="77">
        <v>9163</v>
      </c>
      <c r="J402" s="77">
        <v>0</v>
      </c>
      <c r="K402" s="77">
        <v>6252.7611946799998</v>
      </c>
      <c r="L402" s="78">
        <v>2.0000000000000001E-4</v>
      </c>
      <c r="M402" s="78">
        <v>1.5E-3</v>
      </c>
      <c r="N402" s="78">
        <v>2.0000000000000001E-4</v>
      </c>
    </row>
    <row r="403" spans="2:14">
      <c r="B403" t="s">
        <v>4522</v>
      </c>
      <c r="C403" t="s">
        <v>4523</v>
      </c>
      <c r="D403" t="s">
        <v>366</v>
      </c>
      <c r="E403" t="s">
        <v>4296</v>
      </c>
      <c r="F403" t="s">
        <v>3863</v>
      </c>
      <c r="G403" t="s">
        <v>106</v>
      </c>
      <c r="H403" s="77">
        <v>45712</v>
      </c>
      <c r="I403" s="77">
        <v>3203</v>
      </c>
      <c r="J403" s="77">
        <v>0</v>
      </c>
      <c r="K403" s="77">
        <v>5405.6615891199999</v>
      </c>
      <c r="L403" s="78">
        <v>8.0000000000000004E-4</v>
      </c>
      <c r="M403" s="78">
        <v>1.2999999999999999E-3</v>
      </c>
      <c r="N403" s="78">
        <v>2.0000000000000001E-4</v>
      </c>
    </row>
    <row r="404" spans="2:14">
      <c r="B404" t="s">
        <v>4524</v>
      </c>
      <c r="C404" t="s">
        <v>4525</v>
      </c>
      <c r="D404" t="s">
        <v>366</v>
      </c>
      <c r="E404" t="s">
        <v>4296</v>
      </c>
      <c r="F404" t="s">
        <v>3863</v>
      </c>
      <c r="G404" t="s">
        <v>106</v>
      </c>
      <c r="H404" s="77">
        <v>139771</v>
      </c>
      <c r="I404" s="77">
        <v>2828</v>
      </c>
      <c r="J404" s="77">
        <v>0</v>
      </c>
      <c r="K404" s="77">
        <v>14593.456564960001</v>
      </c>
      <c r="L404" s="78">
        <v>1.6299999999999999E-2</v>
      </c>
      <c r="M404" s="78">
        <v>3.5000000000000001E-3</v>
      </c>
      <c r="N404" s="78">
        <v>5.9999999999999995E-4</v>
      </c>
    </row>
    <row r="405" spans="2:14">
      <c r="B405" t="s">
        <v>4526</v>
      </c>
      <c r="C405" t="s">
        <v>4527</v>
      </c>
      <c r="D405" t="s">
        <v>2176</v>
      </c>
      <c r="E405" t="s">
        <v>4362</v>
      </c>
      <c r="F405" t="s">
        <v>3863</v>
      </c>
      <c r="G405" t="s">
        <v>106</v>
      </c>
      <c r="H405" s="77">
        <v>74016</v>
      </c>
      <c r="I405" s="77">
        <v>5772</v>
      </c>
      <c r="J405" s="77">
        <v>0</v>
      </c>
      <c r="K405" s="77">
        <v>15772.97539584</v>
      </c>
      <c r="L405" s="78">
        <v>3.2000000000000002E-3</v>
      </c>
      <c r="M405" s="78">
        <v>3.7000000000000002E-3</v>
      </c>
      <c r="N405" s="78">
        <v>5.9999999999999995E-4</v>
      </c>
    </row>
    <row r="406" spans="2:14">
      <c r="B406" t="s">
        <v>4528</v>
      </c>
      <c r="C406" t="s">
        <v>4529</v>
      </c>
      <c r="D406" t="s">
        <v>2176</v>
      </c>
      <c r="E406" t="s">
        <v>4362</v>
      </c>
      <c r="F406" t="s">
        <v>3863</v>
      </c>
      <c r="G406" t="s">
        <v>106</v>
      </c>
      <c r="H406" s="77">
        <v>977</v>
      </c>
      <c r="I406" s="77">
        <v>7870</v>
      </c>
      <c r="J406" s="77">
        <v>0</v>
      </c>
      <c r="K406" s="77">
        <v>283.87751079999998</v>
      </c>
      <c r="L406" s="78">
        <v>0</v>
      </c>
      <c r="M406" s="78">
        <v>1E-4</v>
      </c>
      <c r="N406" s="78">
        <v>0</v>
      </c>
    </row>
    <row r="407" spans="2:14">
      <c r="B407" t="s">
        <v>4530</v>
      </c>
      <c r="C407" t="s">
        <v>4531</v>
      </c>
      <c r="D407" t="s">
        <v>2176</v>
      </c>
      <c r="E407" t="s">
        <v>4362</v>
      </c>
      <c r="F407" t="s">
        <v>3863</v>
      </c>
      <c r="G407" t="s">
        <v>106</v>
      </c>
      <c r="H407" s="77">
        <v>9486</v>
      </c>
      <c r="I407" s="77">
        <v>7558</v>
      </c>
      <c r="J407" s="77">
        <v>0</v>
      </c>
      <c r="K407" s="77">
        <v>2646.9863409599998</v>
      </c>
      <c r="L407" s="78">
        <v>0</v>
      </c>
      <c r="M407" s="78">
        <v>5.9999999999999995E-4</v>
      </c>
      <c r="N407" s="78">
        <v>1E-4</v>
      </c>
    </row>
    <row r="408" spans="2:14">
      <c r="B408" t="s">
        <v>4532</v>
      </c>
      <c r="C408" t="s">
        <v>4533</v>
      </c>
      <c r="D408" t="s">
        <v>2176</v>
      </c>
      <c r="E408" t="s">
        <v>4362</v>
      </c>
      <c r="F408" t="s">
        <v>3863</v>
      </c>
      <c r="G408" t="s">
        <v>106</v>
      </c>
      <c r="H408" s="77">
        <v>9</v>
      </c>
      <c r="I408" s="77">
        <v>7244</v>
      </c>
      <c r="J408" s="77">
        <v>0</v>
      </c>
      <c r="K408" s="77">
        <v>2.40703632</v>
      </c>
      <c r="L408" s="78">
        <v>0</v>
      </c>
      <c r="M408" s="78">
        <v>0</v>
      </c>
      <c r="N408" s="78">
        <v>0</v>
      </c>
    </row>
    <row r="409" spans="2:14">
      <c r="B409" t="s">
        <v>4534</v>
      </c>
      <c r="C409" t="s">
        <v>4535</v>
      </c>
      <c r="D409" t="s">
        <v>123</v>
      </c>
      <c r="E409" t="s">
        <v>2591</v>
      </c>
      <c r="F409" t="s">
        <v>123</v>
      </c>
      <c r="G409" t="s">
        <v>106</v>
      </c>
      <c r="H409" s="77">
        <v>5334</v>
      </c>
      <c r="I409" s="77">
        <v>17569</v>
      </c>
      <c r="J409" s="77">
        <v>0</v>
      </c>
      <c r="K409" s="77">
        <v>3459.8856583199999</v>
      </c>
      <c r="L409" s="78">
        <v>0</v>
      </c>
      <c r="M409" s="78">
        <v>8.0000000000000004E-4</v>
      </c>
      <c r="N409" s="78">
        <v>1E-4</v>
      </c>
    </row>
    <row r="410" spans="2:14">
      <c r="B410" t="s">
        <v>4536</v>
      </c>
      <c r="C410" t="s">
        <v>4537</v>
      </c>
      <c r="D410" t="s">
        <v>123</v>
      </c>
      <c r="E410" t="s">
        <v>4362</v>
      </c>
      <c r="F410" t="s">
        <v>123</v>
      </c>
      <c r="G410" t="s">
        <v>106</v>
      </c>
      <c r="H410" s="77">
        <v>65976</v>
      </c>
      <c r="I410" s="77">
        <v>4674.25</v>
      </c>
      <c r="J410" s="77">
        <v>0</v>
      </c>
      <c r="K410" s="77">
        <v>11385.69670056</v>
      </c>
      <c r="L410" s="78">
        <v>0</v>
      </c>
      <c r="M410" s="78">
        <v>2.7000000000000001E-3</v>
      </c>
      <c r="N410" s="78">
        <v>4.0000000000000002E-4</v>
      </c>
    </row>
    <row r="411" spans="2:14">
      <c r="B411" s="79" t="s">
        <v>1029</v>
      </c>
      <c r="H411" s="81">
        <v>0</v>
      </c>
      <c r="J411" s="81">
        <v>0</v>
      </c>
      <c r="K411" s="81">
        <v>0</v>
      </c>
      <c r="M411" s="80">
        <v>0</v>
      </c>
      <c r="N411" s="80">
        <v>0</v>
      </c>
    </row>
    <row r="412" spans="2:14">
      <c r="B412" t="s">
        <v>214</v>
      </c>
      <c r="C412" t="s">
        <v>214</v>
      </c>
      <c r="F412" t="s">
        <v>214</v>
      </c>
      <c r="G412" t="s">
        <v>214</v>
      </c>
      <c r="H412" s="77">
        <v>0</v>
      </c>
      <c r="I412" s="77">
        <v>0</v>
      </c>
      <c r="K412" s="77">
        <v>0</v>
      </c>
      <c r="L412" s="78">
        <v>0</v>
      </c>
      <c r="M412" s="78">
        <v>0</v>
      </c>
      <c r="N412" s="78">
        <v>0</v>
      </c>
    </row>
    <row r="413" spans="2:14">
      <c r="B413" s="79" t="s">
        <v>3956</v>
      </c>
      <c r="H413" s="81">
        <v>0</v>
      </c>
      <c r="J413" s="81">
        <v>0</v>
      </c>
      <c r="K413" s="81">
        <v>0</v>
      </c>
      <c r="M413" s="80">
        <v>0</v>
      </c>
      <c r="N413" s="80">
        <v>0</v>
      </c>
    </row>
    <row r="414" spans="2:14">
      <c r="B414" t="s">
        <v>214</v>
      </c>
      <c r="C414" t="s">
        <v>214</v>
      </c>
      <c r="F414" t="s">
        <v>214</v>
      </c>
      <c r="G414" t="s">
        <v>214</v>
      </c>
      <c r="H414" s="77">
        <v>0</v>
      </c>
      <c r="I414" s="77">
        <v>0</v>
      </c>
      <c r="K414" s="77">
        <v>0</v>
      </c>
      <c r="L414" s="78">
        <v>0</v>
      </c>
      <c r="M414" s="78">
        <v>0</v>
      </c>
      <c r="N414" s="78">
        <v>0</v>
      </c>
    </row>
    <row r="415" spans="2:14">
      <c r="B415" t="s">
        <v>255</v>
      </c>
    </row>
    <row r="416" spans="2:14">
      <c r="B416" t="s">
        <v>369</v>
      </c>
    </row>
    <row r="417" spans="2:2">
      <c r="B417" t="s">
        <v>370</v>
      </c>
    </row>
    <row r="418" spans="2:2">
      <c r="B418" t="s">
        <v>371</v>
      </c>
    </row>
    <row r="419" spans="2:2">
      <c r="B419" t="s">
        <v>372</v>
      </c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45106</v>
      </c>
    </row>
    <row r="2" spans="2:65" s="1" customFormat="1">
      <c r="B2" s="2" t="s">
        <v>1</v>
      </c>
      <c r="C2" s="12" t="s">
        <v>198</v>
      </c>
    </row>
    <row r="3" spans="2:65" s="1" customFormat="1">
      <c r="B3" s="2" t="s">
        <v>2</v>
      </c>
      <c r="C3" s="26" t="s">
        <v>197</v>
      </c>
    </row>
    <row r="4" spans="2:65" s="1" customFormat="1">
      <c r="B4" s="2" t="s">
        <v>3</v>
      </c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16954193.449999999</v>
      </c>
      <c r="K11" s="7"/>
      <c r="L11" s="75">
        <v>476404.33440327016</v>
      </c>
      <c r="M11" s="7"/>
      <c r="N11" s="76">
        <v>1</v>
      </c>
      <c r="O11" s="76">
        <v>1.8200000000000001E-2</v>
      </c>
      <c r="P11" s="35"/>
      <c r="BG11" s="16"/>
      <c r="BH11" s="19"/>
      <c r="BI11" s="16"/>
      <c r="BM11" s="16"/>
    </row>
    <row r="12" spans="2:65">
      <c r="B12" s="79" t="s">
        <v>207</v>
      </c>
      <c r="C12" s="16"/>
      <c r="D12" s="16"/>
      <c r="E12" s="16"/>
      <c r="J12" s="81">
        <v>12978093.6</v>
      </c>
      <c r="L12" s="81">
        <v>23780.123467615598</v>
      </c>
      <c r="N12" s="80">
        <v>4.99E-2</v>
      </c>
      <c r="O12" s="80">
        <v>8.9999999999999998E-4</v>
      </c>
    </row>
    <row r="13" spans="2:65">
      <c r="B13" s="79" t="s">
        <v>4538</v>
      </c>
      <c r="C13" s="16"/>
      <c r="D13" s="16"/>
      <c r="E13" s="16"/>
      <c r="J13" s="81">
        <v>362</v>
      </c>
      <c r="L13" s="81">
        <v>0.86315280000000005</v>
      </c>
      <c r="N13" s="80">
        <v>0</v>
      </c>
      <c r="O13" s="80">
        <v>0</v>
      </c>
    </row>
    <row r="14" spans="2:65">
      <c r="B14" t="s">
        <v>4539</v>
      </c>
      <c r="C14" t="s">
        <v>4540</v>
      </c>
      <c r="D14" t="s">
        <v>100</v>
      </c>
      <c r="E14" t="s">
        <v>3767</v>
      </c>
      <c r="F14" t="s">
        <v>3863</v>
      </c>
      <c r="G14" t="s">
        <v>214</v>
      </c>
      <c r="H14" t="s">
        <v>215</v>
      </c>
      <c r="I14" t="s">
        <v>102</v>
      </c>
      <c r="J14" s="77">
        <v>362</v>
      </c>
      <c r="K14" s="77">
        <v>238.44</v>
      </c>
      <c r="L14" s="77">
        <v>0.86315280000000005</v>
      </c>
      <c r="M14" s="78">
        <v>0</v>
      </c>
      <c r="N14" s="78">
        <v>0</v>
      </c>
      <c r="O14" s="78">
        <v>0</v>
      </c>
    </row>
    <row r="15" spans="2:65">
      <c r="B15" s="79" t="s">
        <v>4541</v>
      </c>
      <c r="C15" s="16"/>
      <c r="D15" s="16"/>
      <c r="E15" s="16"/>
      <c r="J15" s="81">
        <v>1252043</v>
      </c>
      <c r="L15" s="81">
        <v>1433.3944073</v>
      </c>
      <c r="N15" s="80">
        <v>3.0000000000000001E-3</v>
      </c>
      <c r="O15" s="80">
        <v>1E-4</v>
      </c>
    </row>
    <row r="16" spans="2:65">
      <c r="B16" t="s">
        <v>4542</v>
      </c>
      <c r="C16" t="s">
        <v>4543</v>
      </c>
      <c r="D16" t="s">
        <v>100</v>
      </c>
      <c r="E16" t="s">
        <v>3723</v>
      </c>
      <c r="F16" t="s">
        <v>3863</v>
      </c>
      <c r="G16" t="s">
        <v>214</v>
      </c>
      <c r="H16" t="s">
        <v>215</v>
      </c>
      <c r="I16" t="s">
        <v>102</v>
      </c>
      <c r="J16" s="77">
        <v>65254</v>
      </c>
      <c r="K16" s="77">
        <v>114.84</v>
      </c>
      <c r="L16" s="77">
        <v>74.937693600000003</v>
      </c>
      <c r="M16" s="78">
        <v>0</v>
      </c>
      <c r="N16" s="78">
        <v>2.0000000000000001E-4</v>
      </c>
      <c r="O16" s="78">
        <v>0</v>
      </c>
    </row>
    <row r="17" spans="2:15">
      <c r="B17" t="s">
        <v>4544</v>
      </c>
      <c r="C17" t="s">
        <v>4545</v>
      </c>
      <c r="D17" t="s">
        <v>100</v>
      </c>
      <c r="E17" t="s">
        <v>3767</v>
      </c>
      <c r="F17" t="s">
        <v>3863</v>
      </c>
      <c r="G17" t="s">
        <v>214</v>
      </c>
      <c r="H17" t="s">
        <v>215</v>
      </c>
      <c r="I17" t="s">
        <v>102</v>
      </c>
      <c r="J17" s="77">
        <v>60360</v>
      </c>
      <c r="K17" s="77">
        <v>100.18</v>
      </c>
      <c r="L17" s="77">
        <v>60.468648000000002</v>
      </c>
      <c r="M17" s="78">
        <v>0</v>
      </c>
      <c r="N17" s="78">
        <v>1E-4</v>
      </c>
      <c r="O17" s="78">
        <v>0</v>
      </c>
    </row>
    <row r="18" spans="2:15">
      <c r="B18" t="s">
        <v>4546</v>
      </c>
      <c r="C18" t="s">
        <v>4547</v>
      </c>
      <c r="D18" t="s">
        <v>100</v>
      </c>
      <c r="E18" t="s">
        <v>3737</v>
      </c>
      <c r="F18" t="s">
        <v>3863</v>
      </c>
      <c r="G18" t="s">
        <v>214</v>
      </c>
      <c r="H18" t="s">
        <v>215</v>
      </c>
      <c r="I18" t="s">
        <v>102</v>
      </c>
      <c r="J18" s="77">
        <v>20000</v>
      </c>
      <c r="K18" s="77">
        <v>100.16</v>
      </c>
      <c r="L18" s="77">
        <v>20.032</v>
      </c>
      <c r="M18" s="78">
        <v>0</v>
      </c>
      <c r="N18" s="78">
        <v>0</v>
      </c>
      <c r="O18" s="78">
        <v>0</v>
      </c>
    </row>
    <row r="19" spans="2:15">
      <c r="B19" t="s">
        <v>4548</v>
      </c>
      <c r="C19" t="s">
        <v>4549</v>
      </c>
      <c r="D19" t="s">
        <v>100</v>
      </c>
      <c r="E19" t="s">
        <v>3737</v>
      </c>
      <c r="F19" t="s">
        <v>3863</v>
      </c>
      <c r="G19" t="s">
        <v>214</v>
      </c>
      <c r="H19" t="s">
        <v>215</v>
      </c>
      <c r="I19" t="s">
        <v>102</v>
      </c>
      <c r="J19" s="77">
        <v>10000</v>
      </c>
      <c r="K19" s="77">
        <v>101.49</v>
      </c>
      <c r="L19" s="77">
        <v>10.148999999999999</v>
      </c>
      <c r="M19" s="78">
        <v>0</v>
      </c>
      <c r="N19" s="78">
        <v>0</v>
      </c>
      <c r="O19" s="78">
        <v>0</v>
      </c>
    </row>
    <row r="20" spans="2:15">
      <c r="B20" t="s">
        <v>4550</v>
      </c>
      <c r="C20" t="s">
        <v>4551</v>
      </c>
      <c r="D20" t="s">
        <v>100</v>
      </c>
      <c r="E20" t="s">
        <v>3737</v>
      </c>
      <c r="F20" t="s">
        <v>3863</v>
      </c>
      <c r="G20" t="s">
        <v>214</v>
      </c>
      <c r="H20" t="s">
        <v>215</v>
      </c>
      <c r="I20" t="s">
        <v>102</v>
      </c>
      <c r="J20" s="77">
        <v>47490</v>
      </c>
      <c r="K20" s="77">
        <v>99.07</v>
      </c>
      <c r="L20" s="77">
        <v>47.048343000000003</v>
      </c>
      <c r="M20" s="78">
        <v>1.1000000000000001E-3</v>
      </c>
      <c r="N20" s="78">
        <v>1E-4</v>
      </c>
      <c r="O20" s="78">
        <v>0</v>
      </c>
    </row>
    <row r="21" spans="2:15">
      <c r="B21" t="s">
        <v>4552</v>
      </c>
      <c r="C21" t="s">
        <v>4553</v>
      </c>
      <c r="D21" t="s">
        <v>100</v>
      </c>
      <c r="E21" t="s">
        <v>3737</v>
      </c>
      <c r="F21" t="s">
        <v>3863</v>
      </c>
      <c r="G21" t="s">
        <v>214</v>
      </c>
      <c r="H21" t="s">
        <v>215</v>
      </c>
      <c r="I21" t="s">
        <v>102</v>
      </c>
      <c r="J21" s="77">
        <v>20000</v>
      </c>
      <c r="K21" s="77">
        <v>110.5</v>
      </c>
      <c r="L21" s="77">
        <v>22.1</v>
      </c>
      <c r="M21" s="78">
        <v>0</v>
      </c>
      <c r="N21" s="78">
        <v>0</v>
      </c>
      <c r="O21" s="78">
        <v>0</v>
      </c>
    </row>
    <row r="22" spans="2:15">
      <c r="B22" t="s">
        <v>4554</v>
      </c>
      <c r="C22" t="s">
        <v>4555</v>
      </c>
      <c r="D22" t="s">
        <v>100</v>
      </c>
      <c r="E22" t="s">
        <v>4556</v>
      </c>
      <c r="F22" t="s">
        <v>3863</v>
      </c>
      <c r="G22" t="s">
        <v>214</v>
      </c>
      <c r="H22" t="s">
        <v>215</v>
      </c>
      <c r="I22" t="s">
        <v>102</v>
      </c>
      <c r="J22" s="77">
        <v>82304</v>
      </c>
      <c r="K22" s="77">
        <v>98.43</v>
      </c>
      <c r="L22" s="77">
        <v>81.011827199999999</v>
      </c>
      <c r="M22" s="78">
        <v>0</v>
      </c>
      <c r="N22" s="78">
        <v>2.0000000000000001E-4</v>
      </c>
      <c r="O22" s="78">
        <v>0</v>
      </c>
    </row>
    <row r="23" spans="2:15">
      <c r="B23" t="s">
        <v>4557</v>
      </c>
      <c r="C23" t="s">
        <v>4558</v>
      </c>
      <c r="D23" t="s">
        <v>100</v>
      </c>
      <c r="E23" t="s">
        <v>3767</v>
      </c>
      <c r="F23" t="s">
        <v>3863</v>
      </c>
      <c r="G23" t="s">
        <v>214</v>
      </c>
      <c r="H23" t="s">
        <v>215</v>
      </c>
      <c r="I23" t="s">
        <v>102</v>
      </c>
      <c r="J23" s="77">
        <v>20000</v>
      </c>
      <c r="K23" s="77">
        <v>104.11</v>
      </c>
      <c r="L23" s="77">
        <v>20.821999999999999</v>
      </c>
      <c r="M23" s="78">
        <v>0</v>
      </c>
      <c r="N23" s="78">
        <v>0</v>
      </c>
      <c r="O23" s="78">
        <v>0</v>
      </c>
    </row>
    <row r="24" spans="2:15">
      <c r="B24" t="s">
        <v>4559</v>
      </c>
      <c r="C24" t="s">
        <v>4560</v>
      </c>
      <c r="D24" t="s">
        <v>100</v>
      </c>
      <c r="E24" t="s">
        <v>4561</v>
      </c>
      <c r="F24" t="s">
        <v>3863</v>
      </c>
      <c r="G24" t="s">
        <v>214</v>
      </c>
      <c r="H24" t="s">
        <v>215</v>
      </c>
      <c r="I24" t="s">
        <v>102</v>
      </c>
      <c r="J24" s="77">
        <v>8968</v>
      </c>
      <c r="K24" s="77">
        <v>142.46</v>
      </c>
      <c r="L24" s="77">
        <v>12.775812800000001</v>
      </c>
      <c r="M24" s="78">
        <v>0</v>
      </c>
      <c r="N24" s="78">
        <v>0</v>
      </c>
      <c r="O24" s="78">
        <v>0</v>
      </c>
    </row>
    <row r="25" spans="2:15">
      <c r="B25" t="s">
        <v>4562</v>
      </c>
      <c r="C25" t="s">
        <v>4563</v>
      </c>
      <c r="D25" t="s">
        <v>100</v>
      </c>
      <c r="E25" t="s">
        <v>4561</v>
      </c>
      <c r="F25" t="s">
        <v>3863</v>
      </c>
      <c r="G25" t="s">
        <v>214</v>
      </c>
      <c r="H25" t="s">
        <v>215</v>
      </c>
      <c r="I25" t="s">
        <v>102</v>
      </c>
      <c r="J25" s="77">
        <v>86094</v>
      </c>
      <c r="K25" s="77">
        <v>122.68</v>
      </c>
      <c r="L25" s="77">
        <v>105.6201192</v>
      </c>
      <c r="M25" s="78">
        <v>0</v>
      </c>
      <c r="N25" s="78">
        <v>2.0000000000000001E-4</v>
      </c>
      <c r="O25" s="78">
        <v>0</v>
      </c>
    </row>
    <row r="26" spans="2:15">
      <c r="B26" t="s">
        <v>4564</v>
      </c>
      <c r="C26" t="s">
        <v>4565</v>
      </c>
      <c r="D26" t="s">
        <v>100</v>
      </c>
      <c r="E26" t="s">
        <v>3779</v>
      </c>
      <c r="F26" t="s">
        <v>3863</v>
      </c>
      <c r="G26" t="s">
        <v>214</v>
      </c>
      <c r="H26" t="s">
        <v>215</v>
      </c>
      <c r="I26" t="s">
        <v>102</v>
      </c>
      <c r="J26" s="77">
        <v>20000</v>
      </c>
      <c r="K26" s="77">
        <v>117.93</v>
      </c>
      <c r="L26" s="77">
        <v>23.585999999999999</v>
      </c>
      <c r="M26" s="78">
        <v>0</v>
      </c>
      <c r="N26" s="78">
        <v>0</v>
      </c>
      <c r="O26" s="78">
        <v>0</v>
      </c>
    </row>
    <row r="27" spans="2:15">
      <c r="B27" t="s">
        <v>4566</v>
      </c>
      <c r="C27" t="s">
        <v>4567</v>
      </c>
      <c r="D27" t="s">
        <v>100</v>
      </c>
      <c r="E27" t="s">
        <v>4556</v>
      </c>
      <c r="F27" t="s">
        <v>3863</v>
      </c>
      <c r="G27" t="s">
        <v>214</v>
      </c>
      <c r="H27" t="s">
        <v>215</v>
      </c>
      <c r="I27" t="s">
        <v>102</v>
      </c>
      <c r="J27" s="77">
        <v>46645</v>
      </c>
      <c r="K27" s="77">
        <v>105.59</v>
      </c>
      <c r="L27" s="77">
        <v>49.252455500000003</v>
      </c>
      <c r="M27" s="78">
        <v>0</v>
      </c>
      <c r="N27" s="78">
        <v>1E-4</v>
      </c>
      <c r="O27" s="78">
        <v>0</v>
      </c>
    </row>
    <row r="28" spans="2:15">
      <c r="B28" t="s">
        <v>4568</v>
      </c>
      <c r="C28" t="s">
        <v>4569</v>
      </c>
      <c r="D28" t="s">
        <v>100</v>
      </c>
      <c r="E28" t="s">
        <v>3723</v>
      </c>
      <c r="F28" t="s">
        <v>3863</v>
      </c>
      <c r="G28" t="s">
        <v>214</v>
      </c>
      <c r="H28" t="s">
        <v>215</v>
      </c>
      <c r="I28" t="s">
        <v>102</v>
      </c>
      <c r="J28" s="77">
        <v>50000</v>
      </c>
      <c r="K28" s="77">
        <v>111.34</v>
      </c>
      <c r="L28" s="77">
        <v>55.67</v>
      </c>
      <c r="M28" s="78">
        <v>0</v>
      </c>
      <c r="N28" s="78">
        <v>1E-4</v>
      </c>
      <c r="O28" s="78">
        <v>0</v>
      </c>
    </row>
    <row r="29" spans="2:15">
      <c r="B29" t="s">
        <v>4570</v>
      </c>
      <c r="C29" t="s">
        <v>4571</v>
      </c>
      <c r="D29" t="s">
        <v>100</v>
      </c>
      <c r="E29" t="s">
        <v>3723</v>
      </c>
      <c r="F29" t="s">
        <v>3863</v>
      </c>
      <c r="G29" t="s">
        <v>214</v>
      </c>
      <c r="H29" t="s">
        <v>215</v>
      </c>
      <c r="I29" t="s">
        <v>102</v>
      </c>
      <c r="J29" s="77">
        <v>9566</v>
      </c>
      <c r="K29" s="77">
        <v>360.48</v>
      </c>
      <c r="L29" s="77">
        <v>34.483516799999997</v>
      </c>
      <c r="M29" s="78">
        <v>0</v>
      </c>
      <c r="N29" s="78">
        <v>1E-4</v>
      </c>
      <c r="O29" s="78">
        <v>0</v>
      </c>
    </row>
    <row r="30" spans="2:15">
      <c r="B30" t="s">
        <v>4572</v>
      </c>
      <c r="C30" t="s">
        <v>4573</v>
      </c>
      <c r="D30" t="s">
        <v>100</v>
      </c>
      <c r="E30" t="s">
        <v>4574</v>
      </c>
      <c r="F30" t="s">
        <v>3863</v>
      </c>
      <c r="G30" t="s">
        <v>214</v>
      </c>
      <c r="H30" t="s">
        <v>215</v>
      </c>
      <c r="I30" t="s">
        <v>102</v>
      </c>
      <c r="J30" s="77">
        <v>15857</v>
      </c>
      <c r="K30" s="77">
        <v>93.47</v>
      </c>
      <c r="L30" s="77">
        <v>14.821537899999999</v>
      </c>
      <c r="M30" s="78">
        <v>0</v>
      </c>
      <c r="N30" s="78">
        <v>0</v>
      </c>
      <c r="O30" s="78">
        <v>0</v>
      </c>
    </row>
    <row r="31" spans="2:15">
      <c r="B31" t="s">
        <v>4575</v>
      </c>
      <c r="C31" t="s">
        <v>4576</v>
      </c>
      <c r="D31" t="s">
        <v>100</v>
      </c>
      <c r="E31" t="s">
        <v>3723</v>
      </c>
      <c r="F31" t="s">
        <v>3863</v>
      </c>
      <c r="G31" t="s">
        <v>214</v>
      </c>
      <c r="H31" t="s">
        <v>215</v>
      </c>
      <c r="I31" t="s">
        <v>102</v>
      </c>
      <c r="J31" s="77">
        <v>15000</v>
      </c>
      <c r="K31" s="77">
        <v>128.44999999999999</v>
      </c>
      <c r="L31" s="77">
        <v>19.267499999999998</v>
      </c>
      <c r="M31" s="78">
        <v>4.0000000000000002E-4</v>
      </c>
      <c r="N31" s="78">
        <v>0</v>
      </c>
      <c r="O31" s="78">
        <v>0</v>
      </c>
    </row>
    <row r="32" spans="2:15">
      <c r="B32" t="s">
        <v>4577</v>
      </c>
      <c r="C32" t="s">
        <v>4578</v>
      </c>
      <c r="D32" t="s">
        <v>100</v>
      </c>
      <c r="E32" t="s">
        <v>3767</v>
      </c>
      <c r="F32" t="s">
        <v>3863</v>
      </c>
      <c r="G32" t="s">
        <v>214</v>
      </c>
      <c r="H32" t="s">
        <v>215</v>
      </c>
      <c r="I32" t="s">
        <v>102</v>
      </c>
      <c r="J32" s="77">
        <v>38731</v>
      </c>
      <c r="K32" s="77">
        <v>118.63</v>
      </c>
      <c r="L32" s="77">
        <v>45.946585300000002</v>
      </c>
      <c r="M32" s="78">
        <v>0</v>
      </c>
      <c r="N32" s="78">
        <v>1E-4</v>
      </c>
      <c r="O32" s="78">
        <v>0</v>
      </c>
    </row>
    <row r="33" spans="2:15">
      <c r="B33" t="s">
        <v>4579</v>
      </c>
      <c r="C33" t="s">
        <v>4580</v>
      </c>
      <c r="D33" t="s">
        <v>100</v>
      </c>
      <c r="E33" t="s">
        <v>3767</v>
      </c>
      <c r="F33" t="s">
        <v>3863</v>
      </c>
      <c r="G33" t="s">
        <v>214</v>
      </c>
      <c r="H33" t="s">
        <v>215</v>
      </c>
      <c r="I33" t="s">
        <v>102</v>
      </c>
      <c r="J33" s="77">
        <v>193917</v>
      </c>
      <c r="K33" s="77">
        <v>131.63999999999999</v>
      </c>
      <c r="L33" s="77">
        <v>255.2723388</v>
      </c>
      <c r="M33" s="78">
        <v>0</v>
      </c>
      <c r="N33" s="78">
        <v>5.0000000000000001E-4</v>
      </c>
      <c r="O33" s="78">
        <v>0</v>
      </c>
    </row>
    <row r="34" spans="2:15">
      <c r="B34" t="s">
        <v>4581</v>
      </c>
      <c r="C34" t="s">
        <v>4582</v>
      </c>
      <c r="D34" t="s">
        <v>100</v>
      </c>
      <c r="E34" t="s">
        <v>3779</v>
      </c>
      <c r="F34" t="s">
        <v>3863</v>
      </c>
      <c r="G34" t="s">
        <v>214</v>
      </c>
      <c r="H34" t="s">
        <v>215</v>
      </c>
      <c r="I34" t="s">
        <v>102</v>
      </c>
      <c r="J34" s="77">
        <v>10000</v>
      </c>
      <c r="K34" s="77">
        <v>102.14</v>
      </c>
      <c r="L34" s="77">
        <v>10.214</v>
      </c>
      <c r="M34" s="78">
        <v>0</v>
      </c>
      <c r="N34" s="78">
        <v>0</v>
      </c>
      <c r="O34" s="78">
        <v>0</v>
      </c>
    </row>
    <row r="35" spans="2:15">
      <c r="B35" t="s">
        <v>4583</v>
      </c>
      <c r="C35" t="s">
        <v>4584</v>
      </c>
      <c r="D35" t="s">
        <v>100</v>
      </c>
      <c r="E35" t="s">
        <v>3779</v>
      </c>
      <c r="F35" t="s">
        <v>3863</v>
      </c>
      <c r="G35" t="s">
        <v>214</v>
      </c>
      <c r="H35" t="s">
        <v>215</v>
      </c>
      <c r="I35" t="s">
        <v>102</v>
      </c>
      <c r="J35" s="77">
        <v>20000</v>
      </c>
      <c r="K35" s="77">
        <v>96.7</v>
      </c>
      <c r="L35" s="77">
        <v>19.34</v>
      </c>
      <c r="M35" s="78">
        <v>0</v>
      </c>
      <c r="N35" s="78">
        <v>0</v>
      </c>
      <c r="O35" s="78">
        <v>0</v>
      </c>
    </row>
    <row r="36" spans="2:15">
      <c r="B36" t="s">
        <v>4585</v>
      </c>
      <c r="C36" t="s">
        <v>4586</v>
      </c>
      <c r="D36" t="s">
        <v>100</v>
      </c>
      <c r="E36" t="s">
        <v>3779</v>
      </c>
      <c r="F36" t="s">
        <v>3863</v>
      </c>
      <c r="G36" t="s">
        <v>214</v>
      </c>
      <c r="H36" t="s">
        <v>215</v>
      </c>
      <c r="I36" t="s">
        <v>102</v>
      </c>
      <c r="J36" s="77">
        <v>52634</v>
      </c>
      <c r="K36" s="77">
        <v>129.07</v>
      </c>
      <c r="L36" s="77">
        <v>67.934703799999994</v>
      </c>
      <c r="M36" s="78">
        <v>0</v>
      </c>
      <c r="N36" s="78">
        <v>1E-4</v>
      </c>
      <c r="O36" s="78">
        <v>0</v>
      </c>
    </row>
    <row r="37" spans="2:15">
      <c r="B37" t="s">
        <v>4587</v>
      </c>
      <c r="C37" t="s">
        <v>4588</v>
      </c>
      <c r="D37" t="s">
        <v>100</v>
      </c>
      <c r="E37" t="s">
        <v>3750</v>
      </c>
      <c r="F37" t="s">
        <v>3863</v>
      </c>
      <c r="G37" t="s">
        <v>214</v>
      </c>
      <c r="H37" t="s">
        <v>215</v>
      </c>
      <c r="I37" t="s">
        <v>102</v>
      </c>
      <c r="J37" s="77">
        <v>23742</v>
      </c>
      <c r="K37" s="77">
        <v>98.73</v>
      </c>
      <c r="L37" s="77">
        <v>23.4404766</v>
      </c>
      <c r="M37" s="78">
        <v>0</v>
      </c>
      <c r="N37" s="78">
        <v>0</v>
      </c>
      <c r="O37" s="78">
        <v>0</v>
      </c>
    </row>
    <row r="38" spans="2:15">
      <c r="B38" t="s">
        <v>4589</v>
      </c>
      <c r="C38" t="s">
        <v>4590</v>
      </c>
      <c r="D38" t="s">
        <v>100</v>
      </c>
      <c r="E38" t="s">
        <v>3750</v>
      </c>
      <c r="F38" t="s">
        <v>3863</v>
      </c>
      <c r="G38" t="s">
        <v>214</v>
      </c>
      <c r="H38" t="s">
        <v>215</v>
      </c>
      <c r="I38" t="s">
        <v>102</v>
      </c>
      <c r="J38" s="77">
        <v>13401</v>
      </c>
      <c r="K38" s="77">
        <v>115.4</v>
      </c>
      <c r="L38" s="77">
        <v>15.464753999999999</v>
      </c>
      <c r="M38" s="78">
        <v>0</v>
      </c>
      <c r="N38" s="78">
        <v>0</v>
      </c>
      <c r="O38" s="78">
        <v>0</v>
      </c>
    </row>
    <row r="39" spans="2:15">
      <c r="B39" t="s">
        <v>4591</v>
      </c>
      <c r="C39" t="s">
        <v>4592</v>
      </c>
      <c r="D39" t="s">
        <v>100</v>
      </c>
      <c r="E39" t="s">
        <v>3750</v>
      </c>
      <c r="F39" t="s">
        <v>3863</v>
      </c>
      <c r="G39" t="s">
        <v>214</v>
      </c>
      <c r="H39" t="s">
        <v>215</v>
      </c>
      <c r="I39" t="s">
        <v>102</v>
      </c>
      <c r="J39" s="77">
        <v>25000</v>
      </c>
      <c r="K39" s="77">
        <v>96.87</v>
      </c>
      <c r="L39" s="77">
        <v>24.217500000000001</v>
      </c>
      <c r="M39" s="78">
        <v>0</v>
      </c>
      <c r="N39" s="78">
        <v>1E-4</v>
      </c>
      <c r="O39" s="78">
        <v>0</v>
      </c>
    </row>
    <row r="40" spans="2:15">
      <c r="B40" t="s">
        <v>4593</v>
      </c>
      <c r="C40" t="s">
        <v>4594</v>
      </c>
      <c r="D40" t="s">
        <v>100</v>
      </c>
      <c r="E40" t="s">
        <v>3750</v>
      </c>
      <c r="F40" t="s">
        <v>3863</v>
      </c>
      <c r="G40" t="s">
        <v>214</v>
      </c>
      <c r="H40" t="s">
        <v>215</v>
      </c>
      <c r="I40" t="s">
        <v>102</v>
      </c>
      <c r="J40" s="77">
        <v>275956</v>
      </c>
      <c r="K40" s="77">
        <v>104.22</v>
      </c>
      <c r="L40" s="77">
        <v>287.60134319999997</v>
      </c>
      <c r="M40" s="78">
        <v>0</v>
      </c>
      <c r="N40" s="78">
        <v>5.9999999999999995E-4</v>
      </c>
      <c r="O40" s="78">
        <v>0</v>
      </c>
    </row>
    <row r="41" spans="2:15">
      <c r="B41" t="s">
        <v>4595</v>
      </c>
      <c r="C41" t="s">
        <v>4596</v>
      </c>
      <c r="D41" t="s">
        <v>100</v>
      </c>
      <c r="E41" t="s">
        <v>3767</v>
      </c>
      <c r="F41" t="s">
        <v>3863</v>
      </c>
      <c r="G41" t="s">
        <v>214</v>
      </c>
      <c r="H41" t="s">
        <v>215</v>
      </c>
      <c r="I41" t="s">
        <v>102</v>
      </c>
      <c r="J41" s="77">
        <v>21124</v>
      </c>
      <c r="K41" s="77">
        <v>151.09</v>
      </c>
      <c r="L41" s="77">
        <v>31.916251599999999</v>
      </c>
      <c r="M41" s="78">
        <v>0</v>
      </c>
      <c r="N41" s="78">
        <v>1E-4</v>
      </c>
      <c r="O41" s="78">
        <v>0</v>
      </c>
    </row>
    <row r="42" spans="2:15">
      <c r="B42" s="79" t="s">
        <v>92</v>
      </c>
      <c r="C42" s="16"/>
      <c r="D42" s="16"/>
      <c r="E42" s="16"/>
      <c r="J42" s="81">
        <v>8780431.5999999996</v>
      </c>
      <c r="L42" s="81">
        <v>14913.156452664</v>
      </c>
      <c r="N42" s="80">
        <v>3.1300000000000001E-2</v>
      </c>
      <c r="O42" s="80">
        <v>5.9999999999999995E-4</v>
      </c>
    </row>
    <row r="43" spans="2:15">
      <c r="B43" t="s">
        <v>4597</v>
      </c>
      <c r="C43" t="s">
        <v>4598</v>
      </c>
      <c r="D43" t="s">
        <v>100</v>
      </c>
      <c r="E43" t="s">
        <v>3737</v>
      </c>
      <c r="F43" t="s">
        <v>3724</v>
      </c>
      <c r="G43" t="s">
        <v>214</v>
      </c>
      <c r="H43" t="s">
        <v>215</v>
      </c>
      <c r="I43" t="s">
        <v>102</v>
      </c>
      <c r="J43" s="77">
        <v>916</v>
      </c>
      <c r="K43" s="77">
        <v>140.94</v>
      </c>
      <c r="L43" s="77">
        <v>1.2910104</v>
      </c>
      <c r="M43" s="78">
        <v>0</v>
      </c>
      <c r="N43" s="78">
        <v>0</v>
      </c>
      <c r="O43" s="78">
        <v>0</v>
      </c>
    </row>
    <row r="44" spans="2:15">
      <c r="B44" t="s">
        <v>4599</v>
      </c>
      <c r="C44" t="s">
        <v>4600</v>
      </c>
      <c r="D44" t="s">
        <v>100</v>
      </c>
      <c r="E44" t="s">
        <v>3737</v>
      </c>
      <c r="F44" t="s">
        <v>3724</v>
      </c>
      <c r="G44" t="s">
        <v>214</v>
      </c>
      <c r="H44" t="s">
        <v>215</v>
      </c>
      <c r="I44" t="s">
        <v>102</v>
      </c>
      <c r="J44" s="77">
        <v>340</v>
      </c>
      <c r="K44" s="77">
        <v>147.75</v>
      </c>
      <c r="L44" s="77">
        <v>0.50234999999999996</v>
      </c>
      <c r="M44" s="78">
        <v>0</v>
      </c>
      <c r="N44" s="78">
        <v>0</v>
      </c>
      <c r="O44" s="78">
        <v>0</v>
      </c>
    </row>
    <row r="45" spans="2:15">
      <c r="B45" t="s">
        <v>4601</v>
      </c>
      <c r="C45" t="s">
        <v>4602</v>
      </c>
      <c r="D45" t="s">
        <v>100</v>
      </c>
      <c r="E45" t="s">
        <v>3825</v>
      </c>
      <c r="F45" t="s">
        <v>3724</v>
      </c>
      <c r="G45" t="s">
        <v>214</v>
      </c>
      <c r="H45" t="s">
        <v>215</v>
      </c>
      <c r="I45" t="s">
        <v>102</v>
      </c>
      <c r="J45" s="77">
        <v>493100</v>
      </c>
      <c r="K45" s="77">
        <v>189.51</v>
      </c>
      <c r="L45" s="77">
        <v>934.47380999999996</v>
      </c>
      <c r="M45" s="78">
        <v>0</v>
      </c>
      <c r="N45" s="78">
        <v>2E-3</v>
      </c>
      <c r="O45" s="78">
        <v>0</v>
      </c>
    </row>
    <row r="46" spans="2:15">
      <c r="B46" t="s">
        <v>4603</v>
      </c>
      <c r="C46" t="s">
        <v>4604</v>
      </c>
      <c r="D46" t="s">
        <v>100</v>
      </c>
      <c r="E46" t="s">
        <v>3737</v>
      </c>
      <c r="F46" t="s">
        <v>3724</v>
      </c>
      <c r="G46" t="s">
        <v>214</v>
      </c>
      <c r="H46" t="s">
        <v>215</v>
      </c>
      <c r="I46" t="s">
        <v>102</v>
      </c>
      <c r="J46" s="77">
        <v>15172</v>
      </c>
      <c r="K46" s="77">
        <v>144.47</v>
      </c>
      <c r="L46" s="77">
        <v>21.9189884</v>
      </c>
      <c r="M46" s="78">
        <v>0</v>
      </c>
      <c r="N46" s="78">
        <v>0</v>
      </c>
      <c r="O46" s="78">
        <v>0</v>
      </c>
    </row>
    <row r="47" spans="2:15">
      <c r="B47" t="s">
        <v>4605</v>
      </c>
      <c r="C47" t="s">
        <v>4606</v>
      </c>
      <c r="D47" t="s">
        <v>100</v>
      </c>
      <c r="E47" t="s">
        <v>3737</v>
      </c>
      <c r="F47" t="s">
        <v>3724</v>
      </c>
      <c r="G47" t="s">
        <v>214</v>
      </c>
      <c r="H47" t="s">
        <v>215</v>
      </c>
      <c r="I47" t="s">
        <v>102</v>
      </c>
      <c r="J47" s="77">
        <v>245941</v>
      </c>
      <c r="K47" s="77">
        <v>122.81</v>
      </c>
      <c r="L47" s="77">
        <v>302.04014210000003</v>
      </c>
      <c r="M47" s="78">
        <v>0</v>
      </c>
      <c r="N47" s="78">
        <v>5.9999999999999995E-4</v>
      </c>
      <c r="O47" s="78">
        <v>0</v>
      </c>
    </row>
    <row r="48" spans="2:15">
      <c r="B48" t="s">
        <v>4607</v>
      </c>
      <c r="C48" t="s">
        <v>4608</v>
      </c>
      <c r="D48" t="s">
        <v>100</v>
      </c>
      <c r="E48" t="s">
        <v>3737</v>
      </c>
      <c r="F48" t="s">
        <v>3724</v>
      </c>
      <c r="G48" t="s">
        <v>214</v>
      </c>
      <c r="H48" t="s">
        <v>215</v>
      </c>
      <c r="I48" t="s">
        <v>102</v>
      </c>
      <c r="J48" s="77">
        <v>53603</v>
      </c>
      <c r="K48" s="77">
        <v>125.92</v>
      </c>
      <c r="L48" s="77">
        <v>67.496897599999997</v>
      </c>
      <c r="M48" s="78">
        <v>6.4000000000000003E-3</v>
      </c>
      <c r="N48" s="78">
        <v>1E-4</v>
      </c>
      <c r="O48" s="78">
        <v>0</v>
      </c>
    </row>
    <row r="49" spans="2:15">
      <c r="B49" t="s">
        <v>4609</v>
      </c>
      <c r="C49" t="s">
        <v>4610</v>
      </c>
      <c r="D49" t="s">
        <v>100</v>
      </c>
      <c r="E49" t="s">
        <v>3737</v>
      </c>
      <c r="F49" t="s">
        <v>3724</v>
      </c>
      <c r="G49" t="s">
        <v>214</v>
      </c>
      <c r="H49" t="s">
        <v>215</v>
      </c>
      <c r="I49" t="s">
        <v>102</v>
      </c>
      <c r="J49" s="77">
        <v>167458</v>
      </c>
      <c r="K49" s="77">
        <v>153.41999999999999</v>
      </c>
      <c r="L49" s="77">
        <v>256.91406360000002</v>
      </c>
      <c r="M49" s="78">
        <v>0</v>
      </c>
      <c r="N49" s="78">
        <v>5.0000000000000001E-4</v>
      </c>
      <c r="O49" s="78">
        <v>0</v>
      </c>
    </row>
    <row r="50" spans="2:15">
      <c r="B50" t="s">
        <v>4611</v>
      </c>
      <c r="C50" t="s">
        <v>4612</v>
      </c>
      <c r="D50" t="s">
        <v>100</v>
      </c>
      <c r="E50" t="s">
        <v>3737</v>
      </c>
      <c r="F50" t="s">
        <v>3724</v>
      </c>
      <c r="G50" t="s">
        <v>214</v>
      </c>
      <c r="H50" t="s">
        <v>215</v>
      </c>
      <c r="I50" t="s">
        <v>102</v>
      </c>
      <c r="J50" s="77">
        <v>7849</v>
      </c>
      <c r="K50" s="77">
        <v>126.57</v>
      </c>
      <c r="L50" s="77">
        <v>9.9344792999999996</v>
      </c>
      <c r="M50" s="78">
        <v>0</v>
      </c>
      <c r="N50" s="78">
        <v>0</v>
      </c>
      <c r="O50" s="78">
        <v>0</v>
      </c>
    </row>
    <row r="51" spans="2:15">
      <c r="B51" t="s">
        <v>4613</v>
      </c>
      <c r="C51" t="s">
        <v>4614</v>
      </c>
      <c r="D51" t="s">
        <v>100</v>
      </c>
      <c r="E51" t="s">
        <v>3737</v>
      </c>
      <c r="F51" t="s">
        <v>3724</v>
      </c>
      <c r="G51" t="s">
        <v>214</v>
      </c>
      <c r="H51" t="s">
        <v>215</v>
      </c>
      <c r="I51" t="s">
        <v>102</v>
      </c>
      <c r="J51" s="77">
        <v>2686060</v>
      </c>
      <c r="K51" s="77">
        <v>222.31</v>
      </c>
      <c r="L51" s="77">
        <v>5971.3799859999999</v>
      </c>
      <c r="M51" s="78">
        <v>0</v>
      </c>
      <c r="N51" s="78">
        <v>1.2500000000000001E-2</v>
      </c>
      <c r="O51" s="78">
        <v>2.0000000000000001E-4</v>
      </c>
    </row>
    <row r="52" spans="2:15">
      <c r="B52" t="s">
        <v>4615</v>
      </c>
      <c r="C52" t="s">
        <v>4616</v>
      </c>
      <c r="D52" t="s">
        <v>100</v>
      </c>
      <c r="E52" t="s">
        <v>3737</v>
      </c>
      <c r="F52" t="s">
        <v>3724</v>
      </c>
      <c r="G52" t="s">
        <v>214</v>
      </c>
      <c r="H52" t="s">
        <v>215</v>
      </c>
      <c r="I52" t="s">
        <v>102</v>
      </c>
      <c r="J52" s="77">
        <v>3466</v>
      </c>
      <c r="K52" s="77">
        <v>132.05000000000001</v>
      </c>
      <c r="L52" s="77">
        <v>4.5768529999999998</v>
      </c>
      <c r="M52" s="78">
        <v>0</v>
      </c>
      <c r="N52" s="78">
        <v>0</v>
      </c>
      <c r="O52" s="78">
        <v>0</v>
      </c>
    </row>
    <row r="53" spans="2:15">
      <c r="B53" t="s">
        <v>4617</v>
      </c>
      <c r="C53" t="s">
        <v>4618</v>
      </c>
      <c r="D53" t="s">
        <v>100</v>
      </c>
      <c r="E53" t="s">
        <v>3737</v>
      </c>
      <c r="F53" t="s">
        <v>3724</v>
      </c>
      <c r="G53" t="s">
        <v>214</v>
      </c>
      <c r="H53" t="s">
        <v>215</v>
      </c>
      <c r="I53" t="s">
        <v>102</v>
      </c>
      <c r="J53" s="77">
        <v>14796</v>
      </c>
      <c r="K53" s="77">
        <v>129.58000000000001</v>
      </c>
      <c r="L53" s="77">
        <v>19.172656799999999</v>
      </c>
      <c r="M53" s="78">
        <v>0</v>
      </c>
      <c r="N53" s="78">
        <v>0</v>
      </c>
      <c r="O53" s="78">
        <v>0</v>
      </c>
    </row>
    <row r="54" spans="2:15">
      <c r="B54" t="s">
        <v>4619</v>
      </c>
      <c r="C54" t="s">
        <v>4620</v>
      </c>
      <c r="D54" t="s">
        <v>100</v>
      </c>
      <c r="E54" t="s">
        <v>3737</v>
      </c>
      <c r="F54" t="s">
        <v>3724</v>
      </c>
      <c r="G54" t="s">
        <v>214</v>
      </c>
      <c r="H54" t="s">
        <v>215</v>
      </c>
      <c r="I54" t="s">
        <v>102</v>
      </c>
      <c r="J54" s="77">
        <v>113000</v>
      </c>
      <c r="K54" s="77">
        <v>125.05</v>
      </c>
      <c r="L54" s="77">
        <v>141.3065</v>
      </c>
      <c r="M54" s="78">
        <v>0</v>
      </c>
      <c r="N54" s="78">
        <v>2.9999999999999997E-4</v>
      </c>
      <c r="O54" s="78">
        <v>0</v>
      </c>
    </row>
    <row r="55" spans="2:15">
      <c r="B55" t="s">
        <v>4621</v>
      </c>
      <c r="C55" t="s">
        <v>4622</v>
      </c>
      <c r="D55" t="s">
        <v>100</v>
      </c>
      <c r="E55" t="s">
        <v>3737</v>
      </c>
      <c r="F55" t="s">
        <v>3724</v>
      </c>
      <c r="G55" t="s">
        <v>214</v>
      </c>
      <c r="H55" t="s">
        <v>215</v>
      </c>
      <c r="I55" t="s">
        <v>102</v>
      </c>
      <c r="J55" s="77">
        <v>310</v>
      </c>
      <c r="K55" s="77">
        <v>163.80000000000001</v>
      </c>
      <c r="L55" s="77">
        <v>0.50778000000000001</v>
      </c>
      <c r="M55" s="78">
        <v>0</v>
      </c>
      <c r="N55" s="78">
        <v>0</v>
      </c>
      <c r="O55" s="78">
        <v>0</v>
      </c>
    </row>
    <row r="56" spans="2:15">
      <c r="B56" t="s">
        <v>4623</v>
      </c>
      <c r="C56" t="s">
        <v>4624</v>
      </c>
      <c r="D56" t="s">
        <v>100</v>
      </c>
      <c r="E56" t="s">
        <v>3737</v>
      </c>
      <c r="F56" t="s">
        <v>3724</v>
      </c>
      <c r="G56" t="s">
        <v>214</v>
      </c>
      <c r="H56" t="s">
        <v>215</v>
      </c>
      <c r="I56" t="s">
        <v>102</v>
      </c>
      <c r="J56" s="77">
        <v>103261</v>
      </c>
      <c r="K56" s="77">
        <v>173.1</v>
      </c>
      <c r="L56" s="77">
        <v>178.74479099999999</v>
      </c>
      <c r="M56" s="78">
        <v>1.1000000000000001E-3</v>
      </c>
      <c r="N56" s="78">
        <v>4.0000000000000002E-4</v>
      </c>
      <c r="O56" s="78">
        <v>0</v>
      </c>
    </row>
    <row r="57" spans="2:15">
      <c r="B57" t="s">
        <v>4625</v>
      </c>
      <c r="C57" t="s">
        <v>4626</v>
      </c>
      <c r="D57" t="s">
        <v>100</v>
      </c>
      <c r="E57" t="s">
        <v>3737</v>
      </c>
      <c r="F57" t="s">
        <v>3724</v>
      </c>
      <c r="G57" t="s">
        <v>214</v>
      </c>
      <c r="H57" t="s">
        <v>215</v>
      </c>
      <c r="I57" t="s">
        <v>102</v>
      </c>
      <c r="J57" s="77">
        <v>22663</v>
      </c>
      <c r="K57" s="77">
        <v>196.4</v>
      </c>
      <c r="L57" s="77">
        <v>44.510131999999999</v>
      </c>
      <c r="M57" s="78">
        <v>1E-4</v>
      </c>
      <c r="N57" s="78">
        <v>1E-4</v>
      </c>
      <c r="O57" s="78">
        <v>0</v>
      </c>
    </row>
    <row r="58" spans="2:15">
      <c r="B58" t="s">
        <v>4627</v>
      </c>
      <c r="C58" t="s">
        <v>4628</v>
      </c>
      <c r="D58" t="s">
        <v>100</v>
      </c>
      <c r="E58" t="s">
        <v>3737</v>
      </c>
      <c r="F58" t="s">
        <v>3724</v>
      </c>
      <c r="G58" t="s">
        <v>214</v>
      </c>
      <c r="H58" t="s">
        <v>215</v>
      </c>
      <c r="I58" t="s">
        <v>102</v>
      </c>
      <c r="J58" s="77">
        <v>10000</v>
      </c>
      <c r="K58" s="77">
        <v>117.53</v>
      </c>
      <c r="L58" s="77">
        <v>11.753</v>
      </c>
      <c r="M58" s="78">
        <v>0</v>
      </c>
      <c r="N58" s="78">
        <v>0</v>
      </c>
      <c r="O58" s="78">
        <v>0</v>
      </c>
    </row>
    <row r="59" spans="2:15">
      <c r="B59" t="s">
        <v>4629</v>
      </c>
      <c r="C59" t="s">
        <v>4630</v>
      </c>
      <c r="D59" t="s">
        <v>100</v>
      </c>
      <c r="E59" t="s">
        <v>3737</v>
      </c>
      <c r="F59" t="s">
        <v>3724</v>
      </c>
      <c r="G59" t="s">
        <v>214</v>
      </c>
      <c r="H59" t="s">
        <v>215</v>
      </c>
      <c r="I59" t="s">
        <v>102</v>
      </c>
      <c r="J59" s="77">
        <v>2188</v>
      </c>
      <c r="K59" s="77">
        <v>131.83000000000001</v>
      </c>
      <c r="L59" s="77">
        <v>2.8844403999999999</v>
      </c>
      <c r="M59" s="78">
        <v>0</v>
      </c>
      <c r="N59" s="78">
        <v>0</v>
      </c>
      <c r="O59" s="78">
        <v>0</v>
      </c>
    </row>
    <row r="60" spans="2:15">
      <c r="B60" t="s">
        <v>4631</v>
      </c>
      <c r="C60" t="s">
        <v>4632</v>
      </c>
      <c r="D60" t="s">
        <v>100</v>
      </c>
      <c r="E60" t="s">
        <v>3737</v>
      </c>
      <c r="F60" t="s">
        <v>3724</v>
      </c>
      <c r="G60" t="s">
        <v>214</v>
      </c>
      <c r="H60" t="s">
        <v>215</v>
      </c>
      <c r="I60" t="s">
        <v>102</v>
      </c>
      <c r="J60" s="77">
        <v>10177</v>
      </c>
      <c r="K60" s="77">
        <v>222.27</v>
      </c>
      <c r="L60" s="77">
        <v>22.6204179</v>
      </c>
      <c r="M60" s="78">
        <v>0</v>
      </c>
      <c r="N60" s="78">
        <v>0</v>
      </c>
      <c r="O60" s="78">
        <v>0</v>
      </c>
    </row>
    <row r="61" spans="2:15">
      <c r="B61" t="s">
        <v>4633</v>
      </c>
      <c r="C61" t="s">
        <v>4634</v>
      </c>
      <c r="D61" t="s">
        <v>100</v>
      </c>
      <c r="E61" t="s">
        <v>3737</v>
      </c>
      <c r="F61" t="s">
        <v>3724</v>
      </c>
      <c r="G61" t="s">
        <v>214</v>
      </c>
      <c r="H61" t="s">
        <v>215</v>
      </c>
      <c r="I61" t="s">
        <v>102</v>
      </c>
      <c r="J61" s="77">
        <v>11492</v>
      </c>
      <c r="K61" s="77">
        <v>94.76</v>
      </c>
      <c r="L61" s="77">
        <v>10.8898192</v>
      </c>
      <c r="M61" s="78">
        <v>5.0000000000000001E-4</v>
      </c>
      <c r="N61" s="78">
        <v>0</v>
      </c>
      <c r="O61" s="78">
        <v>0</v>
      </c>
    </row>
    <row r="62" spans="2:15">
      <c r="B62" t="s">
        <v>4635</v>
      </c>
      <c r="C62" t="s">
        <v>4636</v>
      </c>
      <c r="D62" t="s">
        <v>100</v>
      </c>
      <c r="E62" t="s">
        <v>3737</v>
      </c>
      <c r="F62" t="s">
        <v>3724</v>
      </c>
      <c r="G62" t="s">
        <v>214</v>
      </c>
      <c r="H62" t="s">
        <v>215</v>
      </c>
      <c r="I62" t="s">
        <v>102</v>
      </c>
      <c r="J62" s="77">
        <v>18568</v>
      </c>
      <c r="K62" s="77">
        <v>170.36</v>
      </c>
      <c r="L62" s="77">
        <v>31.632444799999998</v>
      </c>
      <c r="M62" s="78">
        <v>9.1000000000000004E-3</v>
      </c>
      <c r="N62" s="78">
        <v>1E-4</v>
      </c>
      <c r="O62" s="78">
        <v>0</v>
      </c>
    </row>
    <row r="63" spans="2:15">
      <c r="B63" t="s">
        <v>4637</v>
      </c>
      <c r="C63" t="s">
        <v>4638</v>
      </c>
      <c r="D63" t="s">
        <v>100</v>
      </c>
      <c r="E63" t="s">
        <v>3737</v>
      </c>
      <c r="F63" t="s">
        <v>3724</v>
      </c>
      <c r="G63" t="s">
        <v>214</v>
      </c>
      <c r="H63" t="s">
        <v>215</v>
      </c>
      <c r="I63" t="s">
        <v>102</v>
      </c>
      <c r="J63" s="77">
        <v>1127420</v>
      </c>
      <c r="K63" s="77">
        <v>102.97</v>
      </c>
      <c r="L63" s="77">
        <v>1160.904374</v>
      </c>
      <c r="M63" s="78">
        <v>0</v>
      </c>
      <c r="N63" s="78">
        <v>2.3999999999999998E-3</v>
      </c>
      <c r="O63" s="78">
        <v>0</v>
      </c>
    </row>
    <row r="64" spans="2:15">
      <c r="B64" t="s">
        <v>4639</v>
      </c>
      <c r="C64" t="s">
        <v>4640</v>
      </c>
      <c r="D64" t="s">
        <v>100</v>
      </c>
      <c r="E64" t="s">
        <v>3737</v>
      </c>
      <c r="F64" t="s">
        <v>3724</v>
      </c>
      <c r="G64" t="s">
        <v>214</v>
      </c>
      <c r="H64" t="s">
        <v>215</v>
      </c>
      <c r="I64" t="s">
        <v>102</v>
      </c>
      <c r="J64" s="77">
        <v>714</v>
      </c>
      <c r="K64" s="77">
        <v>1941.54</v>
      </c>
      <c r="L64" s="77">
        <v>13.862595600000001</v>
      </c>
      <c r="M64" s="78">
        <v>0</v>
      </c>
      <c r="N64" s="78">
        <v>0</v>
      </c>
      <c r="O64" s="78">
        <v>0</v>
      </c>
    </row>
    <row r="65" spans="2:15">
      <c r="B65" t="s">
        <v>4641</v>
      </c>
      <c r="C65" t="s">
        <v>4642</v>
      </c>
      <c r="D65" t="s">
        <v>100</v>
      </c>
      <c r="E65" t="s">
        <v>3750</v>
      </c>
      <c r="F65" t="s">
        <v>3724</v>
      </c>
      <c r="G65" t="s">
        <v>214</v>
      </c>
      <c r="H65" t="s">
        <v>215</v>
      </c>
      <c r="I65" t="s">
        <v>102</v>
      </c>
      <c r="J65" s="77">
        <v>5000</v>
      </c>
      <c r="K65" s="77">
        <v>123.37</v>
      </c>
      <c r="L65" s="77">
        <v>6.1684999999999999</v>
      </c>
      <c r="M65" s="78">
        <v>1E-4</v>
      </c>
      <c r="N65" s="78">
        <v>0</v>
      </c>
      <c r="O65" s="78">
        <v>0</v>
      </c>
    </row>
    <row r="66" spans="2:15">
      <c r="B66" t="s">
        <v>4643</v>
      </c>
      <c r="C66" t="s">
        <v>4644</v>
      </c>
      <c r="D66" t="s">
        <v>100</v>
      </c>
      <c r="E66" t="s">
        <v>4561</v>
      </c>
      <c r="F66" t="s">
        <v>3724</v>
      </c>
      <c r="G66" t="s">
        <v>214</v>
      </c>
      <c r="H66" t="s">
        <v>215</v>
      </c>
      <c r="I66" t="s">
        <v>102</v>
      </c>
      <c r="J66" s="77">
        <v>27685</v>
      </c>
      <c r="K66" s="77">
        <v>112.24</v>
      </c>
      <c r="L66" s="77">
        <v>31.073644000000002</v>
      </c>
      <c r="M66" s="78">
        <v>5.9999999999999995E-4</v>
      </c>
      <c r="N66" s="78">
        <v>1E-4</v>
      </c>
      <c r="O66" s="78">
        <v>0</v>
      </c>
    </row>
    <row r="67" spans="2:15">
      <c r="B67" t="s">
        <v>4645</v>
      </c>
      <c r="C67" t="s">
        <v>4646</v>
      </c>
      <c r="D67" t="s">
        <v>100</v>
      </c>
      <c r="E67" t="s">
        <v>3767</v>
      </c>
      <c r="F67" t="s">
        <v>3724</v>
      </c>
      <c r="G67" t="s">
        <v>214</v>
      </c>
      <c r="H67" t="s">
        <v>215</v>
      </c>
      <c r="I67" t="s">
        <v>102</v>
      </c>
      <c r="J67" s="77">
        <v>39883</v>
      </c>
      <c r="K67" s="77">
        <v>129.11000000000001</v>
      </c>
      <c r="L67" s="77">
        <v>51.492941299999998</v>
      </c>
      <c r="M67" s="78">
        <v>0</v>
      </c>
      <c r="N67" s="78">
        <v>1E-4</v>
      </c>
      <c r="O67" s="78">
        <v>0</v>
      </c>
    </row>
    <row r="68" spans="2:15">
      <c r="B68" t="s">
        <v>4647</v>
      </c>
      <c r="C68" t="s">
        <v>4648</v>
      </c>
      <c r="D68" t="s">
        <v>100</v>
      </c>
      <c r="E68" t="s">
        <v>3767</v>
      </c>
      <c r="F68" t="s">
        <v>3724</v>
      </c>
      <c r="G68" t="s">
        <v>214</v>
      </c>
      <c r="H68" t="s">
        <v>215</v>
      </c>
      <c r="I68" t="s">
        <v>102</v>
      </c>
      <c r="J68" s="77">
        <v>30</v>
      </c>
      <c r="K68" s="77">
        <v>15349.49</v>
      </c>
      <c r="L68" s="77">
        <v>4.6048470000000004</v>
      </c>
      <c r="M68" s="78">
        <v>0</v>
      </c>
      <c r="N68" s="78">
        <v>0</v>
      </c>
      <c r="O68" s="78">
        <v>0</v>
      </c>
    </row>
    <row r="69" spans="2:15">
      <c r="B69" t="s">
        <v>4649</v>
      </c>
      <c r="C69" t="s">
        <v>4650</v>
      </c>
      <c r="D69" t="s">
        <v>100</v>
      </c>
      <c r="E69" t="s">
        <v>3767</v>
      </c>
      <c r="F69" t="s">
        <v>3724</v>
      </c>
      <c r="G69" t="s">
        <v>214</v>
      </c>
      <c r="H69" t="s">
        <v>215</v>
      </c>
      <c r="I69" t="s">
        <v>102</v>
      </c>
      <c r="J69" s="77">
        <v>55735</v>
      </c>
      <c r="K69" s="77">
        <v>101.61</v>
      </c>
      <c r="L69" s="77">
        <v>56.632333500000001</v>
      </c>
      <c r="M69" s="78">
        <v>0</v>
      </c>
      <c r="N69" s="78">
        <v>1E-4</v>
      </c>
      <c r="O69" s="78">
        <v>0</v>
      </c>
    </row>
    <row r="70" spans="2:15">
      <c r="B70" t="s">
        <v>4651</v>
      </c>
      <c r="C70" t="s">
        <v>4652</v>
      </c>
      <c r="D70" t="s">
        <v>100</v>
      </c>
      <c r="E70" t="s">
        <v>3767</v>
      </c>
      <c r="F70" t="s">
        <v>3724</v>
      </c>
      <c r="G70" t="s">
        <v>214</v>
      </c>
      <c r="H70" t="s">
        <v>215</v>
      </c>
      <c r="I70" t="s">
        <v>102</v>
      </c>
      <c r="J70" s="77">
        <v>85349</v>
      </c>
      <c r="K70" s="77">
        <v>134.79</v>
      </c>
      <c r="L70" s="77">
        <v>115.04191710000001</v>
      </c>
      <c r="M70" s="78">
        <v>0</v>
      </c>
      <c r="N70" s="78">
        <v>2.0000000000000001E-4</v>
      </c>
      <c r="O70" s="78">
        <v>0</v>
      </c>
    </row>
    <row r="71" spans="2:15">
      <c r="B71" t="s">
        <v>4653</v>
      </c>
      <c r="C71" t="s">
        <v>4654</v>
      </c>
      <c r="D71" t="s">
        <v>100</v>
      </c>
      <c r="E71" t="s">
        <v>3767</v>
      </c>
      <c r="F71" t="s">
        <v>3724</v>
      </c>
      <c r="G71" t="s">
        <v>214</v>
      </c>
      <c r="H71" t="s">
        <v>215</v>
      </c>
      <c r="I71" t="s">
        <v>102</v>
      </c>
      <c r="J71" s="77">
        <v>115637</v>
      </c>
      <c r="K71" s="77">
        <v>173.91</v>
      </c>
      <c r="L71" s="77">
        <v>201.1043067</v>
      </c>
      <c r="M71" s="78">
        <v>0</v>
      </c>
      <c r="N71" s="78">
        <v>4.0000000000000002E-4</v>
      </c>
      <c r="O71" s="78">
        <v>0</v>
      </c>
    </row>
    <row r="72" spans="2:15">
      <c r="B72" t="s">
        <v>4655</v>
      </c>
      <c r="C72" t="s">
        <v>4656</v>
      </c>
      <c r="D72" t="s">
        <v>100</v>
      </c>
      <c r="E72" t="s">
        <v>3767</v>
      </c>
      <c r="F72" t="s">
        <v>3724</v>
      </c>
      <c r="G72" t="s">
        <v>214</v>
      </c>
      <c r="H72" t="s">
        <v>215</v>
      </c>
      <c r="I72" t="s">
        <v>102</v>
      </c>
      <c r="J72" s="77">
        <v>496</v>
      </c>
      <c r="K72" s="77">
        <v>112.22</v>
      </c>
      <c r="L72" s="77">
        <v>0.55661119999999997</v>
      </c>
      <c r="M72" s="78">
        <v>0</v>
      </c>
      <c r="N72" s="78">
        <v>0</v>
      </c>
      <c r="O72" s="78">
        <v>0</v>
      </c>
    </row>
    <row r="73" spans="2:15">
      <c r="B73" t="s">
        <v>4657</v>
      </c>
      <c r="C73" t="s">
        <v>4658</v>
      </c>
      <c r="D73" t="s">
        <v>100</v>
      </c>
      <c r="E73" t="s">
        <v>3767</v>
      </c>
      <c r="F73" t="s">
        <v>3724</v>
      </c>
      <c r="G73" t="s">
        <v>214</v>
      </c>
      <c r="H73" t="s">
        <v>215</v>
      </c>
      <c r="I73" t="s">
        <v>102</v>
      </c>
      <c r="J73" s="77">
        <v>180067</v>
      </c>
      <c r="K73" s="77">
        <v>154.94</v>
      </c>
      <c r="L73" s="77">
        <v>278.99580980000002</v>
      </c>
      <c r="M73" s="78">
        <v>0</v>
      </c>
      <c r="N73" s="78">
        <v>5.9999999999999995E-4</v>
      </c>
      <c r="O73" s="78">
        <v>0</v>
      </c>
    </row>
    <row r="74" spans="2:15">
      <c r="B74" t="s">
        <v>4659</v>
      </c>
      <c r="C74" t="s">
        <v>4660</v>
      </c>
      <c r="D74" t="s">
        <v>100</v>
      </c>
      <c r="E74" t="s">
        <v>4561</v>
      </c>
      <c r="F74" t="s">
        <v>3724</v>
      </c>
      <c r="G74" t="s">
        <v>214</v>
      </c>
      <c r="H74" t="s">
        <v>215</v>
      </c>
      <c r="I74" t="s">
        <v>102</v>
      </c>
      <c r="J74" s="77">
        <v>5000</v>
      </c>
      <c r="K74" s="77">
        <v>103.3</v>
      </c>
      <c r="L74" s="77">
        <v>5.165</v>
      </c>
      <c r="M74" s="78">
        <v>0</v>
      </c>
      <c r="N74" s="78">
        <v>0</v>
      </c>
      <c r="O74" s="78">
        <v>0</v>
      </c>
    </row>
    <row r="75" spans="2:15">
      <c r="B75" t="s">
        <v>4661</v>
      </c>
      <c r="C75" t="s">
        <v>4662</v>
      </c>
      <c r="D75" t="s">
        <v>100</v>
      </c>
      <c r="E75" t="s">
        <v>4561</v>
      </c>
      <c r="F75" t="s">
        <v>3724</v>
      </c>
      <c r="G75" t="s">
        <v>214</v>
      </c>
      <c r="H75" t="s">
        <v>215</v>
      </c>
      <c r="I75" t="s">
        <v>102</v>
      </c>
      <c r="J75" s="77">
        <v>70863</v>
      </c>
      <c r="K75" s="77">
        <v>139.51</v>
      </c>
      <c r="L75" s="77">
        <v>98.860971300000003</v>
      </c>
      <c r="M75" s="78">
        <v>0</v>
      </c>
      <c r="N75" s="78">
        <v>2.0000000000000001E-4</v>
      </c>
      <c r="O75" s="78">
        <v>0</v>
      </c>
    </row>
    <row r="76" spans="2:15">
      <c r="B76" t="s">
        <v>4663</v>
      </c>
      <c r="C76" t="s">
        <v>4664</v>
      </c>
      <c r="D76" t="s">
        <v>100</v>
      </c>
      <c r="E76" t="s">
        <v>4561</v>
      </c>
      <c r="F76" t="s">
        <v>3724</v>
      </c>
      <c r="G76" t="s">
        <v>214</v>
      </c>
      <c r="H76" t="s">
        <v>215</v>
      </c>
      <c r="I76" t="s">
        <v>102</v>
      </c>
      <c r="J76" s="77">
        <v>31000</v>
      </c>
      <c r="K76" s="77">
        <v>199.19</v>
      </c>
      <c r="L76" s="77">
        <v>61.748899999999999</v>
      </c>
      <c r="M76" s="78">
        <v>0</v>
      </c>
      <c r="N76" s="78">
        <v>1E-4</v>
      </c>
      <c r="O76" s="78">
        <v>0</v>
      </c>
    </row>
    <row r="77" spans="2:15">
      <c r="B77" t="s">
        <v>4665</v>
      </c>
      <c r="C77" t="s">
        <v>4666</v>
      </c>
      <c r="D77" t="s">
        <v>100</v>
      </c>
      <c r="E77" t="s">
        <v>4561</v>
      </c>
      <c r="F77" t="s">
        <v>3724</v>
      </c>
      <c r="G77" t="s">
        <v>214</v>
      </c>
      <c r="H77" t="s">
        <v>215</v>
      </c>
      <c r="I77" t="s">
        <v>102</v>
      </c>
      <c r="J77" s="77">
        <v>376</v>
      </c>
      <c r="K77" s="77">
        <v>139.91999999999999</v>
      </c>
      <c r="L77" s="77">
        <v>0.52609919999999999</v>
      </c>
      <c r="M77" s="78">
        <v>0</v>
      </c>
      <c r="N77" s="78">
        <v>0</v>
      </c>
      <c r="O77" s="78">
        <v>0</v>
      </c>
    </row>
    <row r="78" spans="2:15">
      <c r="B78" t="s">
        <v>4667</v>
      </c>
      <c r="C78" t="s">
        <v>4668</v>
      </c>
      <c r="D78" t="s">
        <v>100</v>
      </c>
      <c r="E78" t="s">
        <v>4561</v>
      </c>
      <c r="F78" t="s">
        <v>3724</v>
      </c>
      <c r="G78" t="s">
        <v>214</v>
      </c>
      <c r="H78" t="s">
        <v>215</v>
      </c>
      <c r="I78" t="s">
        <v>102</v>
      </c>
      <c r="J78" s="77">
        <v>3357.72</v>
      </c>
      <c r="K78" s="77">
        <v>62</v>
      </c>
      <c r="L78" s="77">
        <v>2.0817863999999999</v>
      </c>
      <c r="M78" s="78">
        <v>0</v>
      </c>
      <c r="N78" s="78">
        <v>0</v>
      </c>
      <c r="O78" s="78">
        <v>0</v>
      </c>
    </row>
    <row r="79" spans="2:15">
      <c r="B79" t="s">
        <v>4669</v>
      </c>
      <c r="C79" t="s">
        <v>4670</v>
      </c>
      <c r="D79" t="s">
        <v>100</v>
      </c>
      <c r="E79" t="s">
        <v>4561</v>
      </c>
      <c r="F79" t="s">
        <v>3724</v>
      </c>
      <c r="G79" t="s">
        <v>214</v>
      </c>
      <c r="H79" t="s">
        <v>215</v>
      </c>
      <c r="I79" t="s">
        <v>102</v>
      </c>
      <c r="J79" s="77">
        <v>13995</v>
      </c>
      <c r="K79" s="77">
        <v>139.68</v>
      </c>
      <c r="L79" s="77">
        <v>19.548216</v>
      </c>
      <c r="M79" s="78">
        <v>6.9999999999999999E-4</v>
      </c>
      <c r="N79" s="78">
        <v>0</v>
      </c>
      <c r="O79" s="78">
        <v>0</v>
      </c>
    </row>
    <row r="80" spans="2:15">
      <c r="B80" t="s">
        <v>4671</v>
      </c>
      <c r="C80" t="s">
        <v>4672</v>
      </c>
      <c r="D80" t="s">
        <v>100</v>
      </c>
      <c r="E80" t="s">
        <v>4561</v>
      </c>
      <c r="F80" t="s">
        <v>3724</v>
      </c>
      <c r="G80" t="s">
        <v>214</v>
      </c>
      <c r="H80" t="s">
        <v>215</v>
      </c>
      <c r="I80" t="s">
        <v>102</v>
      </c>
      <c r="J80" s="77">
        <v>17650</v>
      </c>
      <c r="K80" s="77">
        <v>546.57000000000005</v>
      </c>
      <c r="L80" s="77">
        <v>96.469605000000001</v>
      </c>
      <c r="M80" s="78">
        <v>1E-4</v>
      </c>
      <c r="N80" s="78">
        <v>2.0000000000000001E-4</v>
      </c>
      <c r="O80" s="78">
        <v>0</v>
      </c>
    </row>
    <row r="81" spans="2:15">
      <c r="B81" t="s">
        <v>4673</v>
      </c>
      <c r="C81" t="s">
        <v>4674</v>
      </c>
      <c r="D81" t="s">
        <v>100</v>
      </c>
      <c r="E81" t="s">
        <v>4561</v>
      </c>
      <c r="F81" t="s">
        <v>3724</v>
      </c>
      <c r="G81" t="s">
        <v>214</v>
      </c>
      <c r="H81" t="s">
        <v>215</v>
      </c>
      <c r="I81" t="s">
        <v>102</v>
      </c>
      <c r="J81" s="77">
        <v>417</v>
      </c>
      <c r="K81" s="77">
        <v>227.02</v>
      </c>
      <c r="L81" s="77">
        <v>0.9466734</v>
      </c>
      <c r="M81" s="78">
        <v>0</v>
      </c>
      <c r="N81" s="78">
        <v>0</v>
      </c>
      <c r="O81" s="78">
        <v>0</v>
      </c>
    </row>
    <row r="82" spans="2:15">
      <c r="B82" t="s">
        <v>4675</v>
      </c>
      <c r="C82" t="s">
        <v>4676</v>
      </c>
      <c r="D82" t="s">
        <v>100</v>
      </c>
      <c r="E82" t="s">
        <v>4561</v>
      </c>
      <c r="F82" t="s">
        <v>3724</v>
      </c>
      <c r="G82" t="s">
        <v>214</v>
      </c>
      <c r="H82" t="s">
        <v>215</v>
      </c>
      <c r="I82" t="s">
        <v>102</v>
      </c>
      <c r="J82" s="77">
        <v>127590</v>
      </c>
      <c r="K82" s="77">
        <v>46.57</v>
      </c>
      <c r="L82" s="77">
        <v>59.418663000000002</v>
      </c>
      <c r="M82" s="78">
        <v>0</v>
      </c>
      <c r="N82" s="78">
        <v>1E-4</v>
      </c>
      <c r="O82" s="78">
        <v>0</v>
      </c>
    </row>
    <row r="83" spans="2:15">
      <c r="B83" t="s">
        <v>4677</v>
      </c>
      <c r="C83" t="s">
        <v>4678</v>
      </c>
      <c r="D83" t="s">
        <v>100</v>
      </c>
      <c r="E83" t="s">
        <v>4679</v>
      </c>
      <c r="F83" t="s">
        <v>3724</v>
      </c>
      <c r="G83" t="s">
        <v>214</v>
      </c>
      <c r="H83" t="s">
        <v>215</v>
      </c>
      <c r="I83" t="s">
        <v>102</v>
      </c>
      <c r="J83" s="77">
        <v>6382</v>
      </c>
      <c r="K83" s="77">
        <v>159.97</v>
      </c>
      <c r="L83" s="77">
        <v>10.209285400000001</v>
      </c>
      <c r="M83" s="78">
        <v>0</v>
      </c>
      <c r="N83" s="78">
        <v>0</v>
      </c>
      <c r="O83" s="78">
        <v>0</v>
      </c>
    </row>
    <row r="84" spans="2:15">
      <c r="B84" t="s">
        <v>4680</v>
      </c>
      <c r="C84" t="s">
        <v>4681</v>
      </c>
      <c r="D84" t="s">
        <v>100</v>
      </c>
      <c r="E84" t="s">
        <v>4556</v>
      </c>
      <c r="F84" t="s">
        <v>3724</v>
      </c>
      <c r="G84" t="s">
        <v>214</v>
      </c>
      <c r="H84" t="s">
        <v>215</v>
      </c>
      <c r="I84" t="s">
        <v>102</v>
      </c>
      <c r="J84" s="77">
        <v>2954</v>
      </c>
      <c r="K84" s="77">
        <v>104.19</v>
      </c>
      <c r="L84" s="77">
        <v>3.0777725999999999</v>
      </c>
      <c r="M84" s="78">
        <v>0</v>
      </c>
      <c r="N84" s="78">
        <v>0</v>
      </c>
      <c r="O84" s="78">
        <v>0</v>
      </c>
    </row>
    <row r="85" spans="2:15">
      <c r="B85" t="s">
        <v>4682</v>
      </c>
      <c r="C85" t="s">
        <v>4683</v>
      </c>
      <c r="D85" t="s">
        <v>100</v>
      </c>
      <c r="E85" t="s">
        <v>4684</v>
      </c>
      <c r="F85" t="s">
        <v>3724</v>
      </c>
      <c r="G85" t="s">
        <v>214</v>
      </c>
      <c r="H85" t="s">
        <v>215</v>
      </c>
      <c r="I85" t="s">
        <v>102</v>
      </c>
      <c r="J85" s="77">
        <v>3469</v>
      </c>
      <c r="K85" s="77">
        <v>127.25</v>
      </c>
      <c r="L85" s="77">
        <v>4.4143024999999998</v>
      </c>
      <c r="M85" s="78">
        <v>0</v>
      </c>
      <c r="N85" s="78">
        <v>0</v>
      </c>
      <c r="O85" s="78">
        <v>0</v>
      </c>
    </row>
    <row r="86" spans="2:15">
      <c r="B86" t="s">
        <v>4685</v>
      </c>
      <c r="C86" t="s">
        <v>4686</v>
      </c>
      <c r="D86" t="s">
        <v>100</v>
      </c>
      <c r="E86" t="s">
        <v>4684</v>
      </c>
      <c r="F86" t="s">
        <v>3724</v>
      </c>
      <c r="G86" t="s">
        <v>214</v>
      </c>
      <c r="H86" t="s">
        <v>215</v>
      </c>
      <c r="I86" t="s">
        <v>102</v>
      </c>
      <c r="J86" s="77">
        <v>7428</v>
      </c>
      <c r="K86" s="77">
        <v>112.59</v>
      </c>
      <c r="L86" s="77">
        <v>8.3631852000000002</v>
      </c>
      <c r="M86" s="78">
        <v>2.0000000000000001E-4</v>
      </c>
      <c r="N86" s="78">
        <v>0</v>
      </c>
      <c r="O86" s="78">
        <v>0</v>
      </c>
    </row>
    <row r="87" spans="2:15">
      <c r="B87" t="s">
        <v>4687</v>
      </c>
      <c r="C87" t="s">
        <v>4688</v>
      </c>
      <c r="D87" t="s">
        <v>100</v>
      </c>
      <c r="E87" t="s">
        <v>4684</v>
      </c>
      <c r="F87" t="s">
        <v>3724</v>
      </c>
      <c r="G87" t="s">
        <v>214</v>
      </c>
      <c r="H87" t="s">
        <v>215</v>
      </c>
      <c r="I87" t="s">
        <v>102</v>
      </c>
      <c r="J87" s="77">
        <v>8245</v>
      </c>
      <c r="K87" s="77">
        <v>205.83</v>
      </c>
      <c r="L87" s="77">
        <v>16.9706835</v>
      </c>
      <c r="M87" s="78">
        <v>1E-4</v>
      </c>
      <c r="N87" s="78">
        <v>0</v>
      </c>
      <c r="O87" s="78">
        <v>0</v>
      </c>
    </row>
    <row r="88" spans="2:15">
      <c r="B88" t="s">
        <v>4689</v>
      </c>
      <c r="C88" t="s">
        <v>4690</v>
      </c>
      <c r="D88" t="s">
        <v>100</v>
      </c>
      <c r="E88" t="s">
        <v>3723</v>
      </c>
      <c r="F88" t="s">
        <v>3724</v>
      </c>
      <c r="G88" t="s">
        <v>214</v>
      </c>
      <c r="H88" t="s">
        <v>215</v>
      </c>
      <c r="I88" t="s">
        <v>102</v>
      </c>
      <c r="J88" s="77">
        <v>16242</v>
      </c>
      <c r="K88" s="77">
        <v>137.08000000000001</v>
      </c>
      <c r="L88" s="77">
        <v>22.2645336</v>
      </c>
      <c r="M88" s="78">
        <v>0</v>
      </c>
      <c r="N88" s="78">
        <v>0</v>
      </c>
      <c r="O88" s="78">
        <v>0</v>
      </c>
    </row>
    <row r="89" spans="2:15">
      <c r="B89" t="s">
        <v>4691</v>
      </c>
      <c r="C89" t="s">
        <v>4692</v>
      </c>
      <c r="D89" t="s">
        <v>100</v>
      </c>
      <c r="E89" t="s">
        <v>3779</v>
      </c>
      <c r="F89" t="s">
        <v>3724</v>
      </c>
      <c r="G89" t="s">
        <v>214</v>
      </c>
      <c r="H89" t="s">
        <v>215</v>
      </c>
      <c r="I89" t="s">
        <v>102</v>
      </c>
      <c r="J89" s="77">
        <v>3327</v>
      </c>
      <c r="K89" s="77">
        <v>109.29</v>
      </c>
      <c r="L89" s="77">
        <v>3.6360782999999999</v>
      </c>
      <c r="M89" s="78">
        <v>0</v>
      </c>
      <c r="N89" s="78">
        <v>0</v>
      </c>
      <c r="O89" s="78">
        <v>0</v>
      </c>
    </row>
    <row r="90" spans="2:15">
      <c r="B90" t="s">
        <v>4693</v>
      </c>
      <c r="C90" t="s">
        <v>4694</v>
      </c>
      <c r="D90" t="s">
        <v>100</v>
      </c>
      <c r="E90" t="s">
        <v>3928</v>
      </c>
      <c r="F90" t="s">
        <v>3724</v>
      </c>
      <c r="G90" t="s">
        <v>214</v>
      </c>
      <c r="H90" t="s">
        <v>215</v>
      </c>
      <c r="I90" t="s">
        <v>102</v>
      </c>
      <c r="J90" s="77">
        <v>32</v>
      </c>
      <c r="K90" s="77">
        <v>12578.92</v>
      </c>
      <c r="L90" s="77">
        <v>4.0252543999999997</v>
      </c>
      <c r="M90" s="78">
        <v>0</v>
      </c>
      <c r="N90" s="78">
        <v>0</v>
      </c>
      <c r="O90" s="78">
        <v>0</v>
      </c>
    </row>
    <row r="91" spans="2:15">
      <c r="B91" t="s">
        <v>4695</v>
      </c>
      <c r="C91" t="s">
        <v>4696</v>
      </c>
      <c r="D91" t="s">
        <v>100</v>
      </c>
      <c r="E91" t="s">
        <v>3767</v>
      </c>
      <c r="F91" t="s">
        <v>3724</v>
      </c>
      <c r="G91" t="s">
        <v>214</v>
      </c>
      <c r="H91" t="s">
        <v>215</v>
      </c>
      <c r="I91" t="s">
        <v>102</v>
      </c>
      <c r="J91" s="77">
        <v>21808</v>
      </c>
      <c r="K91" s="77">
        <v>165.01</v>
      </c>
      <c r="L91" s="77">
        <v>35.985380800000001</v>
      </c>
      <c r="M91" s="78">
        <v>0</v>
      </c>
      <c r="N91" s="78">
        <v>1E-4</v>
      </c>
      <c r="O91" s="78">
        <v>0</v>
      </c>
    </row>
    <row r="92" spans="2:15">
      <c r="B92" t="s">
        <v>4697</v>
      </c>
      <c r="C92" t="s">
        <v>4698</v>
      </c>
      <c r="D92" t="s">
        <v>100</v>
      </c>
      <c r="E92" t="s">
        <v>4699</v>
      </c>
      <c r="F92" t="s">
        <v>3724</v>
      </c>
      <c r="G92" t="s">
        <v>214</v>
      </c>
      <c r="H92" t="s">
        <v>215</v>
      </c>
      <c r="I92" t="s">
        <v>102</v>
      </c>
      <c r="J92" s="77">
        <v>17783</v>
      </c>
      <c r="K92" s="77">
        <v>187.95</v>
      </c>
      <c r="L92" s="77">
        <v>33.423148500000003</v>
      </c>
      <c r="M92" s="78">
        <v>0</v>
      </c>
      <c r="N92" s="78">
        <v>1E-4</v>
      </c>
      <c r="O92" s="78">
        <v>0</v>
      </c>
    </row>
    <row r="93" spans="2:15">
      <c r="B93" t="s">
        <v>4700</v>
      </c>
      <c r="C93" t="s">
        <v>4701</v>
      </c>
      <c r="D93" t="s">
        <v>100</v>
      </c>
      <c r="E93" t="s">
        <v>4699</v>
      </c>
      <c r="F93" t="s">
        <v>3724</v>
      </c>
      <c r="G93" t="s">
        <v>214</v>
      </c>
      <c r="H93" t="s">
        <v>215</v>
      </c>
      <c r="I93" t="s">
        <v>102</v>
      </c>
      <c r="J93" s="77">
        <v>38571</v>
      </c>
      <c r="K93" s="77">
        <v>129.36000000000001</v>
      </c>
      <c r="L93" s="77">
        <v>49.895445600000002</v>
      </c>
      <c r="M93" s="78">
        <v>0</v>
      </c>
      <c r="N93" s="78">
        <v>1E-4</v>
      </c>
      <c r="O93" s="78">
        <v>0</v>
      </c>
    </row>
    <row r="94" spans="2:15">
      <c r="B94" t="s">
        <v>4702</v>
      </c>
      <c r="C94" t="s">
        <v>4703</v>
      </c>
      <c r="D94" t="s">
        <v>100</v>
      </c>
      <c r="E94" t="s">
        <v>3723</v>
      </c>
      <c r="F94" t="s">
        <v>3724</v>
      </c>
      <c r="G94" t="s">
        <v>214</v>
      </c>
      <c r="H94" t="s">
        <v>215</v>
      </c>
      <c r="I94" t="s">
        <v>102</v>
      </c>
      <c r="J94" s="77">
        <v>222800</v>
      </c>
      <c r="K94" s="77">
        <v>122.94</v>
      </c>
      <c r="L94" s="77">
        <v>273.91032000000001</v>
      </c>
      <c r="M94" s="78">
        <v>0</v>
      </c>
      <c r="N94" s="78">
        <v>5.9999999999999995E-4</v>
      </c>
      <c r="O94" s="78">
        <v>0</v>
      </c>
    </row>
    <row r="95" spans="2:15">
      <c r="B95" t="s">
        <v>4704</v>
      </c>
      <c r="C95" t="s">
        <v>4705</v>
      </c>
      <c r="D95" t="s">
        <v>100</v>
      </c>
      <c r="E95" t="s">
        <v>3723</v>
      </c>
      <c r="F95" t="s">
        <v>3724</v>
      </c>
      <c r="G95" t="s">
        <v>214</v>
      </c>
      <c r="H95" t="s">
        <v>215</v>
      </c>
      <c r="I95" t="s">
        <v>102</v>
      </c>
      <c r="J95" s="77">
        <v>84468</v>
      </c>
      <c r="K95" s="77">
        <v>138.24</v>
      </c>
      <c r="L95" s="77">
        <v>116.7685632</v>
      </c>
      <c r="M95" s="78">
        <v>0</v>
      </c>
      <c r="N95" s="78">
        <v>2.0000000000000001E-4</v>
      </c>
      <c r="O95" s="78">
        <v>0</v>
      </c>
    </row>
    <row r="96" spans="2:15">
      <c r="B96" t="s">
        <v>4706</v>
      </c>
      <c r="C96" t="s">
        <v>4707</v>
      </c>
      <c r="D96" t="s">
        <v>100</v>
      </c>
      <c r="E96" t="s">
        <v>3723</v>
      </c>
      <c r="F96" t="s">
        <v>3724</v>
      </c>
      <c r="G96" t="s">
        <v>214</v>
      </c>
      <c r="H96" t="s">
        <v>215</v>
      </c>
      <c r="I96" t="s">
        <v>102</v>
      </c>
      <c r="J96" s="77">
        <v>2937</v>
      </c>
      <c r="K96" s="77">
        <v>109.77</v>
      </c>
      <c r="L96" s="77">
        <v>3.2239448999999998</v>
      </c>
      <c r="M96" s="78">
        <v>3.0999999999999999E-3</v>
      </c>
      <c r="N96" s="78">
        <v>0</v>
      </c>
      <c r="O96" s="78">
        <v>0</v>
      </c>
    </row>
    <row r="97" spans="2:15">
      <c r="B97" t="s">
        <v>4708</v>
      </c>
      <c r="C97" t="s">
        <v>4709</v>
      </c>
      <c r="D97" t="s">
        <v>100</v>
      </c>
      <c r="E97" t="s">
        <v>3723</v>
      </c>
      <c r="F97" t="s">
        <v>3724</v>
      </c>
      <c r="G97" t="s">
        <v>214</v>
      </c>
      <c r="H97" t="s">
        <v>215</v>
      </c>
      <c r="I97" t="s">
        <v>102</v>
      </c>
      <c r="J97" s="77">
        <v>13076</v>
      </c>
      <c r="K97" s="77">
        <v>122.96</v>
      </c>
      <c r="L97" s="77">
        <v>16.078249599999999</v>
      </c>
      <c r="M97" s="78">
        <v>1E-4</v>
      </c>
      <c r="N97" s="78">
        <v>0</v>
      </c>
      <c r="O97" s="78">
        <v>0</v>
      </c>
    </row>
    <row r="98" spans="2:15">
      <c r="B98" t="s">
        <v>4710</v>
      </c>
      <c r="C98" t="s">
        <v>4711</v>
      </c>
      <c r="D98" t="s">
        <v>100</v>
      </c>
      <c r="E98" t="s">
        <v>3723</v>
      </c>
      <c r="F98" t="s">
        <v>3724</v>
      </c>
      <c r="G98" t="s">
        <v>214</v>
      </c>
      <c r="H98" t="s">
        <v>215</v>
      </c>
      <c r="I98" t="s">
        <v>102</v>
      </c>
      <c r="J98" s="77">
        <v>304300</v>
      </c>
      <c r="K98" s="77">
        <v>95.56</v>
      </c>
      <c r="L98" s="77">
        <v>290.78908000000001</v>
      </c>
      <c r="M98" s="78">
        <v>0</v>
      </c>
      <c r="N98" s="78">
        <v>5.9999999999999995E-4</v>
      </c>
      <c r="O98" s="78">
        <v>0</v>
      </c>
    </row>
    <row r="99" spans="2:15">
      <c r="B99" t="s">
        <v>4712</v>
      </c>
      <c r="C99" t="s">
        <v>4713</v>
      </c>
      <c r="D99" t="s">
        <v>100</v>
      </c>
      <c r="E99" t="s">
        <v>3723</v>
      </c>
      <c r="F99" t="s">
        <v>3724</v>
      </c>
      <c r="G99" t="s">
        <v>214</v>
      </c>
      <c r="H99" t="s">
        <v>215</v>
      </c>
      <c r="I99" t="s">
        <v>102</v>
      </c>
      <c r="J99" s="77">
        <v>15000</v>
      </c>
      <c r="K99" s="77">
        <v>152.47</v>
      </c>
      <c r="L99" s="77">
        <v>22.8705</v>
      </c>
      <c r="M99" s="78">
        <v>0</v>
      </c>
      <c r="N99" s="78">
        <v>0</v>
      </c>
      <c r="O99" s="78">
        <v>0</v>
      </c>
    </row>
    <row r="100" spans="2:15">
      <c r="B100" t="s">
        <v>4714</v>
      </c>
      <c r="C100" t="s">
        <v>4715</v>
      </c>
      <c r="D100" t="s">
        <v>100</v>
      </c>
      <c r="E100" t="s">
        <v>3723</v>
      </c>
      <c r="F100" t="s">
        <v>3724</v>
      </c>
      <c r="G100" t="s">
        <v>214</v>
      </c>
      <c r="H100" t="s">
        <v>215</v>
      </c>
      <c r="I100" t="s">
        <v>102</v>
      </c>
      <c r="J100" s="77">
        <v>5000</v>
      </c>
      <c r="K100" s="77">
        <v>85.69</v>
      </c>
      <c r="L100" s="77">
        <v>4.2845000000000004</v>
      </c>
      <c r="M100" s="78">
        <v>0</v>
      </c>
      <c r="N100" s="78">
        <v>0</v>
      </c>
      <c r="O100" s="78">
        <v>0</v>
      </c>
    </row>
    <row r="101" spans="2:15">
      <c r="B101" t="s">
        <v>4716</v>
      </c>
      <c r="C101" t="s">
        <v>4717</v>
      </c>
      <c r="D101" t="s">
        <v>100</v>
      </c>
      <c r="E101" t="s">
        <v>3723</v>
      </c>
      <c r="F101" t="s">
        <v>3724</v>
      </c>
      <c r="G101" t="s">
        <v>214</v>
      </c>
      <c r="H101" t="s">
        <v>215</v>
      </c>
      <c r="I101" t="s">
        <v>102</v>
      </c>
      <c r="J101" s="77">
        <v>70511.88</v>
      </c>
      <c r="K101" s="77">
        <v>136.53</v>
      </c>
      <c r="L101" s="77">
        <v>96.269869764000006</v>
      </c>
      <c r="M101" s="78">
        <v>0</v>
      </c>
      <c r="N101" s="78">
        <v>2.0000000000000001E-4</v>
      </c>
      <c r="O101" s="78">
        <v>0</v>
      </c>
    </row>
    <row r="102" spans="2:15">
      <c r="B102" t="s">
        <v>4718</v>
      </c>
      <c r="C102" t="s">
        <v>4719</v>
      </c>
      <c r="D102" t="s">
        <v>100</v>
      </c>
      <c r="E102" t="s">
        <v>3767</v>
      </c>
      <c r="F102" t="s">
        <v>3724</v>
      </c>
      <c r="G102" t="s">
        <v>214</v>
      </c>
      <c r="H102" t="s">
        <v>215</v>
      </c>
      <c r="I102" t="s">
        <v>102</v>
      </c>
      <c r="J102" s="77">
        <v>8000</v>
      </c>
      <c r="K102" s="77">
        <v>187.78</v>
      </c>
      <c r="L102" s="77">
        <v>15.022399999999999</v>
      </c>
      <c r="M102" s="78">
        <v>0</v>
      </c>
      <c r="N102" s="78">
        <v>0</v>
      </c>
      <c r="O102" s="78">
        <v>0</v>
      </c>
    </row>
    <row r="103" spans="2:15">
      <c r="B103" t="s">
        <v>4720</v>
      </c>
      <c r="C103" t="s">
        <v>4721</v>
      </c>
      <c r="D103" t="s">
        <v>100</v>
      </c>
      <c r="E103" t="s">
        <v>4556</v>
      </c>
      <c r="F103" t="s">
        <v>3724</v>
      </c>
      <c r="G103" t="s">
        <v>214</v>
      </c>
      <c r="H103" t="s">
        <v>215</v>
      </c>
      <c r="I103" t="s">
        <v>102</v>
      </c>
      <c r="J103" s="77">
        <v>1658</v>
      </c>
      <c r="K103" s="77">
        <v>331.57</v>
      </c>
      <c r="L103" s="77">
        <v>5.4974306000000004</v>
      </c>
      <c r="M103" s="78">
        <v>0</v>
      </c>
      <c r="N103" s="78">
        <v>0</v>
      </c>
      <c r="O103" s="78">
        <v>0</v>
      </c>
    </row>
    <row r="104" spans="2:15">
      <c r="B104" t="s">
        <v>4722</v>
      </c>
      <c r="C104" t="s">
        <v>4723</v>
      </c>
      <c r="D104" t="s">
        <v>100</v>
      </c>
      <c r="E104" t="s">
        <v>3767</v>
      </c>
      <c r="F104" t="s">
        <v>3724</v>
      </c>
      <c r="G104" t="s">
        <v>214</v>
      </c>
      <c r="H104" t="s">
        <v>215</v>
      </c>
      <c r="I104" t="s">
        <v>102</v>
      </c>
      <c r="J104" s="77">
        <v>292</v>
      </c>
      <c r="K104" s="77">
        <v>1955.36</v>
      </c>
      <c r="L104" s="77">
        <v>5.7096511999999997</v>
      </c>
      <c r="M104" s="78">
        <v>0</v>
      </c>
      <c r="N104" s="78">
        <v>0</v>
      </c>
      <c r="O104" s="78">
        <v>0</v>
      </c>
    </row>
    <row r="105" spans="2:15">
      <c r="B105" t="s">
        <v>4724</v>
      </c>
      <c r="C105" t="s">
        <v>4725</v>
      </c>
      <c r="D105" t="s">
        <v>100</v>
      </c>
      <c r="E105" t="s">
        <v>3828</v>
      </c>
      <c r="F105" t="s">
        <v>3724</v>
      </c>
      <c r="G105" t="s">
        <v>214</v>
      </c>
      <c r="H105" t="s">
        <v>215</v>
      </c>
      <c r="I105" t="s">
        <v>102</v>
      </c>
      <c r="J105" s="77">
        <v>5449</v>
      </c>
      <c r="K105" s="77">
        <v>207.94</v>
      </c>
      <c r="L105" s="77">
        <v>11.3306506</v>
      </c>
      <c r="M105" s="78">
        <v>1E-4</v>
      </c>
      <c r="N105" s="78">
        <v>0</v>
      </c>
      <c r="O105" s="78">
        <v>0</v>
      </c>
    </row>
    <row r="106" spans="2:15">
      <c r="B106" t="s">
        <v>4726</v>
      </c>
      <c r="C106" t="s">
        <v>4727</v>
      </c>
      <c r="D106" t="s">
        <v>100</v>
      </c>
      <c r="E106" t="s">
        <v>3828</v>
      </c>
      <c r="F106" t="s">
        <v>3724</v>
      </c>
      <c r="G106" t="s">
        <v>214</v>
      </c>
      <c r="H106" t="s">
        <v>215</v>
      </c>
      <c r="I106" t="s">
        <v>102</v>
      </c>
      <c r="J106" s="77">
        <v>560</v>
      </c>
      <c r="K106" s="77">
        <v>110.97</v>
      </c>
      <c r="L106" s="77">
        <v>0.62143199999999998</v>
      </c>
      <c r="M106" s="78">
        <v>0</v>
      </c>
      <c r="N106" s="78">
        <v>0</v>
      </c>
      <c r="O106" s="78">
        <v>0</v>
      </c>
    </row>
    <row r="107" spans="2:15">
      <c r="B107" t="s">
        <v>4728</v>
      </c>
      <c r="C107" t="s">
        <v>4729</v>
      </c>
      <c r="D107" t="s">
        <v>100</v>
      </c>
      <c r="E107" t="s">
        <v>3828</v>
      </c>
      <c r="F107" t="s">
        <v>3724</v>
      </c>
      <c r="G107" t="s">
        <v>214</v>
      </c>
      <c r="H107" t="s">
        <v>215</v>
      </c>
      <c r="I107" t="s">
        <v>102</v>
      </c>
      <c r="J107" s="77">
        <v>55816</v>
      </c>
      <c r="K107" s="77">
        <v>129.88999999999999</v>
      </c>
      <c r="L107" s="77">
        <v>72.499402399999994</v>
      </c>
      <c r="M107" s="78">
        <v>6.9999999999999999E-4</v>
      </c>
      <c r="N107" s="78">
        <v>2.0000000000000001E-4</v>
      </c>
      <c r="O107" s="78">
        <v>0</v>
      </c>
    </row>
    <row r="108" spans="2:15">
      <c r="B108" t="s">
        <v>4730</v>
      </c>
      <c r="C108" t="s">
        <v>4731</v>
      </c>
      <c r="D108" t="s">
        <v>100</v>
      </c>
      <c r="E108" t="s">
        <v>3828</v>
      </c>
      <c r="F108" t="s">
        <v>3724</v>
      </c>
      <c r="G108" t="s">
        <v>214</v>
      </c>
      <c r="H108" t="s">
        <v>215</v>
      </c>
      <c r="I108" t="s">
        <v>102</v>
      </c>
      <c r="J108" s="77">
        <v>10000</v>
      </c>
      <c r="K108" s="77">
        <v>188.98</v>
      </c>
      <c r="L108" s="77">
        <v>18.898</v>
      </c>
      <c r="M108" s="78">
        <v>0</v>
      </c>
      <c r="N108" s="78">
        <v>0</v>
      </c>
      <c r="O108" s="78">
        <v>0</v>
      </c>
    </row>
    <row r="109" spans="2:15">
      <c r="B109" t="s">
        <v>4732</v>
      </c>
      <c r="C109" t="s">
        <v>4733</v>
      </c>
      <c r="D109" t="s">
        <v>100</v>
      </c>
      <c r="E109" t="s">
        <v>3828</v>
      </c>
      <c r="F109" t="s">
        <v>3724</v>
      </c>
      <c r="G109" t="s">
        <v>214</v>
      </c>
      <c r="H109" t="s">
        <v>215</v>
      </c>
      <c r="I109" t="s">
        <v>102</v>
      </c>
      <c r="J109" s="77">
        <v>5320</v>
      </c>
      <c r="K109" s="77">
        <v>163.97</v>
      </c>
      <c r="L109" s="77">
        <v>8.7232040000000008</v>
      </c>
      <c r="M109" s="78">
        <v>1.6000000000000001E-3</v>
      </c>
      <c r="N109" s="78">
        <v>0</v>
      </c>
      <c r="O109" s="78">
        <v>0</v>
      </c>
    </row>
    <row r="110" spans="2:15">
      <c r="B110" t="s">
        <v>4734</v>
      </c>
      <c r="C110" t="s">
        <v>4735</v>
      </c>
      <c r="D110" t="s">
        <v>100</v>
      </c>
      <c r="E110" t="s">
        <v>3767</v>
      </c>
      <c r="F110" t="s">
        <v>3724</v>
      </c>
      <c r="G110" t="s">
        <v>214</v>
      </c>
      <c r="H110" t="s">
        <v>215</v>
      </c>
      <c r="I110" t="s">
        <v>102</v>
      </c>
      <c r="J110" s="77">
        <v>63518</v>
      </c>
      <c r="K110" s="77">
        <v>205.8</v>
      </c>
      <c r="L110" s="77">
        <v>130.720044</v>
      </c>
      <c r="M110" s="78">
        <v>0</v>
      </c>
      <c r="N110" s="78">
        <v>2.9999999999999997E-4</v>
      </c>
      <c r="O110" s="78">
        <v>0</v>
      </c>
    </row>
    <row r="111" spans="2:15">
      <c r="B111" t="s">
        <v>4736</v>
      </c>
      <c r="C111" t="s">
        <v>4737</v>
      </c>
      <c r="D111" t="s">
        <v>100</v>
      </c>
      <c r="E111" t="s">
        <v>4556</v>
      </c>
      <c r="F111" t="s">
        <v>3724</v>
      </c>
      <c r="G111" t="s">
        <v>214</v>
      </c>
      <c r="H111" t="s">
        <v>215</v>
      </c>
      <c r="I111" t="s">
        <v>102</v>
      </c>
      <c r="J111" s="77">
        <v>72403</v>
      </c>
      <c r="K111" s="77">
        <v>88.78</v>
      </c>
      <c r="L111" s="77">
        <v>64.2793834</v>
      </c>
      <c r="M111" s="78">
        <v>0</v>
      </c>
      <c r="N111" s="78">
        <v>1E-4</v>
      </c>
      <c r="O111" s="78">
        <v>0</v>
      </c>
    </row>
    <row r="112" spans="2:15">
      <c r="B112" t="s">
        <v>4738</v>
      </c>
      <c r="C112" t="s">
        <v>4739</v>
      </c>
      <c r="D112" t="s">
        <v>100</v>
      </c>
      <c r="E112" t="s">
        <v>3779</v>
      </c>
      <c r="F112" t="s">
        <v>3724</v>
      </c>
      <c r="G112" t="s">
        <v>214</v>
      </c>
      <c r="H112" t="s">
        <v>215</v>
      </c>
      <c r="I112" t="s">
        <v>102</v>
      </c>
      <c r="J112" s="77">
        <v>29694</v>
      </c>
      <c r="K112" s="77">
        <v>191.18</v>
      </c>
      <c r="L112" s="77">
        <v>56.7689892</v>
      </c>
      <c r="M112" s="78">
        <v>0</v>
      </c>
      <c r="N112" s="78">
        <v>1E-4</v>
      </c>
      <c r="O112" s="78">
        <v>0</v>
      </c>
    </row>
    <row r="113" spans="2:15">
      <c r="B113" t="s">
        <v>4740</v>
      </c>
      <c r="C113" t="s">
        <v>4741</v>
      </c>
      <c r="D113" t="s">
        <v>100</v>
      </c>
      <c r="E113" t="s">
        <v>3779</v>
      </c>
      <c r="F113" t="s">
        <v>3724</v>
      </c>
      <c r="G113" t="s">
        <v>214</v>
      </c>
      <c r="H113" t="s">
        <v>215</v>
      </c>
      <c r="I113" t="s">
        <v>102</v>
      </c>
      <c r="J113" s="77">
        <v>83137</v>
      </c>
      <c r="K113" s="77">
        <v>122.61</v>
      </c>
      <c r="L113" s="77">
        <v>101.9342757</v>
      </c>
      <c r="M113" s="78">
        <v>0</v>
      </c>
      <c r="N113" s="78">
        <v>2.0000000000000001E-4</v>
      </c>
      <c r="O113" s="78">
        <v>0</v>
      </c>
    </row>
    <row r="114" spans="2:15">
      <c r="B114" t="s">
        <v>4742</v>
      </c>
      <c r="C114" t="s">
        <v>4743</v>
      </c>
      <c r="D114" t="s">
        <v>100</v>
      </c>
      <c r="E114" t="s">
        <v>3779</v>
      </c>
      <c r="F114" t="s">
        <v>3724</v>
      </c>
      <c r="G114" t="s">
        <v>214</v>
      </c>
      <c r="H114" t="s">
        <v>215</v>
      </c>
      <c r="I114" t="s">
        <v>102</v>
      </c>
      <c r="J114" s="77">
        <v>124945</v>
      </c>
      <c r="K114" s="77">
        <v>203.69</v>
      </c>
      <c r="L114" s="77">
        <v>254.50047050000001</v>
      </c>
      <c r="M114" s="78">
        <v>0</v>
      </c>
      <c r="N114" s="78">
        <v>5.0000000000000001E-4</v>
      </c>
      <c r="O114" s="78">
        <v>0</v>
      </c>
    </row>
    <row r="115" spans="2:15">
      <c r="B115" t="s">
        <v>4744</v>
      </c>
      <c r="C115" t="s">
        <v>4745</v>
      </c>
      <c r="D115" t="s">
        <v>100</v>
      </c>
      <c r="E115" t="s">
        <v>3779</v>
      </c>
      <c r="F115" t="s">
        <v>3724</v>
      </c>
      <c r="G115" t="s">
        <v>214</v>
      </c>
      <c r="H115" t="s">
        <v>215</v>
      </c>
      <c r="I115" t="s">
        <v>102</v>
      </c>
      <c r="J115" s="77">
        <v>54624</v>
      </c>
      <c r="K115" s="77">
        <v>168.55</v>
      </c>
      <c r="L115" s="77">
        <v>92.068752000000003</v>
      </c>
      <c r="M115" s="78">
        <v>0</v>
      </c>
      <c r="N115" s="78">
        <v>2.0000000000000001E-4</v>
      </c>
      <c r="O115" s="78">
        <v>0</v>
      </c>
    </row>
    <row r="116" spans="2:15">
      <c r="B116" t="s">
        <v>4746</v>
      </c>
      <c r="C116" t="s">
        <v>4747</v>
      </c>
      <c r="D116" t="s">
        <v>100</v>
      </c>
      <c r="E116" t="s">
        <v>3779</v>
      </c>
      <c r="F116" t="s">
        <v>3724</v>
      </c>
      <c r="G116" t="s">
        <v>214</v>
      </c>
      <c r="H116" t="s">
        <v>215</v>
      </c>
      <c r="I116" t="s">
        <v>102</v>
      </c>
      <c r="J116" s="77">
        <v>24239</v>
      </c>
      <c r="K116" s="77">
        <v>211.02</v>
      </c>
      <c r="L116" s="77">
        <v>51.149137799999998</v>
      </c>
      <c r="M116" s="78">
        <v>0</v>
      </c>
      <c r="N116" s="78">
        <v>1E-4</v>
      </c>
      <c r="O116" s="78">
        <v>0</v>
      </c>
    </row>
    <row r="117" spans="2:15">
      <c r="B117" t="s">
        <v>4748</v>
      </c>
      <c r="C117" t="s">
        <v>4749</v>
      </c>
      <c r="D117" t="s">
        <v>100</v>
      </c>
      <c r="E117" t="s">
        <v>3779</v>
      </c>
      <c r="F117" t="s">
        <v>3724</v>
      </c>
      <c r="G117" t="s">
        <v>214</v>
      </c>
      <c r="H117" t="s">
        <v>215</v>
      </c>
      <c r="I117" t="s">
        <v>102</v>
      </c>
      <c r="J117" s="77">
        <v>8112</v>
      </c>
      <c r="K117" s="77">
        <v>98.16</v>
      </c>
      <c r="L117" s="77">
        <v>7.9627391999999997</v>
      </c>
      <c r="M117" s="78">
        <v>0</v>
      </c>
      <c r="N117" s="78">
        <v>0</v>
      </c>
      <c r="O117" s="78">
        <v>0</v>
      </c>
    </row>
    <row r="118" spans="2:15">
      <c r="B118" t="s">
        <v>4750</v>
      </c>
      <c r="C118" t="s">
        <v>4751</v>
      </c>
      <c r="D118" t="s">
        <v>100</v>
      </c>
      <c r="E118" t="s">
        <v>3779</v>
      </c>
      <c r="F118" t="s">
        <v>3724</v>
      </c>
      <c r="G118" t="s">
        <v>214</v>
      </c>
      <c r="H118" t="s">
        <v>215</v>
      </c>
      <c r="I118" t="s">
        <v>102</v>
      </c>
      <c r="J118" s="77">
        <v>2061</v>
      </c>
      <c r="K118" s="77">
        <v>176.45</v>
      </c>
      <c r="L118" s="77">
        <v>3.6366345</v>
      </c>
      <c r="M118" s="78">
        <v>1E-4</v>
      </c>
      <c r="N118" s="78">
        <v>0</v>
      </c>
      <c r="O118" s="78">
        <v>0</v>
      </c>
    </row>
    <row r="119" spans="2:15">
      <c r="B119" t="s">
        <v>4752</v>
      </c>
      <c r="C119" t="s">
        <v>4753</v>
      </c>
      <c r="D119" t="s">
        <v>100</v>
      </c>
      <c r="E119" t="s">
        <v>3779</v>
      </c>
      <c r="F119" t="s">
        <v>3724</v>
      </c>
      <c r="G119" t="s">
        <v>214</v>
      </c>
      <c r="H119" t="s">
        <v>215</v>
      </c>
      <c r="I119" t="s">
        <v>102</v>
      </c>
      <c r="J119" s="77">
        <v>3114</v>
      </c>
      <c r="K119" s="77">
        <v>101.54</v>
      </c>
      <c r="L119" s="77">
        <v>3.1619556000000002</v>
      </c>
      <c r="M119" s="78">
        <v>0</v>
      </c>
      <c r="N119" s="78">
        <v>0</v>
      </c>
      <c r="O119" s="78">
        <v>0</v>
      </c>
    </row>
    <row r="120" spans="2:15">
      <c r="B120" t="s">
        <v>4754</v>
      </c>
      <c r="C120" t="s">
        <v>4755</v>
      </c>
      <c r="D120" t="s">
        <v>100</v>
      </c>
      <c r="E120" t="s">
        <v>3779</v>
      </c>
      <c r="F120" t="s">
        <v>3724</v>
      </c>
      <c r="G120" t="s">
        <v>214</v>
      </c>
      <c r="H120" t="s">
        <v>215</v>
      </c>
      <c r="I120" t="s">
        <v>102</v>
      </c>
      <c r="J120" s="77">
        <v>200907</v>
      </c>
      <c r="K120" s="77">
        <v>222.66</v>
      </c>
      <c r="L120" s="77">
        <v>447.33952620000002</v>
      </c>
      <c r="M120" s="78">
        <v>0</v>
      </c>
      <c r="N120" s="78">
        <v>8.9999999999999998E-4</v>
      </c>
      <c r="O120" s="78">
        <v>0</v>
      </c>
    </row>
    <row r="121" spans="2:15">
      <c r="B121" t="s">
        <v>4756</v>
      </c>
      <c r="C121" t="s">
        <v>4757</v>
      </c>
      <c r="D121" t="s">
        <v>100</v>
      </c>
      <c r="E121" t="s">
        <v>3779</v>
      </c>
      <c r="F121" t="s">
        <v>3724</v>
      </c>
      <c r="G121" t="s">
        <v>214</v>
      </c>
      <c r="H121" t="s">
        <v>215</v>
      </c>
      <c r="I121" t="s">
        <v>102</v>
      </c>
      <c r="J121" s="77">
        <v>48899</v>
      </c>
      <c r="K121" s="77">
        <v>248.58</v>
      </c>
      <c r="L121" s="77">
        <v>121.5531342</v>
      </c>
      <c r="M121" s="78">
        <v>0</v>
      </c>
      <c r="N121" s="78">
        <v>2.9999999999999997E-4</v>
      </c>
      <c r="O121" s="78">
        <v>0</v>
      </c>
    </row>
    <row r="122" spans="2:15">
      <c r="B122" t="s">
        <v>4758</v>
      </c>
      <c r="C122" t="s">
        <v>4759</v>
      </c>
      <c r="D122" t="s">
        <v>100</v>
      </c>
      <c r="E122" t="s">
        <v>3779</v>
      </c>
      <c r="F122" t="s">
        <v>3724</v>
      </c>
      <c r="G122" t="s">
        <v>214</v>
      </c>
      <c r="H122" t="s">
        <v>215</v>
      </c>
      <c r="I122" t="s">
        <v>102</v>
      </c>
      <c r="J122" s="77">
        <v>13000</v>
      </c>
      <c r="K122" s="77">
        <v>101.23</v>
      </c>
      <c r="L122" s="77">
        <v>13.1599</v>
      </c>
      <c r="M122" s="78">
        <v>0</v>
      </c>
      <c r="N122" s="78">
        <v>0</v>
      </c>
      <c r="O122" s="78">
        <v>0</v>
      </c>
    </row>
    <row r="123" spans="2:15">
      <c r="B123" t="s">
        <v>4760</v>
      </c>
      <c r="C123" t="s">
        <v>4761</v>
      </c>
      <c r="D123" t="s">
        <v>100</v>
      </c>
      <c r="E123" t="s">
        <v>3779</v>
      </c>
      <c r="F123" t="s">
        <v>3724</v>
      </c>
      <c r="G123" t="s">
        <v>214</v>
      </c>
      <c r="H123" t="s">
        <v>215</v>
      </c>
      <c r="I123" t="s">
        <v>102</v>
      </c>
      <c r="J123" s="77">
        <v>254491</v>
      </c>
      <c r="K123" s="77">
        <v>239.89</v>
      </c>
      <c r="L123" s="77">
        <v>610.49845989999994</v>
      </c>
      <c r="M123" s="78">
        <v>0</v>
      </c>
      <c r="N123" s="78">
        <v>1.2999999999999999E-3</v>
      </c>
      <c r="O123" s="78">
        <v>0</v>
      </c>
    </row>
    <row r="124" spans="2:15">
      <c r="B124" t="s">
        <v>4762</v>
      </c>
      <c r="C124" t="s">
        <v>4763</v>
      </c>
      <c r="D124" t="s">
        <v>100</v>
      </c>
      <c r="E124" t="s">
        <v>3779</v>
      </c>
      <c r="F124" t="s">
        <v>3724</v>
      </c>
      <c r="G124" t="s">
        <v>214</v>
      </c>
      <c r="H124" t="s">
        <v>215</v>
      </c>
      <c r="I124" t="s">
        <v>102</v>
      </c>
      <c r="J124" s="77">
        <v>320000</v>
      </c>
      <c r="K124" s="77">
        <v>123.76</v>
      </c>
      <c r="L124" s="77">
        <v>396.03199999999998</v>
      </c>
      <c r="M124" s="78">
        <v>0</v>
      </c>
      <c r="N124" s="78">
        <v>8.0000000000000004E-4</v>
      </c>
      <c r="O124" s="78">
        <v>0</v>
      </c>
    </row>
    <row r="125" spans="2:15">
      <c r="B125" t="s">
        <v>4764</v>
      </c>
      <c r="C125" t="s">
        <v>4765</v>
      </c>
      <c r="D125" t="s">
        <v>100</v>
      </c>
      <c r="E125" t="s">
        <v>3779</v>
      </c>
      <c r="F125" t="s">
        <v>3724</v>
      </c>
      <c r="G125" t="s">
        <v>214</v>
      </c>
      <c r="H125" t="s">
        <v>215</v>
      </c>
      <c r="I125" t="s">
        <v>102</v>
      </c>
      <c r="J125" s="77">
        <v>42460</v>
      </c>
      <c r="K125" s="77">
        <v>176.3</v>
      </c>
      <c r="L125" s="77">
        <v>74.856979999999993</v>
      </c>
      <c r="M125" s="78">
        <v>0</v>
      </c>
      <c r="N125" s="78">
        <v>2.0000000000000001E-4</v>
      </c>
      <c r="O125" s="78">
        <v>0</v>
      </c>
    </row>
    <row r="126" spans="2:15">
      <c r="B126" t="s">
        <v>4766</v>
      </c>
      <c r="C126" t="s">
        <v>4767</v>
      </c>
      <c r="D126" t="s">
        <v>100</v>
      </c>
      <c r="E126" t="s">
        <v>3859</v>
      </c>
      <c r="F126" t="s">
        <v>3724</v>
      </c>
      <c r="G126" t="s">
        <v>214</v>
      </c>
      <c r="H126" t="s">
        <v>215</v>
      </c>
      <c r="I126" t="s">
        <v>102</v>
      </c>
      <c r="J126" s="77">
        <v>112272</v>
      </c>
      <c r="K126" s="77">
        <v>153.33000000000001</v>
      </c>
      <c r="L126" s="77">
        <v>172.1466576</v>
      </c>
      <c r="M126" s="78">
        <v>0</v>
      </c>
      <c r="N126" s="78">
        <v>4.0000000000000002E-4</v>
      </c>
      <c r="O126" s="78">
        <v>0</v>
      </c>
    </row>
    <row r="127" spans="2:15">
      <c r="B127" t="s">
        <v>4768</v>
      </c>
      <c r="C127" t="s">
        <v>4769</v>
      </c>
      <c r="D127" t="s">
        <v>100</v>
      </c>
      <c r="E127" t="s">
        <v>3750</v>
      </c>
      <c r="F127" t="s">
        <v>3724</v>
      </c>
      <c r="G127" t="s">
        <v>214</v>
      </c>
      <c r="H127" t="s">
        <v>215</v>
      </c>
      <c r="I127" t="s">
        <v>102</v>
      </c>
      <c r="J127" s="77">
        <v>150486</v>
      </c>
      <c r="K127" s="77">
        <v>131.46</v>
      </c>
      <c r="L127" s="77">
        <v>197.82889560000001</v>
      </c>
      <c r="M127" s="78">
        <v>1E-3</v>
      </c>
      <c r="N127" s="78">
        <v>4.0000000000000002E-4</v>
      </c>
      <c r="O127" s="78">
        <v>0</v>
      </c>
    </row>
    <row r="128" spans="2:15">
      <c r="B128" t="s">
        <v>4770</v>
      </c>
      <c r="C128" t="s">
        <v>4771</v>
      </c>
      <c r="D128" t="s">
        <v>100</v>
      </c>
      <c r="E128" t="s">
        <v>3859</v>
      </c>
      <c r="F128" t="s">
        <v>3724</v>
      </c>
      <c r="G128" t="s">
        <v>214</v>
      </c>
      <c r="H128" t="s">
        <v>215</v>
      </c>
      <c r="I128" t="s">
        <v>102</v>
      </c>
      <c r="J128" s="77">
        <v>1356</v>
      </c>
      <c r="K128" s="77">
        <v>131.78</v>
      </c>
      <c r="L128" s="77">
        <v>1.7869368000000001</v>
      </c>
      <c r="M128" s="78">
        <v>0</v>
      </c>
      <c r="N128" s="78">
        <v>0</v>
      </c>
      <c r="O128" s="78">
        <v>0</v>
      </c>
    </row>
    <row r="129" spans="2:15">
      <c r="B129" t="s">
        <v>4772</v>
      </c>
      <c r="C129" t="s">
        <v>4773</v>
      </c>
      <c r="D129" t="s">
        <v>100</v>
      </c>
      <c r="E129" t="s">
        <v>3750</v>
      </c>
      <c r="F129" t="s">
        <v>3724</v>
      </c>
      <c r="G129" t="s">
        <v>214</v>
      </c>
      <c r="H129" t="s">
        <v>215</v>
      </c>
      <c r="I129" t="s">
        <v>102</v>
      </c>
      <c r="J129" s="77">
        <v>403</v>
      </c>
      <c r="K129" s="77">
        <v>123</v>
      </c>
      <c r="L129" s="77">
        <v>0.49569000000000002</v>
      </c>
      <c r="M129" s="78">
        <v>0</v>
      </c>
      <c r="N129" s="78">
        <v>0</v>
      </c>
      <c r="O129" s="78">
        <v>0</v>
      </c>
    </row>
    <row r="130" spans="2:15">
      <c r="B130" t="s">
        <v>4774</v>
      </c>
      <c r="C130" t="s">
        <v>4775</v>
      </c>
      <c r="D130" t="s">
        <v>100</v>
      </c>
      <c r="E130" t="s">
        <v>3750</v>
      </c>
      <c r="F130" t="s">
        <v>3724</v>
      </c>
      <c r="G130" t="s">
        <v>214</v>
      </c>
      <c r="H130" t="s">
        <v>215</v>
      </c>
      <c r="I130" t="s">
        <v>102</v>
      </c>
      <c r="J130" s="77">
        <v>5000</v>
      </c>
      <c r="K130" s="77">
        <v>107.84</v>
      </c>
      <c r="L130" s="77">
        <v>5.3920000000000003</v>
      </c>
      <c r="M130" s="78">
        <v>0</v>
      </c>
      <c r="N130" s="78">
        <v>0</v>
      </c>
      <c r="O130" s="78">
        <v>0</v>
      </c>
    </row>
    <row r="131" spans="2:15">
      <c r="B131" t="s">
        <v>4776</v>
      </c>
      <c r="C131" t="s">
        <v>4777</v>
      </c>
      <c r="D131" t="s">
        <v>100</v>
      </c>
      <c r="E131" t="s">
        <v>3750</v>
      </c>
      <c r="F131" t="s">
        <v>3724</v>
      </c>
      <c r="G131" t="s">
        <v>214</v>
      </c>
      <c r="H131" t="s">
        <v>215</v>
      </c>
      <c r="I131" t="s">
        <v>102</v>
      </c>
      <c r="J131" s="77">
        <v>106599</v>
      </c>
      <c r="K131" s="77">
        <v>172.51</v>
      </c>
      <c r="L131" s="77">
        <v>183.8939349</v>
      </c>
      <c r="M131" s="78">
        <v>0</v>
      </c>
      <c r="N131" s="78">
        <v>4.0000000000000002E-4</v>
      </c>
      <c r="O131" s="78">
        <v>0</v>
      </c>
    </row>
    <row r="132" spans="2:15">
      <c r="B132" t="s">
        <v>4778</v>
      </c>
      <c r="C132" t="s">
        <v>4779</v>
      </c>
      <c r="D132" t="s">
        <v>100</v>
      </c>
      <c r="E132" t="s">
        <v>2127</v>
      </c>
      <c r="F132" t="s">
        <v>3724</v>
      </c>
      <c r="G132" t="s">
        <v>214</v>
      </c>
      <c r="H132" t="s">
        <v>215</v>
      </c>
      <c r="I132" t="s">
        <v>102</v>
      </c>
      <c r="J132" s="77">
        <v>12661</v>
      </c>
      <c r="K132" s="77">
        <v>300.47000000000003</v>
      </c>
      <c r="L132" s="77">
        <v>38.042506699999997</v>
      </c>
      <c r="M132" s="78">
        <v>0</v>
      </c>
      <c r="N132" s="78">
        <v>1E-4</v>
      </c>
      <c r="O132" s="78">
        <v>0</v>
      </c>
    </row>
    <row r="133" spans="2:15">
      <c r="B133" t="s">
        <v>4780</v>
      </c>
      <c r="C133" t="s">
        <v>4781</v>
      </c>
      <c r="D133" t="s">
        <v>100</v>
      </c>
      <c r="E133" t="s">
        <v>3859</v>
      </c>
      <c r="F133" t="s">
        <v>3724</v>
      </c>
      <c r="G133" t="s">
        <v>214</v>
      </c>
      <c r="H133" t="s">
        <v>215</v>
      </c>
      <c r="I133" t="s">
        <v>102</v>
      </c>
      <c r="J133" s="77">
        <v>5035</v>
      </c>
      <c r="K133" s="77">
        <v>96.25</v>
      </c>
      <c r="L133" s="77">
        <v>4.8461875000000001</v>
      </c>
      <c r="M133" s="78">
        <v>0</v>
      </c>
      <c r="N133" s="78">
        <v>0</v>
      </c>
      <c r="O133" s="78">
        <v>0</v>
      </c>
    </row>
    <row r="134" spans="2:15">
      <c r="B134" t="s">
        <v>4782</v>
      </c>
      <c r="C134" t="s">
        <v>4783</v>
      </c>
      <c r="D134" t="s">
        <v>100</v>
      </c>
      <c r="E134" t="s">
        <v>3859</v>
      </c>
      <c r="F134" t="s">
        <v>3724</v>
      </c>
      <c r="G134" t="s">
        <v>214</v>
      </c>
      <c r="H134" t="s">
        <v>215</v>
      </c>
      <c r="I134" t="s">
        <v>102</v>
      </c>
      <c r="J134" s="77">
        <v>52113</v>
      </c>
      <c r="K134" s="77">
        <v>302.93</v>
      </c>
      <c r="L134" s="77">
        <v>157.86591089999999</v>
      </c>
      <c r="M134" s="78">
        <v>0</v>
      </c>
      <c r="N134" s="78">
        <v>2.9999999999999997E-4</v>
      </c>
      <c r="O134" s="78">
        <v>0</v>
      </c>
    </row>
    <row r="135" spans="2:15">
      <c r="B135" t="s">
        <v>4784</v>
      </c>
      <c r="C135" t="s">
        <v>4785</v>
      </c>
      <c r="D135" t="s">
        <v>100</v>
      </c>
      <c r="E135" t="s">
        <v>3750</v>
      </c>
      <c r="F135" t="s">
        <v>3724</v>
      </c>
      <c r="G135" t="s">
        <v>214</v>
      </c>
      <c r="H135" t="s">
        <v>215</v>
      </c>
      <c r="I135" t="s">
        <v>102</v>
      </c>
      <c r="J135" s="77">
        <v>5000</v>
      </c>
      <c r="K135" s="77">
        <v>124.29</v>
      </c>
      <c r="L135" s="77">
        <v>6.2145000000000001</v>
      </c>
      <c r="M135" s="78">
        <v>4.5999999999999999E-3</v>
      </c>
      <c r="N135" s="78">
        <v>0</v>
      </c>
      <c r="O135" s="78">
        <v>0</v>
      </c>
    </row>
    <row r="136" spans="2:15">
      <c r="B136" t="s">
        <v>4786</v>
      </c>
      <c r="C136" t="s">
        <v>4787</v>
      </c>
      <c r="D136" t="s">
        <v>100</v>
      </c>
      <c r="E136" t="s">
        <v>3750</v>
      </c>
      <c r="F136" t="s">
        <v>3724</v>
      </c>
      <c r="G136" t="s">
        <v>214</v>
      </c>
      <c r="H136" t="s">
        <v>215</v>
      </c>
      <c r="I136" t="s">
        <v>102</v>
      </c>
      <c r="J136" s="77">
        <v>5000</v>
      </c>
      <c r="K136" s="77">
        <v>128.94</v>
      </c>
      <c r="L136" s="77">
        <v>6.4470000000000001</v>
      </c>
      <c r="M136" s="78">
        <v>0</v>
      </c>
      <c r="N136" s="78">
        <v>0</v>
      </c>
      <c r="O136" s="78">
        <v>0</v>
      </c>
    </row>
    <row r="137" spans="2:15">
      <c r="B137" t="s">
        <v>4788</v>
      </c>
      <c r="C137" t="s">
        <v>4789</v>
      </c>
      <c r="D137" t="s">
        <v>100</v>
      </c>
      <c r="E137" t="s">
        <v>3750</v>
      </c>
      <c r="F137" t="s">
        <v>3724</v>
      </c>
      <c r="G137" t="s">
        <v>214</v>
      </c>
      <c r="H137" t="s">
        <v>215</v>
      </c>
      <c r="I137" t="s">
        <v>102</v>
      </c>
      <c r="J137" s="77">
        <v>91487</v>
      </c>
      <c r="K137" s="77">
        <v>202.09</v>
      </c>
      <c r="L137" s="77">
        <v>184.88607830000001</v>
      </c>
      <c r="M137" s="78">
        <v>0</v>
      </c>
      <c r="N137" s="78">
        <v>4.0000000000000002E-4</v>
      </c>
      <c r="O137" s="78">
        <v>0</v>
      </c>
    </row>
    <row r="138" spans="2:15">
      <c r="B138" t="s">
        <v>4790</v>
      </c>
      <c r="C138" t="s">
        <v>4791</v>
      </c>
      <c r="D138" t="s">
        <v>100</v>
      </c>
      <c r="E138" t="s">
        <v>3750</v>
      </c>
      <c r="F138" t="s">
        <v>3724</v>
      </c>
      <c r="G138" t="s">
        <v>214</v>
      </c>
      <c r="H138" t="s">
        <v>215</v>
      </c>
      <c r="I138" t="s">
        <v>102</v>
      </c>
      <c r="J138" s="77">
        <v>18600</v>
      </c>
      <c r="K138" s="77">
        <v>175.15</v>
      </c>
      <c r="L138" s="77">
        <v>32.5779</v>
      </c>
      <c r="M138" s="78">
        <v>0</v>
      </c>
      <c r="N138" s="78">
        <v>1E-4</v>
      </c>
      <c r="O138" s="78">
        <v>0</v>
      </c>
    </row>
    <row r="139" spans="2:15">
      <c r="B139" t="s">
        <v>4792</v>
      </c>
      <c r="C139" t="s">
        <v>4793</v>
      </c>
      <c r="D139" t="s">
        <v>100</v>
      </c>
      <c r="E139" t="s">
        <v>3859</v>
      </c>
      <c r="F139" t="s">
        <v>3724</v>
      </c>
      <c r="G139" t="s">
        <v>214</v>
      </c>
      <c r="H139" t="s">
        <v>215</v>
      </c>
      <c r="I139" t="s">
        <v>102</v>
      </c>
      <c r="J139" s="77">
        <v>7079</v>
      </c>
      <c r="K139" s="77">
        <v>94.91</v>
      </c>
      <c r="L139" s="77">
        <v>6.7186788999999996</v>
      </c>
      <c r="M139" s="78">
        <v>0</v>
      </c>
      <c r="N139" s="78">
        <v>0</v>
      </c>
      <c r="O139" s="78">
        <v>0</v>
      </c>
    </row>
    <row r="140" spans="2:15">
      <c r="B140" t="s">
        <v>4794</v>
      </c>
      <c r="C140" t="s">
        <v>4795</v>
      </c>
      <c r="D140" t="s">
        <v>100</v>
      </c>
      <c r="E140" t="s">
        <v>3859</v>
      </c>
      <c r="F140" t="s">
        <v>3724</v>
      </c>
      <c r="G140" t="s">
        <v>214</v>
      </c>
      <c r="H140" t="s">
        <v>215</v>
      </c>
      <c r="I140" t="s">
        <v>102</v>
      </c>
      <c r="J140" s="77">
        <v>6390</v>
      </c>
      <c r="K140" s="77">
        <v>49.86</v>
      </c>
      <c r="L140" s="77">
        <v>3.1860539999999999</v>
      </c>
      <c r="M140" s="78">
        <v>0</v>
      </c>
      <c r="N140" s="78">
        <v>0</v>
      </c>
      <c r="O140" s="78">
        <v>0</v>
      </c>
    </row>
    <row r="141" spans="2:15">
      <c r="B141" t="s">
        <v>4796</v>
      </c>
      <c r="C141" t="s">
        <v>4797</v>
      </c>
      <c r="D141" t="s">
        <v>100</v>
      </c>
      <c r="E141" t="s">
        <v>3750</v>
      </c>
      <c r="F141" t="s">
        <v>3724</v>
      </c>
      <c r="G141" t="s">
        <v>214</v>
      </c>
      <c r="H141" t="s">
        <v>215</v>
      </c>
      <c r="I141" t="s">
        <v>102</v>
      </c>
      <c r="J141" s="77">
        <v>25293</v>
      </c>
      <c r="K141" s="77">
        <v>43.52</v>
      </c>
      <c r="L141" s="77">
        <v>11.007513599999999</v>
      </c>
      <c r="M141" s="78">
        <v>0</v>
      </c>
      <c r="N141" s="78">
        <v>0</v>
      </c>
      <c r="O141" s="78">
        <v>0</v>
      </c>
    </row>
    <row r="142" spans="2:15">
      <c r="B142" t="s">
        <v>4798</v>
      </c>
      <c r="C142" t="s">
        <v>4799</v>
      </c>
      <c r="D142" t="s">
        <v>100</v>
      </c>
      <c r="E142" t="s">
        <v>3750</v>
      </c>
      <c r="F142" t="s">
        <v>3724</v>
      </c>
      <c r="G142" t="s">
        <v>214</v>
      </c>
      <c r="H142" t="s">
        <v>215</v>
      </c>
      <c r="I142" t="s">
        <v>102</v>
      </c>
      <c r="J142" s="77">
        <v>10000</v>
      </c>
      <c r="K142" s="77">
        <v>156.81</v>
      </c>
      <c r="L142" s="77">
        <v>15.680999999999999</v>
      </c>
      <c r="M142" s="78">
        <v>0</v>
      </c>
      <c r="N142" s="78">
        <v>0</v>
      </c>
      <c r="O142" s="78">
        <v>0</v>
      </c>
    </row>
    <row r="143" spans="2:15">
      <c r="B143" s="79" t="s">
        <v>1029</v>
      </c>
      <c r="C143" s="16"/>
      <c r="D143" s="16"/>
      <c r="E143" s="16"/>
      <c r="J143" s="81">
        <v>2945257</v>
      </c>
      <c r="L143" s="81">
        <v>7432.7094548515997</v>
      </c>
      <c r="N143" s="80">
        <v>1.5599999999999999E-2</v>
      </c>
      <c r="O143" s="80">
        <v>2.9999999999999997E-4</v>
      </c>
    </row>
    <row r="144" spans="2:15">
      <c r="B144" t="s">
        <v>4800</v>
      </c>
      <c r="C144" t="s">
        <v>4801</v>
      </c>
      <c r="D144" t="s">
        <v>100</v>
      </c>
      <c r="E144" t="s">
        <v>3737</v>
      </c>
      <c r="F144" t="s">
        <v>123</v>
      </c>
      <c r="G144" t="s">
        <v>214</v>
      </c>
      <c r="H144" t="s">
        <v>215</v>
      </c>
      <c r="I144" t="s">
        <v>102</v>
      </c>
      <c r="J144" s="77">
        <v>1000</v>
      </c>
      <c r="K144" s="77">
        <v>106.95</v>
      </c>
      <c r="L144" s="77">
        <v>1.0694999999999999</v>
      </c>
      <c r="M144" s="78">
        <v>0</v>
      </c>
      <c r="N144" s="78">
        <v>0</v>
      </c>
      <c r="O144" s="78">
        <v>0</v>
      </c>
    </row>
    <row r="145" spans="2:15">
      <c r="B145" t="s">
        <v>4802</v>
      </c>
      <c r="C145" t="s">
        <v>4803</v>
      </c>
      <c r="D145" t="s">
        <v>100</v>
      </c>
      <c r="E145" t="s">
        <v>4561</v>
      </c>
      <c r="F145" t="s">
        <v>3863</v>
      </c>
      <c r="G145" t="s">
        <v>214</v>
      </c>
      <c r="H145" t="s">
        <v>215</v>
      </c>
      <c r="I145" t="s">
        <v>106</v>
      </c>
      <c r="J145" s="77">
        <v>187091</v>
      </c>
      <c r="K145" s="77">
        <v>109.85</v>
      </c>
      <c r="L145" s="77">
        <v>758.77785924199998</v>
      </c>
      <c r="M145" s="78">
        <v>0</v>
      </c>
      <c r="N145" s="78">
        <v>1.6000000000000001E-3</v>
      </c>
      <c r="O145" s="78">
        <v>0</v>
      </c>
    </row>
    <row r="146" spans="2:15">
      <c r="B146" t="s">
        <v>4804</v>
      </c>
      <c r="C146" t="s">
        <v>4805</v>
      </c>
      <c r="D146" t="s">
        <v>100</v>
      </c>
      <c r="E146" t="s">
        <v>4561</v>
      </c>
      <c r="F146" t="s">
        <v>123</v>
      </c>
      <c r="G146" t="s">
        <v>214</v>
      </c>
      <c r="H146" t="s">
        <v>215</v>
      </c>
      <c r="I146" t="s">
        <v>102</v>
      </c>
      <c r="J146" s="77">
        <v>202605</v>
      </c>
      <c r="K146" s="77">
        <v>138.06</v>
      </c>
      <c r="L146" s="77">
        <v>279.71646299999998</v>
      </c>
      <c r="M146" s="78">
        <v>2.9999999999999997E-4</v>
      </c>
      <c r="N146" s="78">
        <v>5.9999999999999995E-4</v>
      </c>
      <c r="O146" s="78">
        <v>0</v>
      </c>
    </row>
    <row r="147" spans="2:15">
      <c r="B147" t="s">
        <v>4806</v>
      </c>
      <c r="C147" t="s">
        <v>4807</v>
      </c>
      <c r="D147" t="s">
        <v>100</v>
      </c>
      <c r="E147" t="s">
        <v>4556</v>
      </c>
      <c r="F147" t="s">
        <v>123</v>
      </c>
      <c r="G147" t="s">
        <v>214</v>
      </c>
      <c r="H147" t="s">
        <v>215</v>
      </c>
      <c r="I147" t="s">
        <v>102</v>
      </c>
      <c r="J147" s="77">
        <v>100000</v>
      </c>
      <c r="K147" s="77">
        <v>100.86</v>
      </c>
      <c r="L147" s="77">
        <v>100.86</v>
      </c>
      <c r="M147" s="78">
        <v>0</v>
      </c>
      <c r="N147" s="78">
        <v>2.0000000000000001E-4</v>
      </c>
      <c r="O147" s="78">
        <v>0</v>
      </c>
    </row>
    <row r="148" spans="2:15">
      <c r="B148" t="s">
        <v>4808</v>
      </c>
      <c r="C148" t="s">
        <v>4809</v>
      </c>
      <c r="D148" t="s">
        <v>100</v>
      </c>
      <c r="E148" t="s">
        <v>4556</v>
      </c>
      <c r="F148" t="s">
        <v>123</v>
      </c>
      <c r="G148" t="s">
        <v>214</v>
      </c>
      <c r="H148" t="s">
        <v>215</v>
      </c>
      <c r="I148" t="s">
        <v>102</v>
      </c>
      <c r="J148" s="77">
        <v>1391236</v>
      </c>
      <c r="K148" s="77">
        <v>105.13</v>
      </c>
      <c r="L148" s="77">
        <v>1462.6064068000001</v>
      </c>
      <c r="M148" s="78">
        <v>6.9999999999999999E-4</v>
      </c>
      <c r="N148" s="78">
        <v>3.0999999999999999E-3</v>
      </c>
      <c r="O148" s="78">
        <v>1E-4</v>
      </c>
    </row>
    <row r="149" spans="2:15">
      <c r="B149" t="s">
        <v>4810</v>
      </c>
      <c r="C149" t="s">
        <v>4811</v>
      </c>
      <c r="D149" t="s">
        <v>100</v>
      </c>
      <c r="E149" t="s">
        <v>2119</v>
      </c>
      <c r="F149" t="s">
        <v>123</v>
      </c>
      <c r="G149" t="s">
        <v>214</v>
      </c>
      <c r="H149" t="s">
        <v>215</v>
      </c>
      <c r="I149" t="s">
        <v>102</v>
      </c>
      <c r="J149" s="77">
        <v>119567</v>
      </c>
      <c r="K149" s="77">
        <v>104.49</v>
      </c>
      <c r="L149" s="77">
        <v>124.9355583</v>
      </c>
      <c r="M149" s="78">
        <v>1.4E-3</v>
      </c>
      <c r="N149" s="78">
        <v>2.9999999999999997E-4</v>
      </c>
      <c r="O149" s="78">
        <v>0</v>
      </c>
    </row>
    <row r="150" spans="2:15">
      <c r="B150" t="s">
        <v>4812</v>
      </c>
      <c r="C150" t="s">
        <v>4813</v>
      </c>
      <c r="D150" t="s">
        <v>100</v>
      </c>
      <c r="E150" t="s">
        <v>2119</v>
      </c>
      <c r="F150" t="s">
        <v>123</v>
      </c>
      <c r="G150" t="s">
        <v>214</v>
      </c>
      <c r="H150" t="s">
        <v>215</v>
      </c>
      <c r="I150" t="s">
        <v>102</v>
      </c>
      <c r="J150" s="77">
        <v>72376</v>
      </c>
      <c r="K150" s="77">
        <v>349.25</v>
      </c>
      <c r="L150" s="77">
        <v>252.77318</v>
      </c>
      <c r="M150" s="78">
        <v>0</v>
      </c>
      <c r="N150" s="78">
        <v>5.0000000000000001E-4</v>
      </c>
      <c r="O150" s="78">
        <v>0</v>
      </c>
    </row>
    <row r="151" spans="2:15">
      <c r="B151" t="s">
        <v>4814</v>
      </c>
      <c r="C151" t="s">
        <v>4815</v>
      </c>
      <c r="D151" t="s">
        <v>100</v>
      </c>
      <c r="E151" t="s">
        <v>3723</v>
      </c>
      <c r="F151" t="s">
        <v>123</v>
      </c>
      <c r="G151" t="s">
        <v>214</v>
      </c>
      <c r="H151" t="s">
        <v>215</v>
      </c>
      <c r="I151" t="s">
        <v>102</v>
      </c>
      <c r="J151" s="77">
        <v>44225</v>
      </c>
      <c r="K151" s="77">
        <v>1037.3900000000001</v>
      </c>
      <c r="L151" s="77">
        <v>458.78572750000001</v>
      </c>
      <c r="M151" s="78">
        <v>0</v>
      </c>
      <c r="N151" s="78">
        <v>1E-3</v>
      </c>
      <c r="O151" s="78">
        <v>0</v>
      </c>
    </row>
    <row r="152" spans="2:15">
      <c r="B152" t="s">
        <v>4816</v>
      </c>
      <c r="C152" t="s">
        <v>4817</v>
      </c>
      <c r="D152" t="s">
        <v>100</v>
      </c>
      <c r="E152" t="s">
        <v>3723</v>
      </c>
      <c r="F152" t="s">
        <v>123</v>
      </c>
      <c r="G152" t="s">
        <v>214</v>
      </c>
      <c r="H152" t="s">
        <v>215</v>
      </c>
      <c r="I152" t="s">
        <v>102</v>
      </c>
      <c r="J152" s="77">
        <v>90000</v>
      </c>
      <c r="K152" s="77">
        <v>109.05</v>
      </c>
      <c r="L152" s="77">
        <v>98.144999999999996</v>
      </c>
      <c r="M152" s="78">
        <v>0</v>
      </c>
      <c r="N152" s="78">
        <v>2.0000000000000001E-4</v>
      </c>
      <c r="O152" s="78">
        <v>0</v>
      </c>
    </row>
    <row r="153" spans="2:15">
      <c r="B153" t="s">
        <v>4818</v>
      </c>
      <c r="C153" t="s">
        <v>4819</v>
      </c>
      <c r="D153" t="s">
        <v>100</v>
      </c>
      <c r="E153" t="s">
        <v>3723</v>
      </c>
      <c r="F153" t="s">
        <v>123</v>
      </c>
      <c r="G153" t="s">
        <v>214</v>
      </c>
      <c r="H153" t="s">
        <v>215</v>
      </c>
      <c r="I153" t="s">
        <v>102</v>
      </c>
      <c r="J153" s="77">
        <v>100000</v>
      </c>
      <c r="K153" s="77">
        <v>103.78</v>
      </c>
      <c r="L153" s="77">
        <v>103.78</v>
      </c>
      <c r="M153" s="78">
        <v>0</v>
      </c>
      <c r="N153" s="78">
        <v>2.0000000000000001E-4</v>
      </c>
      <c r="O153" s="78">
        <v>0</v>
      </c>
    </row>
    <row r="154" spans="2:15">
      <c r="B154" t="s">
        <v>4820</v>
      </c>
      <c r="C154" t="s">
        <v>4821</v>
      </c>
      <c r="D154" t="s">
        <v>100</v>
      </c>
      <c r="E154" t="s">
        <v>4822</v>
      </c>
      <c r="F154" t="s">
        <v>123</v>
      </c>
      <c r="G154" t="s">
        <v>214</v>
      </c>
      <c r="H154" t="s">
        <v>215</v>
      </c>
      <c r="I154" t="s">
        <v>102</v>
      </c>
      <c r="J154" s="77">
        <v>320282</v>
      </c>
      <c r="K154" s="77">
        <v>1027.03</v>
      </c>
      <c r="L154" s="77">
        <v>3289.3922246000002</v>
      </c>
      <c r="M154" s="78">
        <v>0</v>
      </c>
      <c r="N154" s="78">
        <v>6.8999999999999999E-3</v>
      </c>
      <c r="O154" s="78">
        <v>1E-4</v>
      </c>
    </row>
    <row r="155" spans="2:15">
      <c r="B155" t="s">
        <v>4823</v>
      </c>
      <c r="C155" t="s">
        <v>4824</v>
      </c>
      <c r="D155" t="s">
        <v>100</v>
      </c>
      <c r="E155" t="s">
        <v>4822</v>
      </c>
      <c r="F155" t="s">
        <v>123</v>
      </c>
      <c r="G155" t="s">
        <v>214</v>
      </c>
      <c r="H155" t="s">
        <v>215</v>
      </c>
      <c r="I155" t="s">
        <v>102</v>
      </c>
      <c r="J155" s="77">
        <v>245882</v>
      </c>
      <c r="K155" s="77">
        <v>72.17</v>
      </c>
      <c r="L155" s="77">
        <v>177.45303939999999</v>
      </c>
      <c r="M155" s="78">
        <v>0</v>
      </c>
      <c r="N155" s="78">
        <v>4.0000000000000002E-4</v>
      </c>
      <c r="O155" s="78">
        <v>0</v>
      </c>
    </row>
    <row r="156" spans="2:15">
      <c r="B156" t="s">
        <v>4825</v>
      </c>
      <c r="C156" t="s">
        <v>4826</v>
      </c>
      <c r="D156" t="s">
        <v>100</v>
      </c>
      <c r="E156" t="s">
        <v>4822</v>
      </c>
      <c r="F156" t="s">
        <v>123</v>
      </c>
      <c r="G156" t="s">
        <v>214</v>
      </c>
      <c r="H156" t="s">
        <v>215</v>
      </c>
      <c r="I156" t="s">
        <v>106</v>
      </c>
      <c r="J156" s="77">
        <v>39203</v>
      </c>
      <c r="K156" s="77">
        <v>109.96</v>
      </c>
      <c r="L156" s="77">
        <v>159.15332860960001</v>
      </c>
      <c r="M156" s="78">
        <v>0</v>
      </c>
      <c r="N156" s="78">
        <v>2.9999999999999997E-4</v>
      </c>
      <c r="O156" s="78">
        <v>0</v>
      </c>
    </row>
    <row r="157" spans="2:15">
      <c r="B157" t="s">
        <v>4827</v>
      </c>
      <c r="C157" t="s">
        <v>4828</v>
      </c>
      <c r="D157" t="s">
        <v>100</v>
      </c>
      <c r="E157" t="s">
        <v>3767</v>
      </c>
      <c r="F157" t="s">
        <v>123</v>
      </c>
      <c r="G157" t="s">
        <v>214</v>
      </c>
      <c r="H157" t="s">
        <v>215</v>
      </c>
      <c r="I157" t="s">
        <v>102</v>
      </c>
      <c r="J157" s="77">
        <v>23126</v>
      </c>
      <c r="K157" s="77">
        <v>103.43</v>
      </c>
      <c r="L157" s="77">
        <v>23.919221799999999</v>
      </c>
      <c r="M157" s="78">
        <v>0</v>
      </c>
      <c r="N157" s="78">
        <v>1E-4</v>
      </c>
      <c r="O157" s="78">
        <v>0</v>
      </c>
    </row>
    <row r="158" spans="2:15">
      <c r="B158" t="s">
        <v>4829</v>
      </c>
      <c r="C158" t="s">
        <v>4830</v>
      </c>
      <c r="D158" t="s">
        <v>100</v>
      </c>
      <c r="E158" t="s">
        <v>3767</v>
      </c>
      <c r="F158" t="s">
        <v>123</v>
      </c>
      <c r="G158" t="s">
        <v>214</v>
      </c>
      <c r="H158" t="s">
        <v>215</v>
      </c>
      <c r="I158" t="s">
        <v>106</v>
      </c>
      <c r="J158" s="77">
        <v>6500</v>
      </c>
      <c r="K158" s="77">
        <v>104.22</v>
      </c>
      <c r="L158" s="77">
        <v>25.010715600000001</v>
      </c>
      <c r="M158" s="78">
        <v>0</v>
      </c>
      <c r="N158" s="78">
        <v>1E-4</v>
      </c>
      <c r="O158" s="78">
        <v>0</v>
      </c>
    </row>
    <row r="159" spans="2:15">
      <c r="B159" t="s">
        <v>4831</v>
      </c>
      <c r="C159" t="s">
        <v>4832</v>
      </c>
      <c r="D159" t="s">
        <v>100</v>
      </c>
      <c r="E159" t="s">
        <v>3767</v>
      </c>
      <c r="F159" t="s">
        <v>123</v>
      </c>
      <c r="G159" t="s">
        <v>214</v>
      </c>
      <c r="H159" t="s">
        <v>215</v>
      </c>
      <c r="I159" t="s">
        <v>102</v>
      </c>
      <c r="J159" s="77">
        <v>2164</v>
      </c>
      <c r="K159" s="77">
        <v>5375.75</v>
      </c>
      <c r="L159" s="77">
        <v>116.33123000000001</v>
      </c>
      <c r="M159" s="78">
        <v>0</v>
      </c>
      <c r="N159" s="78">
        <v>2.0000000000000001E-4</v>
      </c>
      <c r="O159" s="78">
        <v>0</v>
      </c>
    </row>
    <row r="160" spans="2:15">
      <c r="B160" s="79" t="s">
        <v>253</v>
      </c>
      <c r="C160" s="16"/>
      <c r="D160" s="16"/>
      <c r="E160" s="16"/>
      <c r="J160" s="81">
        <v>3976099.85</v>
      </c>
      <c r="L160" s="81">
        <v>452624.21093565458</v>
      </c>
      <c r="N160" s="80">
        <v>0.95009999999999994</v>
      </c>
      <c r="O160" s="80">
        <v>1.7299999999999999E-2</v>
      </c>
    </row>
    <row r="161" spans="2:15">
      <c r="B161" s="79" t="s">
        <v>4538</v>
      </c>
      <c r="C161" s="16"/>
      <c r="D161" s="16"/>
      <c r="E161" s="16"/>
      <c r="J161" s="81">
        <v>0</v>
      </c>
      <c r="L161" s="81">
        <v>0</v>
      </c>
      <c r="N161" s="80">
        <v>0</v>
      </c>
      <c r="O161" s="80">
        <v>0</v>
      </c>
    </row>
    <row r="162" spans="2:15">
      <c r="B162" t="s">
        <v>214</v>
      </c>
      <c r="C162" t="s">
        <v>214</v>
      </c>
      <c r="D162" s="16"/>
      <c r="E162" s="16"/>
      <c r="F162" t="s">
        <v>214</v>
      </c>
      <c r="G162" t="s">
        <v>214</v>
      </c>
      <c r="I162" t="s">
        <v>214</v>
      </c>
      <c r="J162" s="77">
        <v>0</v>
      </c>
      <c r="K162" s="77">
        <v>0</v>
      </c>
      <c r="L162" s="77">
        <v>0</v>
      </c>
      <c r="M162" s="78">
        <v>0</v>
      </c>
      <c r="N162" s="78">
        <v>0</v>
      </c>
      <c r="O162" s="78">
        <v>0</v>
      </c>
    </row>
    <row r="163" spans="2:15">
      <c r="B163" s="79" t="s">
        <v>4541</v>
      </c>
      <c r="C163" s="16"/>
      <c r="D163" s="16"/>
      <c r="E163" s="16"/>
      <c r="J163" s="81">
        <v>2110845.08</v>
      </c>
      <c r="L163" s="81">
        <v>165125.36395770271</v>
      </c>
      <c r="N163" s="80">
        <v>0.34660000000000002</v>
      </c>
      <c r="O163" s="80">
        <v>6.3E-3</v>
      </c>
    </row>
    <row r="164" spans="2:15">
      <c r="B164" t="s">
        <v>4833</v>
      </c>
      <c r="C164" t="s">
        <v>4834</v>
      </c>
      <c r="D164" t="s">
        <v>123</v>
      </c>
      <c r="E164" t="s">
        <v>4835</v>
      </c>
      <c r="F164" t="s">
        <v>3863</v>
      </c>
      <c r="G164" t="s">
        <v>1083</v>
      </c>
      <c r="H164" t="s">
        <v>356</v>
      </c>
      <c r="I164" t="s">
        <v>106</v>
      </c>
      <c r="J164" s="77">
        <v>26707.25</v>
      </c>
      <c r="K164" s="77">
        <v>11989</v>
      </c>
      <c r="L164" s="77">
        <v>11821.53369163</v>
      </c>
      <c r="M164" s="78">
        <v>0</v>
      </c>
      <c r="N164" s="78">
        <v>2.4799999999999999E-2</v>
      </c>
      <c r="O164" s="78">
        <v>5.0000000000000001E-4</v>
      </c>
    </row>
    <row r="165" spans="2:15">
      <c r="B165" t="s">
        <v>4836</v>
      </c>
      <c r="C165" t="s">
        <v>4837</v>
      </c>
      <c r="D165" t="s">
        <v>123</v>
      </c>
      <c r="E165" t="s">
        <v>4838</v>
      </c>
      <c r="F165" t="s">
        <v>3863</v>
      </c>
      <c r="G165" t="s">
        <v>1037</v>
      </c>
      <c r="H165" t="s">
        <v>219</v>
      </c>
      <c r="I165" t="s">
        <v>110</v>
      </c>
      <c r="J165" s="77">
        <v>3772.43</v>
      </c>
      <c r="K165" s="77">
        <v>102865.8878</v>
      </c>
      <c r="L165" s="77">
        <v>15651.784601146001</v>
      </c>
      <c r="M165" s="78">
        <v>1.0391999999999999</v>
      </c>
      <c r="N165" s="78">
        <v>3.2899999999999999E-2</v>
      </c>
      <c r="O165" s="78">
        <v>5.9999999999999995E-4</v>
      </c>
    </row>
    <row r="166" spans="2:15">
      <c r="B166" t="s">
        <v>4839</v>
      </c>
      <c r="C166" t="s">
        <v>4840</v>
      </c>
      <c r="D166" t="s">
        <v>123</v>
      </c>
      <c r="E166" t="s">
        <v>3963</v>
      </c>
      <c r="F166" t="s">
        <v>3863</v>
      </c>
      <c r="G166" t="s">
        <v>1244</v>
      </c>
      <c r="H166" t="s">
        <v>219</v>
      </c>
      <c r="I166" t="s">
        <v>106</v>
      </c>
      <c r="J166" s="77">
        <v>640.66999999999996</v>
      </c>
      <c r="K166" s="77">
        <v>1026095</v>
      </c>
      <c r="L166" s="77">
        <v>24270.775432358001</v>
      </c>
      <c r="M166" s="78">
        <v>0</v>
      </c>
      <c r="N166" s="78">
        <v>5.0900000000000001E-2</v>
      </c>
      <c r="O166" s="78">
        <v>8.9999999999999998E-4</v>
      </c>
    </row>
    <row r="167" spans="2:15">
      <c r="B167" t="s">
        <v>4841</v>
      </c>
      <c r="C167" t="s">
        <v>4842</v>
      </c>
      <c r="D167" t="s">
        <v>123</v>
      </c>
      <c r="E167" t="s">
        <v>4255</v>
      </c>
      <c r="F167" t="s">
        <v>3863</v>
      </c>
      <c r="G167" t="s">
        <v>1372</v>
      </c>
      <c r="H167" t="s">
        <v>219</v>
      </c>
      <c r="I167" t="s">
        <v>106</v>
      </c>
      <c r="J167" s="77">
        <v>23377.23</v>
      </c>
      <c r="K167" s="77">
        <v>34601.82</v>
      </c>
      <c r="L167" s="77">
        <v>29864.392492303399</v>
      </c>
      <c r="M167" s="78">
        <v>0</v>
      </c>
      <c r="N167" s="78">
        <v>6.2700000000000006E-2</v>
      </c>
      <c r="O167" s="78">
        <v>1.1000000000000001E-3</v>
      </c>
    </row>
    <row r="168" spans="2:15">
      <c r="B168" t="s">
        <v>4843</v>
      </c>
      <c r="C168" t="s">
        <v>4844</v>
      </c>
      <c r="D168" t="s">
        <v>123</v>
      </c>
      <c r="E168" t="s">
        <v>4838</v>
      </c>
      <c r="F168" t="s">
        <v>3863</v>
      </c>
      <c r="G168" t="s">
        <v>4845</v>
      </c>
      <c r="H168" t="s">
        <v>219</v>
      </c>
      <c r="I168" t="s">
        <v>110</v>
      </c>
      <c r="J168" s="77">
        <v>3626.22</v>
      </c>
      <c r="K168" s="77">
        <v>226145</v>
      </c>
      <c r="L168" s="77">
        <v>33075.958084314603</v>
      </c>
      <c r="M168" s="78">
        <v>0</v>
      </c>
      <c r="N168" s="78">
        <v>6.9400000000000003E-2</v>
      </c>
      <c r="O168" s="78">
        <v>1.2999999999999999E-3</v>
      </c>
    </row>
    <row r="169" spans="2:15">
      <c r="B169" t="s">
        <v>4846</v>
      </c>
      <c r="C169" t="s">
        <v>4847</v>
      </c>
      <c r="D169" t="s">
        <v>123</v>
      </c>
      <c r="E169" t="s">
        <v>4848</v>
      </c>
      <c r="F169" t="s">
        <v>3863</v>
      </c>
      <c r="G169" t="s">
        <v>4845</v>
      </c>
      <c r="H169" t="s">
        <v>219</v>
      </c>
      <c r="I169" t="s">
        <v>106</v>
      </c>
      <c r="J169" s="77">
        <v>8893.0300000000007</v>
      </c>
      <c r="K169" s="77">
        <v>116645.7</v>
      </c>
      <c r="L169" s="77">
        <v>38298.360553669299</v>
      </c>
      <c r="M169" s="78">
        <v>0</v>
      </c>
      <c r="N169" s="78">
        <v>8.0399999999999999E-2</v>
      </c>
      <c r="O169" s="78">
        <v>1.5E-3</v>
      </c>
    </row>
    <row r="170" spans="2:15">
      <c r="B170" t="s">
        <v>4849</v>
      </c>
      <c r="C170" t="s">
        <v>4850</v>
      </c>
      <c r="D170" t="s">
        <v>123</v>
      </c>
      <c r="E170" t="s">
        <v>4280</v>
      </c>
      <c r="F170" t="s">
        <v>3863</v>
      </c>
      <c r="G170" t="s">
        <v>4851</v>
      </c>
      <c r="H170" t="s">
        <v>219</v>
      </c>
      <c r="I170" t="s">
        <v>113</v>
      </c>
      <c r="J170" s="77">
        <v>2041128.25</v>
      </c>
      <c r="K170" s="77">
        <v>126</v>
      </c>
      <c r="L170" s="77">
        <v>12014.7789453614</v>
      </c>
      <c r="M170" s="78">
        <v>1.4E-3</v>
      </c>
      <c r="N170" s="78">
        <v>2.52E-2</v>
      </c>
      <c r="O170" s="78">
        <v>5.0000000000000001E-4</v>
      </c>
    </row>
    <row r="171" spans="2:15">
      <c r="B171" t="s">
        <v>4852</v>
      </c>
      <c r="C171" t="s">
        <v>4853</v>
      </c>
      <c r="D171" t="s">
        <v>366</v>
      </c>
      <c r="E171" t="s">
        <v>2591</v>
      </c>
      <c r="F171" t="s">
        <v>3863</v>
      </c>
      <c r="G171" t="s">
        <v>214</v>
      </c>
      <c r="H171" t="s">
        <v>215</v>
      </c>
      <c r="I171" t="s">
        <v>106</v>
      </c>
      <c r="J171" s="77">
        <v>1630</v>
      </c>
      <c r="K171" s="77">
        <v>887</v>
      </c>
      <c r="L171" s="77">
        <v>53.379305199999997</v>
      </c>
      <c r="M171" s="78">
        <v>0</v>
      </c>
      <c r="N171" s="78">
        <v>1E-4</v>
      </c>
      <c r="O171" s="78">
        <v>0</v>
      </c>
    </row>
    <row r="172" spans="2:15">
      <c r="B172" t="s">
        <v>4854</v>
      </c>
      <c r="C172" t="s">
        <v>4855</v>
      </c>
      <c r="D172" t="s">
        <v>366</v>
      </c>
      <c r="E172" t="s">
        <v>4519</v>
      </c>
      <c r="F172" t="s">
        <v>3863</v>
      </c>
      <c r="G172" t="s">
        <v>214</v>
      </c>
      <c r="H172" t="s">
        <v>215</v>
      </c>
      <c r="I172" t="s">
        <v>106</v>
      </c>
      <c r="J172" s="77">
        <v>1070</v>
      </c>
      <c r="K172" s="77">
        <v>1873</v>
      </c>
      <c r="L172" s="77">
        <v>74.400851720000006</v>
      </c>
      <c r="M172" s="78">
        <v>0</v>
      </c>
      <c r="N172" s="78">
        <v>2.0000000000000001E-4</v>
      </c>
      <c r="O172" s="78">
        <v>0</v>
      </c>
    </row>
    <row r="173" spans="2:15">
      <c r="B173" s="79" t="s">
        <v>92</v>
      </c>
      <c r="C173" s="16"/>
      <c r="D173" s="16"/>
      <c r="E173" s="16"/>
      <c r="J173" s="81">
        <v>1848102.77</v>
      </c>
      <c r="L173" s="81">
        <v>286505.51336772187</v>
      </c>
      <c r="N173" s="80">
        <v>0.60140000000000005</v>
      </c>
      <c r="O173" s="80">
        <v>1.0999999999999999E-2</v>
      </c>
    </row>
    <row r="174" spans="2:15">
      <c r="B174" t="s">
        <v>4856</v>
      </c>
      <c r="C174" t="s">
        <v>4857</v>
      </c>
      <c r="D174" t="s">
        <v>123</v>
      </c>
      <c r="E174" t="s">
        <v>4858</v>
      </c>
      <c r="F174" t="s">
        <v>3724</v>
      </c>
      <c r="G174" t="s">
        <v>214</v>
      </c>
      <c r="H174" t="s">
        <v>215</v>
      </c>
      <c r="I174" t="s">
        <v>106</v>
      </c>
      <c r="J174" s="77">
        <v>18297.62</v>
      </c>
      <c r="K174" s="77">
        <v>19790</v>
      </c>
      <c r="L174" s="77">
        <v>13369.097500616001</v>
      </c>
      <c r="M174" s="78">
        <v>0</v>
      </c>
      <c r="N174" s="78">
        <v>2.81E-2</v>
      </c>
      <c r="O174" s="78">
        <v>5.0000000000000001E-4</v>
      </c>
    </row>
    <row r="175" spans="2:15">
      <c r="B175" t="s">
        <v>4859</v>
      </c>
      <c r="C175" t="s">
        <v>4860</v>
      </c>
      <c r="D175" t="s">
        <v>366</v>
      </c>
      <c r="E175" t="s">
        <v>2591</v>
      </c>
      <c r="F175" t="s">
        <v>3724</v>
      </c>
      <c r="G175" t="s">
        <v>214</v>
      </c>
      <c r="H175" t="s">
        <v>215</v>
      </c>
      <c r="I175" t="s">
        <v>106</v>
      </c>
      <c r="J175" s="77">
        <v>250</v>
      </c>
      <c r="K175" s="77">
        <v>3426</v>
      </c>
      <c r="L175" s="77">
        <v>31.621980000000001</v>
      </c>
      <c r="M175" s="78">
        <v>0</v>
      </c>
      <c r="N175" s="78">
        <v>1E-4</v>
      </c>
      <c r="O175" s="78">
        <v>0</v>
      </c>
    </row>
    <row r="176" spans="2:15">
      <c r="B176" t="s">
        <v>4861</v>
      </c>
      <c r="C176" t="s">
        <v>4862</v>
      </c>
      <c r="D176" t="s">
        <v>123</v>
      </c>
      <c r="E176" t="s">
        <v>4863</v>
      </c>
      <c r="F176" t="s">
        <v>3863</v>
      </c>
      <c r="G176" t="s">
        <v>214</v>
      </c>
      <c r="H176" t="s">
        <v>215</v>
      </c>
      <c r="I176" t="s">
        <v>113</v>
      </c>
      <c r="J176" s="77">
        <v>74203.259999999995</v>
      </c>
      <c r="K176" s="77">
        <v>16070.320000000003</v>
      </c>
      <c r="L176" s="77">
        <v>55708.627214722503</v>
      </c>
      <c r="M176" s="78">
        <v>1E-4</v>
      </c>
      <c r="N176" s="78">
        <v>0.1169</v>
      </c>
      <c r="O176" s="78">
        <v>2.0999999999999999E-3</v>
      </c>
    </row>
    <row r="177" spans="2:15">
      <c r="B177" t="s">
        <v>4864</v>
      </c>
      <c r="C177" t="s">
        <v>4865</v>
      </c>
      <c r="D177" t="s">
        <v>366</v>
      </c>
      <c r="E177" t="s">
        <v>4866</v>
      </c>
      <c r="F177" t="s">
        <v>3724</v>
      </c>
      <c r="G177" t="s">
        <v>214</v>
      </c>
      <c r="H177" t="s">
        <v>215</v>
      </c>
      <c r="I177" t="s">
        <v>106</v>
      </c>
      <c r="J177" s="77">
        <v>600</v>
      </c>
      <c r="K177" s="77">
        <v>2333</v>
      </c>
      <c r="L177" s="77">
        <v>51.680616000000001</v>
      </c>
      <c r="M177" s="78">
        <v>0</v>
      </c>
      <c r="N177" s="78">
        <v>1E-4</v>
      </c>
      <c r="O177" s="78">
        <v>0</v>
      </c>
    </row>
    <row r="178" spans="2:15">
      <c r="B178" t="s">
        <v>4867</v>
      </c>
      <c r="C178" t="s">
        <v>4868</v>
      </c>
      <c r="D178" t="s">
        <v>123</v>
      </c>
      <c r="E178" t="s">
        <v>4869</v>
      </c>
      <c r="F178" t="s">
        <v>3724</v>
      </c>
      <c r="G178" t="s">
        <v>214</v>
      </c>
      <c r="H178" t="s">
        <v>215</v>
      </c>
      <c r="I178" t="s">
        <v>106</v>
      </c>
      <c r="J178" s="77">
        <v>102887.3</v>
      </c>
      <c r="K178" s="77">
        <v>3505</v>
      </c>
      <c r="L178" s="77">
        <v>13314.089901580001</v>
      </c>
      <c r="M178" s="78">
        <v>0</v>
      </c>
      <c r="N178" s="78">
        <v>2.7900000000000001E-2</v>
      </c>
      <c r="O178" s="78">
        <v>5.0000000000000001E-4</v>
      </c>
    </row>
    <row r="179" spans="2:15">
      <c r="B179" t="s">
        <v>4870</v>
      </c>
      <c r="C179" t="s">
        <v>4871</v>
      </c>
      <c r="D179" t="s">
        <v>366</v>
      </c>
      <c r="E179" t="s">
        <v>4872</v>
      </c>
      <c r="F179" t="s">
        <v>3724</v>
      </c>
      <c r="G179" t="s">
        <v>214</v>
      </c>
      <c r="H179" t="s">
        <v>215</v>
      </c>
      <c r="I179" t="s">
        <v>106</v>
      </c>
      <c r="J179" s="77">
        <v>190</v>
      </c>
      <c r="K179" s="77">
        <v>2537</v>
      </c>
      <c r="L179" s="77">
        <v>17.7965476</v>
      </c>
      <c r="M179" s="78">
        <v>0</v>
      </c>
      <c r="N179" s="78">
        <v>0</v>
      </c>
      <c r="O179" s="78">
        <v>0</v>
      </c>
    </row>
    <row r="180" spans="2:15">
      <c r="B180" t="s">
        <v>4873</v>
      </c>
      <c r="C180" t="s">
        <v>4874</v>
      </c>
      <c r="D180" t="s">
        <v>4875</v>
      </c>
      <c r="E180" t="s">
        <v>2591</v>
      </c>
      <c r="F180" t="s">
        <v>3724</v>
      </c>
      <c r="G180" t="s">
        <v>214</v>
      </c>
      <c r="H180" t="s">
        <v>215</v>
      </c>
      <c r="I180" t="s">
        <v>106</v>
      </c>
      <c r="J180" s="77">
        <v>1363385.74</v>
      </c>
      <c r="K180" s="77">
        <v>1479.4</v>
      </c>
      <c r="L180" s="77">
        <v>74467.376529871399</v>
      </c>
      <c r="M180" s="78">
        <v>0</v>
      </c>
      <c r="N180" s="78">
        <v>0.15629999999999999</v>
      </c>
      <c r="O180" s="78">
        <v>2.8E-3</v>
      </c>
    </row>
    <row r="181" spans="2:15">
      <c r="B181" t="s">
        <v>4876</v>
      </c>
      <c r="C181" t="s">
        <v>4877</v>
      </c>
      <c r="D181" t="s">
        <v>2176</v>
      </c>
      <c r="E181" t="s">
        <v>2591</v>
      </c>
      <c r="F181" t="s">
        <v>3724</v>
      </c>
      <c r="G181" t="s">
        <v>214</v>
      </c>
      <c r="H181" t="s">
        <v>215</v>
      </c>
      <c r="I181" t="s">
        <v>106</v>
      </c>
      <c r="J181" s="77">
        <v>300</v>
      </c>
      <c r="K181" s="77">
        <v>9644</v>
      </c>
      <c r="L181" s="77">
        <v>106.81694400000001</v>
      </c>
      <c r="M181" s="78">
        <v>0</v>
      </c>
      <c r="N181" s="78">
        <v>2.0000000000000001E-4</v>
      </c>
      <c r="O181" s="78">
        <v>0</v>
      </c>
    </row>
    <row r="182" spans="2:15">
      <c r="B182" t="s">
        <v>4878</v>
      </c>
      <c r="C182" t="s">
        <v>4879</v>
      </c>
      <c r="D182" t="s">
        <v>2176</v>
      </c>
      <c r="E182" t="s">
        <v>4880</v>
      </c>
      <c r="F182" t="s">
        <v>3724</v>
      </c>
      <c r="G182" t="s">
        <v>214</v>
      </c>
      <c r="H182" t="s">
        <v>215</v>
      </c>
      <c r="I182" t="s">
        <v>106</v>
      </c>
      <c r="J182" s="77">
        <v>650</v>
      </c>
      <c r="K182" s="77">
        <v>2456</v>
      </c>
      <c r="L182" s="77">
        <v>58.939087999999998</v>
      </c>
      <c r="M182" s="78">
        <v>0</v>
      </c>
      <c r="N182" s="78">
        <v>1E-4</v>
      </c>
      <c r="O182" s="78">
        <v>0</v>
      </c>
    </row>
    <row r="183" spans="2:15">
      <c r="B183" t="s">
        <v>4881</v>
      </c>
      <c r="C183" t="s">
        <v>4882</v>
      </c>
      <c r="D183" t="s">
        <v>366</v>
      </c>
      <c r="E183" t="s">
        <v>4883</v>
      </c>
      <c r="F183" t="s">
        <v>3724</v>
      </c>
      <c r="G183" t="s">
        <v>214</v>
      </c>
      <c r="H183" t="s">
        <v>215</v>
      </c>
      <c r="I183" t="s">
        <v>106</v>
      </c>
      <c r="J183" s="77">
        <v>60</v>
      </c>
      <c r="K183" s="77">
        <v>3226</v>
      </c>
      <c r="L183" s="77">
        <v>7.1462351999999996</v>
      </c>
      <c r="M183" s="78">
        <v>0</v>
      </c>
      <c r="N183" s="78">
        <v>0</v>
      </c>
      <c r="O183" s="78">
        <v>0</v>
      </c>
    </row>
    <row r="184" spans="2:15">
      <c r="B184" t="s">
        <v>4884</v>
      </c>
      <c r="C184" t="s">
        <v>4885</v>
      </c>
      <c r="D184" t="s">
        <v>2708</v>
      </c>
      <c r="E184" t="s">
        <v>4296</v>
      </c>
      <c r="F184" t="s">
        <v>3724</v>
      </c>
      <c r="G184" t="s">
        <v>214</v>
      </c>
      <c r="H184" t="s">
        <v>215</v>
      </c>
      <c r="I184" t="s">
        <v>106</v>
      </c>
      <c r="J184" s="77">
        <v>2216</v>
      </c>
      <c r="K184" s="77">
        <v>3037</v>
      </c>
      <c r="L184" s="77">
        <v>248.47130464</v>
      </c>
      <c r="M184" s="78">
        <v>0</v>
      </c>
      <c r="N184" s="78">
        <v>5.0000000000000001E-4</v>
      </c>
      <c r="O184" s="78">
        <v>0</v>
      </c>
    </row>
    <row r="185" spans="2:15">
      <c r="B185" t="s">
        <v>4886</v>
      </c>
      <c r="C185" t="s">
        <v>4887</v>
      </c>
      <c r="D185" t="s">
        <v>2708</v>
      </c>
      <c r="E185" t="s">
        <v>4362</v>
      </c>
      <c r="F185" t="s">
        <v>3724</v>
      </c>
      <c r="G185" t="s">
        <v>214</v>
      </c>
      <c r="H185" t="s">
        <v>215</v>
      </c>
      <c r="I185" t="s">
        <v>106</v>
      </c>
      <c r="J185" s="77">
        <v>198</v>
      </c>
      <c r="K185" s="77">
        <v>5370</v>
      </c>
      <c r="L185" s="77">
        <v>39.2555592</v>
      </c>
      <c r="M185" s="78">
        <v>0</v>
      </c>
      <c r="N185" s="78">
        <v>1E-4</v>
      </c>
      <c r="O185" s="78">
        <v>0</v>
      </c>
    </row>
    <row r="186" spans="2:15">
      <c r="B186" t="s">
        <v>4888</v>
      </c>
      <c r="C186" t="s">
        <v>4889</v>
      </c>
      <c r="D186" t="s">
        <v>366</v>
      </c>
      <c r="E186" t="s">
        <v>4362</v>
      </c>
      <c r="F186" t="s">
        <v>3724</v>
      </c>
      <c r="G186" t="s">
        <v>214</v>
      </c>
      <c r="H186" t="s">
        <v>215</v>
      </c>
      <c r="I186" t="s">
        <v>106</v>
      </c>
      <c r="J186" s="77">
        <v>140</v>
      </c>
      <c r="K186" s="77">
        <v>27889</v>
      </c>
      <c r="L186" s="77">
        <v>144.15266320000001</v>
      </c>
      <c r="M186" s="78">
        <v>0</v>
      </c>
      <c r="N186" s="78">
        <v>2.9999999999999997E-4</v>
      </c>
      <c r="O186" s="78">
        <v>0</v>
      </c>
    </row>
    <row r="187" spans="2:15">
      <c r="B187" t="s">
        <v>4890</v>
      </c>
      <c r="C187" t="s">
        <v>4891</v>
      </c>
      <c r="D187" t="s">
        <v>4875</v>
      </c>
      <c r="E187" t="s">
        <v>4362</v>
      </c>
      <c r="F187" t="s">
        <v>3724</v>
      </c>
      <c r="G187" t="s">
        <v>214</v>
      </c>
      <c r="H187" t="s">
        <v>215</v>
      </c>
      <c r="I187" t="s">
        <v>106</v>
      </c>
      <c r="J187" s="77">
        <v>278476.67</v>
      </c>
      <c r="K187" s="77">
        <v>12184.61</v>
      </c>
      <c r="L187" s="77">
        <v>125274.34549835901</v>
      </c>
      <c r="M187" s="78">
        <v>0</v>
      </c>
      <c r="N187" s="78">
        <v>0.26300000000000001</v>
      </c>
      <c r="O187" s="78">
        <v>4.7999999999999996E-3</v>
      </c>
    </row>
    <row r="188" spans="2:15">
      <c r="B188" t="s">
        <v>4892</v>
      </c>
      <c r="C188" t="s">
        <v>4893</v>
      </c>
      <c r="D188" t="s">
        <v>366</v>
      </c>
      <c r="E188" t="s">
        <v>4362</v>
      </c>
      <c r="F188" t="s">
        <v>3724</v>
      </c>
      <c r="G188" t="s">
        <v>214</v>
      </c>
      <c r="H188" t="s">
        <v>215</v>
      </c>
      <c r="I188" t="s">
        <v>106</v>
      </c>
      <c r="J188" s="77">
        <v>3466</v>
      </c>
      <c r="K188" s="77">
        <v>21802</v>
      </c>
      <c r="L188" s="77">
        <v>2789.8868254399999</v>
      </c>
      <c r="M188" s="78">
        <v>0</v>
      </c>
      <c r="N188" s="78">
        <v>5.8999999999999999E-3</v>
      </c>
      <c r="O188" s="78">
        <v>1E-4</v>
      </c>
    </row>
    <row r="189" spans="2:15">
      <c r="B189" t="s">
        <v>4894</v>
      </c>
      <c r="C189" t="s">
        <v>4895</v>
      </c>
      <c r="D189" t="s">
        <v>2176</v>
      </c>
      <c r="E189" t="s">
        <v>4362</v>
      </c>
      <c r="F189" t="s">
        <v>3724</v>
      </c>
      <c r="G189" t="s">
        <v>214</v>
      </c>
      <c r="H189" t="s">
        <v>215</v>
      </c>
      <c r="I189" t="s">
        <v>106</v>
      </c>
      <c r="J189" s="77">
        <v>2586</v>
      </c>
      <c r="K189" s="77">
        <v>5550</v>
      </c>
      <c r="L189" s="77">
        <v>529.88691600000004</v>
      </c>
      <c r="M189" s="78">
        <v>0</v>
      </c>
      <c r="N189" s="78">
        <v>1.1000000000000001E-3</v>
      </c>
      <c r="O189" s="78">
        <v>0</v>
      </c>
    </row>
    <row r="190" spans="2:15">
      <c r="B190" t="s">
        <v>4896</v>
      </c>
      <c r="C190" t="s">
        <v>4897</v>
      </c>
      <c r="D190" t="s">
        <v>123</v>
      </c>
      <c r="E190" t="s">
        <v>4362</v>
      </c>
      <c r="F190" t="s">
        <v>3724</v>
      </c>
      <c r="G190" t="s">
        <v>214</v>
      </c>
      <c r="H190" t="s">
        <v>215</v>
      </c>
      <c r="I190" t="s">
        <v>113</v>
      </c>
      <c r="J190" s="77">
        <v>196.18</v>
      </c>
      <c r="K190" s="77">
        <v>37787.699999999997</v>
      </c>
      <c r="L190" s="77">
        <v>346.32204329296201</v>
      </c>
      <c r="M190" s="78">
        <v>1E-4</v>
      </c>
      <c r="N190" s="78">
        <v>6.9999999999999999E-4</v>
      </c>
      <c r="O190" s="78">
        <v>0</v>
      </c>
    </row>
    <row r="191" spans="2:15">
      <c r="B191" s="79" t="s">
        <v>1029</v>
      </c>
      <c r="C191" s="16"/>
      <c r="D191" s="16"/>
      <c r="E191" s="16"/>
      <c r="J191" s="81">
        <v>17152</v>
      </c>
      <c r="L191" s="81">
        <v>993.33361022999998</v>
      </c>
      <c r="N191" s="80">
        <v>2.0999999999999999E-3</v>
      </c>
      <c r="O191" s="80">
        <v>0</v>
      </c>
    </row>
    <row r="192" spans="2:15">
      <c r="B192" t="s">
        <v>4898</v>
      </c>
      <c r="C192" t="s">
        <v>4899</v>
      </c>
      <c r="D192" t="s">
        <v>4033</v>
      </c>
      <c r="E192" t="s">
        <v>4900</v>
      </c>
      <c r="F192" t="s">
        <v>1090</v>
      </c>
      <c r="G192" t="s">
        <v>214</v>
      </c>
      <c r="H192" t="s">
        <v>215</v>
      </c>
      <c r="I192" t="s">
        <v>200</v>
      </c>
      <c r="J192" s="77">
        <v>74</v>
      </c>
      <c r="K192" s="77">
        <v>4925.5</v>
      </c>
      <c r="L192" s="77">
        <v>15.02050927</v>
      </c>
      <c r="M192" s="78">
        <v>0</v>
      </c>
      <c r="N192" s="78">
        <v>0</v>
      </c>
      <c r="O192" s="78">
        <v>0</v>
      </c>
    </row>
    <row r="193" spans="2:15">
      <c r="B193" t="s">
        <v>4901</v>
      </c>
      <c r="C193" t="s">
        <v>4902</v>
      </c>
      <c r="D193" t="s">
        <v>123</v>
      </c>
      <c r="E193" t="s">
        <v>4432</v>
      </c>
      <c r="F193" t="s">
        <v>1090</v>
      </c>
      <c r="G193" t="s">
        <v>214</v>
      </c>
      <c r="H193" t="s">
        <v>215</v>
      </c>
      <c r="I193" t="s">
        <v>106</v>
      </c>
      <c r="J193" s="77">
        <v>9924</v>
      </c>
      <c r="K193" s="77">
        <v>1955</v>
      </c>
      <c r="L193" s="77">
        <v>716.30042639999999</v>
      </c>
      <c r="M193" s="78">
        <v>0</v>
      </c>
      <c r="N193" s="78">
        <v>1.5E-3</v>
      </c>
      <c r="O193" s="78">
        <v>0</v>
      </c>
    </row>
    <row r="194" spans="2:15">
      <c r="B194" t="s">
        <v>4903</v>
      </c>
      <c r="C194" t="s">
        <v>4904</v>
      </c>
      <c r="D194" t="s">
        <v>123</v>
      </c>
      <c r="E194" t="s">
        <v>4452</v>
      </c>
      <c r="F194" t="s">
        <v>1090</v>
      </c>
      <c r="G194" t="s">
        <v>214</v>
      </c>
      <c r="H194" t="s">
        <v>215</v>
      </c>
      <c r="I194" t="s">
        <v>106</v>
      </c>
      <c r="J194" s="77">
        <v>7154</v>
      </c>
      <c r="K194" s="77">
        <v>992</v>
      </c>
      <c r="L194" s="77">
        <v>262.01267455999999</v>
      </c>
      <c r="M194" s="78">
        <v>0</v>
      </c>
      <c r="N194" s="78">
        <v>5.0000000000000001E-4</v>
      </c>
      <c r="O194" s="78">
        <v>0</v>
      </c>
    </row>
    <row r="195" spans="2:15">
      <c r="B195" t="s">
        <v>255</v>
      </c>
      <c r="C195" s="16"/>
      <c r="D195" s="16"/>
      <c r="E195" s="16"/>
    </row>
    <row r="196" spans="2:15">
      <c r="B196" t="s">
        <v>369</v>
      </c>
      <c r="C196" s="16"/>
      <c r="D196" s="16"/>
      <c r="E196" s="16"/>
    </row>
    <row r="197" spans="2:15">
      <c r="B197" t="s">
        <v>370</v>
      </c>
      <c r="C197" s="16"/>
      <c r="D197" s="16"/>
      <c r="E197" s="16"/>
    </row>
    <row r="198" spans="2:15">
      <c r="B198" t="s">
        <v>371</v>
      </c>
      <c r="C198" s="16"/>
      <c r="D198" s="16"/>
      <c r="E198" s="16"/>
    </row>
    <row r="199" spans="2:15">
      <c r="C199" s="16"/>
      <c r="D199" s="16"/>
      <c r="E199" s="16"/>
    </row>
    <row r="200" spans="2:15">
      <c r="C200" s="16"/>
      <c r="D200" s="16"/>
      <c r="E200" s="16"/>
    </row>
    <row r="201" spans="2:15">
      <c r="C201" s="16"/>
      <c r="D201" s="16"/>
      <c r="E201" s="16"/>
    </row>
    <row r="202" spans="2:15">
      <c r="C202" s="16"/>
      <c r="D202" s="16"/>
      <c r="E202" s="16"/>
    </row>
    <row r="203" spans="2:15">
      <c r="C203" s="16"/>
      <c r="D203" s="16"/>
      <c r="E203" s="16"/>
    </row>
    <row r="204" spans="2:15">
      <c r="C204" s="16"/>
      <c r="D204" s="16"/>
      <c r="E204" s="16"/>
    </row>
    <row r="205" spans="2:15">
      <c r="C205" s="16"/>
      <c r="D205" s="16"/>
      <c r="E205" s="16"/>
    </row>
    <row r="206" spans="2:15">
      <c r="C206" s="16"/>
      <c r="D206" s="16"/>
      <c r="E206" s="16"/>
    </row>
    <row r="207" spans="2:15">
      <c r="C207" s="16"/>
      <c r="D207" s="16"/>
      <c r="E207" s="16"/>
    </row>
    <row r="208" spans="2:1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45106</v>
      </c>
    </row>
    <row r="2" spans="2:60" s="1" customFormat="1">
      <c r="B2" s="2" t="s">
        <v>1</v>
      </c>
      <c r="C2" s="12" t="s">
        <v>198</v>
      </c>
    </row>
    <row r="3" spans="2:60" s="1" customFormat="1">
      <c r="B3" s="2" t="s">
        <v>2</v>
      </c>
      <c r="C3" s="26" t="s">
        <v>197</v>
      </c>
    </row>
    <row r="4" spans="2:60" s="1" customFormat="1">
      <c r="B4" s="2" t="s">
        <v>3</v>
      </c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468445.13</v>
      </c>
      <c r="H11" s="7"/>
      <c r="I11" s="75">
        <v>480.08549902769602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207</v>
      </c>
      <c r="D12" s="16"/>
      <c r="E12" s="16"/>
      <c r="G12" s="81">
        <v>401663.02</v>
      </c>
      <c r="I12" s="81">
        <v>442.12867102000001</v>
      </c>
      <c r="K12" s="80">
        <v>0.92090000000000005</v>
      </c>
      <c r="L12" s="80">
        <v>0</v>
      </c>
    </row>
    <row r="13" spans="2:60">
      <c r="B13" s="79" t="s">
        <v>4905</v>
      </c>
      <c r="D13" s="16"/>
      <c r="E13" s="16"/>
      <c r="G13" s="81">
        <v>401663.02</v>
      </c>
      <c r="I13" s="81">
        <v>442.12867102000001</v>
      </c>
      <c r="K13" s="80">
        <v>0.92090000000000005</v>
      </c>
      <c r="L13" s="80">
        <v>0</v>
      </c>
    </row>
    <row r="14" spans="2:60">
      <c r="B14" t="s">
        <v>4906</v>
      </c>
      <c r="C14" t="s">
        <v>4907</v>
      </c>
      <c r="D14" t="s">
        <v>100</v>
      </c>
      <c r="E14" t="s">
        <v>112</v>
      </c>
      <c r="F14" t="s">
        <v>102</v>
      </c>
      <c r="G14" s="77">
        <v>27732.79</v>
      </c>
      <c r="H14" s="77">
        <v>1500</v>
      </c>
      <c r="I14" s="77">
        <v>415.99185</v>
      </c>
      <c r="J14" s="78">
        <v>1.3899999999999999E-2</v>
      </c>
      <c r="K14" s="78">
        <v>0.86650000000000005</v>
      </c>
      <c r="L14" s="78">
        <v>0</v>
      </c>
    </row>
    <row r="15" spans="2:60">
      <c r="B15" t="s">
        <v>4908</v>
      </c>
      <c r="C15" t="s">
        <v>4909</v>
      </c>
      <c r="D15" t="s">
        <v>100</v>
      </c>
      <c r="E15" t="s">
        <v>128</v>
      </c>
      <c r="F15" t="s">
        <v>102</v>
      </c>
      <c r="G15" s="77">
        <v>15355</v>
      </c>
      <c r="H15" s="77">
        <v>1</v>
      </c>
      <c r="I15" s="77">
        <v>0.15354999999999999</v>
      </c>
      <c r="J15" s="78">
        <v>2.3999999999999998E-3</v>
      </c>
      <c r="K15" s="78">
        <v>2.9999999999999997E-4</v>
      </c>
      <c r="L15" s="78">
        <v>0</v>
      </c>
    </row>
    <row r="16" spans="2:60">
      <c r="B16" t="s">
        <v>4910</v>
      </c>
      <c r="C16" t="s">
        <v>4911</v>
      </c>
      <c r="D16" t="s">
        <v>100</v>
      </c>
      <c r="E16" t="s">
        <v>128</v>
      </c>
      <c r="F16" t="s">
        <v>102</v>
      </c>
      <c r="G16" s="77">
        <v>8614</v>
      </c>
      <c r="H16" s="77">
        <v>1</v>
      </c>
      <c r="I16" s="77">
        <v>8.6139999999999994E-2</v>
      </c>
      <c r="J16" s="78">
        <v>8.0000000000000004E-4</v>
      </c>
      <c r="K16" s="78">
        <v>2.0000000000000001E-4</v>
      </c>
      <c r="L16" s="78">
        <v>0</v>
      </c>
    </row>
    <row r="17" spans="2:12">
      <c r="B17" t="s">
        <v>4912</v>
      </c>
      <c r="C17" t="s">
        <v>4913</v>
      </c>
      <c r="D17" t="s">
        <v>100</v>
      </c>
      <c r="E17" t="s">
        <v>129</v>
      </c>
      <c r="F17" t="s">
        <v>102</v>
      </c>
      <c r="G17" s="77">
        <v>349961.23</v>
      </c>
      <c r="H17" s="77">
        <v>7.4</v>
      </c>
      <c r="I17" s="77">
        <v>25.89713102</v>
      </c>
      <c r="J17" s="78">
        <v>2.3300000000000001E-2</v>
      </c>
      <c r="K17" s="78">
        <v>5.3900000000000003E-2</v>
      </c>
      <c r="L17" s="78">
        <v>0</v>
      </c>
    </row>
    <row r="18" spans="2:12">
      <c r="B18" s="79" t="s">
        <v>253</v>
      </c>
      <c r="D18" s="16"/>
      <c r="E18" s="16"/>
      <c r="G18" s="81">
        <v>66782.11</v>
      </c>
      <c r="I18" s="81">
        <v>37.956828007695997</v>
      </c>
      <c r="K18" s="80">
        <v>7.9100000000000004E-2</v>
      </c>
      <c r="L18" s="80">
        <v>0</v>
      </c>
    </row>
    <row r="19" spans="2:12">
      <c r="B19" s="79" t="s">
        <v>4914</v>
      </c>
      <c r="D19" s="16"/>
      <c r="E19" s="16"/>
      <c r="G19" s="81">
        <v>66782.11</v>
      </c>
      <c r="I19" s="81">
        <v>37.956828007695997</v>
      </c>
      <c r="K19" s="80">
        <v>7.9100000000000004E-2</v>
      </c>
      <c r="L19" s="80">
        <v>0</v>
      </c>
    </row>
    <row r="20" spans="2:12">
      <c r="B20" t="s">
        <v>4915</v>
      </c>
      <c r="C20" t="s">
        <v>4916</v>
      </c>
      <c r="D20" t="s">
        <v>2176</v>
      </c>
      <c r="E20" t="s">
        <v>1134</v>
      </c>
      <c r="F20" t="s">
        <v>106</v>
      </c>
      <c r="G20" s="77">
        <v>52824.34</v>
      </c>
      <c r="H20" s="77">
        <v>16.82</v>
      </c>
      <c r="I20" s="77">
        <v>32.803619323695997</v>
      </c>
      <c r="J20" s="78">
        <v>1.6000000000000001E-3</v>
      </c>
      <c r="K20" s="78">
        <v>6.83E-2</v>
      </c>
      <c r="L20" s="78">
        <v>0</v>
      </c>
    </row>
    <row r="21" spans="2:12">
      <c r="B21" t="s">
        <v>4917</v>
      </c>
      <c r="C21" t="s">
        <v>4918</v>
      </c>
      <c r="D21" t="s">
        <v>366</v>
      </c>
      <c r="E21" t="s">
        <v>1240</v>
      </c>
      <c r="F21" t="s">
        <v>106</v>
      </c>
      <c r="G21" s="77">
        <v>13957.77</v>
      </c>
      <c r="H21" s="77">
        <v>10</v>
      </c>
      <c r="I21" s="77">
        <v>5.153208684</v>
      </c>
      <c r="J21" s="78">
        <v>5.9999999999999995E-4</v>
      </c>
      <c r="K21" s="78">
        <v>1.0699999999999999E-2</v>
      </c>
      <c r="L21" s="78">
        <v>0</v>
      </c>
    </row>
    <row r="22" spans="2:12">
      <c r="B22" t="s">
        <v>255</v>
      </c>
      <c r="D22" s="16"/>
      <c r="E22" s="16"/>
    </row>
    <row r="23" spans="2:12">
      <c r="B23" t="s">
        <v>369</v>
      </c>
      <c r="D23" s="16"/>
      <c r="E23" s="16"/>
    </row>
    <row r="24" spans="2:12">
      <c r="B24" t="s">
        <v>370</v>
      </c>
      <c r="D24" s="16"/>
      <c r="E24" s="16"/>
    </row>
    <row r="25" spans="2:12">
      <c r="B25" t="s">
        <v>371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2023-09-07T12:54:33Z</dcterms:modified>
</cp:coreProperties>
</file>