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5E0FE993-59BA-4AFD-B664-9B387169451C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58" l="1"/>
  <c r="J54" i="58"/>
  <c r="J53" i="58" s="1"/>
  <c r="C43" i="88" l="1"/>
  <c r="O28" i="78" l="1"/>
  <c r="P33" i="78"/>
  <c r="P12" i="78"/>
  <c r="L12" i="72" l="1"/>
  <c r="R12" i="71"/>
  <c r="J12" i="72"/>
  <c r="P31" i="71" l="1"/>
  <c r="P22" i="71"/>
  <c r="M13" i="69" l="1"/>
  <c r="M19" i="69"/>
  <c r="J19" i="69"/>
  <c r="G19" i="69"/>
  <c r="J13" i="69"/>
  <c r="G13" i="69"/>
  <c r="O19" i="69" l="1"/>
  <c r="O13" i="69"/>
  <c r="L217" i="62" l="1"/>
  <c r="L188" i="62"/>
  <c r="L115" i="62"/>
  <c r="L13" i="62"/>
  <c r="I11" i="81"/>
  <c r="I10" i="81"/>
  <c r="C37" i="88" s="1"/>
  <c r="R13" i="61"/>
  <c r="R12" i="61" s="1"/>
  <c r="R11" i="61" s="1"/>
  <c r="C15" i="88" s="1"/>
  <c r="J11" i="81" l="1"/>
  <c r="L12" i="62"/>
  <c r="L187" i="62"/>
  <c r="L11" i="62"/>
  <c r="C16" i="88"/>
  <c r="C12" i="88" s="1"/>
  <c r="N162" i="62"/>
  <c r="J13" i="81"/>
  <c r="J12" i="81"/>
  <c r="J10" i="81"/>
  <c r="J12" i="58"/>
  <c r="J11" i="58"/>
  <c r="J10" i="58" s="1"/>
  <c r="C38" i="88"/>
  <c r="C23" i="88"/>
  <c r="K54" i="58" l="1"/>
  <c r="K53" i="58"/>
  <c r="C11" i="88"/>
  <c r="C10" i="88" s="1"/>
  <c r="C42" i="88" s="1"/>
  <c r="L54" i="58" l="1"/>
  <c r="L53" i="58"/>
  <c r="O162" i="62"/>
  <c r="M12" i="72"/>
  <c r="S13" i="71"/>
  <c r="P19" i="69"/>
  <c r="P13" i="69"/>
  <c r="K13" i="81"/>
  <c r="K10" i="81"/>
  <c r="K12" i="81"/>
  <c r="K11" i="81"/>
  <c r="D11" i="88"/>
  <c r="D13" i="88"/>
  <c r="D19" i="88"/>
  <c r="D25" i="88"/>
  <c r="D31" i="88"/>
  <c r="D37" i="88"/>
  <c r="D38" i="88"/>
  <c r="D27" i="88"/>
  <c r="D33" i="88"/>
  <c r="D22" i="88"/>
  <c r="D34" i="88"/>
  <c r="D35" i="88"/>
  <c r="D18" i="88"/>
  <c r="D42" i="88"/>
  <c r="D14" i="88"/>
  <c r="D20" i="88"/>
  <c r="D26" i="88"/>
  <c r="D32" i="88"/>
  <c r="D21" i="88"/>
  <c r="D39" i="88"/>
  <c r="D28" i="88"/>
  <c r="D40" i="88"/>
  <c r="D29" i="88"/>
  <c r="D30" i="88"/>
  <c r="D15" i="88"/>
  <c r="D23" i="88"/>
  <c r="D12" i="88"/>
  <c r="D36" i="88"/>
  <c r="D16" i="88"/>
  <c r="D17" i="88"/>
  <c r="D41" i="88"/>
  <c r="D24" i="88"/>
  <c r="D10" i="88"/>
  <c r="R343" i="78" l="1"/>
  <c r="Q343" i="78"/>
  <c r="R342" i="78"/>
  <c r="Q342" i="78"/>
  <c r="R341" i="78"/>
  <c r="Q341" i="78"/>
  <c r="R340" i="78"/>
  <c r="Q340" i="78"/>
  <c r="R339" i="78"/>
  <c r="Q339" i="78"/>
  <c r="R338" i="78"/>
  <c r="Q338" i="78"/>
  <c r="R337" i="78"/>
  <c r="Q337" i="78"/>
  <c r="R336" i="78"/>
  <c r="Q336" i="78"/>
  <c r="R335" i="78"/>
  <c r="Q335" i="78"/>
  <c r="R334" i="78"/>
  <c r="Q334" i="78"/>
  <c r="R333" i="78"/>
  <c r="Q333" i="78"/>
  <c r="R332" i="78"/>
  <c r="Q332" i="78"/>
  <c r="R331" i="78"/>
  <c r="Q331" i="78"/>
  <c r="R330" i="78"/>
  <c r="Q330" i="78"/>
  <c r="R329" i="78"/>
  <c r="Q329" i="78"/>
  <c r="R328" i="78"/>
  <c r="Q328" i="78"/>
  <c r="R327" i="78"/>
  <c r="Q327" i="78"/>
  <c r="R326" i="78"/>
  <c r="Q326" i="78"/>
  <c r="R325" i="78"/>
  <c r="Q325" i="78"/>
  <c r="R324" i="78"/>
  <c r="Q324" i="78"/>
  <c r="R323" i="78"/>
  <c r="Q323" i="78"/>
  <c r="R322" i="78"/>
  <c r="Q322" i="78"/>
  <c r="R321" i="78"/>
  <c r="Q321" i="78"/>
  <c r="R320" i="78"/>
  <c r="Q320" i="78"/>
  <c r="R319" i="78"/>
  <c r="Q319" i="78"/>
  <c r="R318" i="78"/>
  <c r="Q318" i="78"/>
  <c r="R317" i="78"/>
  <c r="Q317" i="78"/>
  <c r="R316" i="78"/>
  <c r="Q316" i="78"/>
  <c r="R315" i="78"/>
  <c r="Q315" i="78"/>
  <c r="R314" i="78"/>
  <c r="Q314" i="78"/>
  <c r="R313" i="78"/>
  <c r="Q313" i="78"/>
  <c r="R312" i="78"/>
  <c r="Q312" i="78"/>
  <c r="R311" i="78"/>
  <c r="Q311" i="78"/>
  <c r="R310" i="78"/>
  <c r="Q310" i="78"/>
  <c r="R309" i="78"/>
  <c r="Q309" i="78"/>
  <c r="R308" i="78"/>
  <c r="Q308" i="78"/>
  <c r="R307" i="78"/>
  <c r="Q307" i="78"/>
  <c r="R306" i="78"/>
  <c r="Q306" i="78"/>
  <c r="R305" i="78"/>
  <c r="Q305" i="78"/>
  <c r="R304" i="78"/>
  <c r="Q304" i="78"/>
  <c r="R303" i="78"/>
  <c r="Q303" i="78"/>
  <c r="R302" i="78"/>
  <c r="Q302" i="78"/>
  <c r="R301" i="78"/>
  <c r="Q301" i="78"/>
  <c r="R300" i="78"/>
  <c r="Q300" i="78"/>
  <c r="R299" i="78"/>
  <c r="Q299" i="78"/>
  <c r="R298" i="78"/>
  <c r="Q298" i="78"/>
  <c r="R297" i="78"/>
  <c r="Q297" i="78"/>
  <c r="R296" i="78"/>
  <c r="Q296" i="78"/>
  <c r="R295" i="78"/>
  <c r="Q295" i="78"/>
  <c r="R294" i="78"/>
  <c r="Q294" i="78"/>
  <c r="R293" i="78"/>
  <c r="Q293" i="78"/>
  <c r="R292" i="78"/>
  <c r="Q292" i="78"/>
  <c r="R291" i="78"/>
  <c r="Q291" i="78"/>
  <c r="R290" i="78"/>
  <c r="Q290" i="78"/>
  <c r="R289" i="78"/>
  <c r="Q289" i="78"/>
  <c r="R288" i="78"/>
  <c r="Q288" i="78"/>
  <c r="R287" i="78"/>
  <c r="Q287" i="78"/>
  <c r="R286" i="78"/>
  <c r="Q286" i="78"/>
  <c r="R285" i="78"/>
  <c r="Q285" i="78"/>
  <c r="R284" i="78"/>
  <c r="Q284" i="78"/>
  <c r="R283" i="78"/>
  <c r="Q283" i="78"/>
  <c r="R282" i="78"/>
  <c r="Q282" i="78"/>
  <c r="R281" i="78"/>
  <c r="Q281" i="78"/>
  <c r="R280" i="78"/>
  <c r="Q280" i="78"/>
  <c r="R279" i="78"/>
  <c r="Q279" i="78"/>
  <c r="R278" i="78"/>
  <c r="Q278" i="78"/>
  <c r="R277" i="78"/>
  <c r="Q277" i="78"/>
  <c r="R276" i="78"/>
  <c r="Q276" i="78"/>
  <c r="R275" i="78"/>
  <c r="Q275" i="78"/>
  <c r="R274" i="78"/>
  <c r="Q274" i="78"/>
  <c r="R273" i="78"/>
  <c r="Q273" i="78"/>
  <c r="R272" i="78"/>
  <c r="Q272" i="78"/>
  <c r="R271" i="78"/>
  <c r="Q271" i="78"/>
  <c r="R270" i="78"/>
  <c r="Q270" i="78"/>
  <c r="R269" i="78"/>
  <c r="Q269" i="78"/>
  <c r="R268" i="78"/>
  <c r="Q268" i="78"/>
  <c r="R267" i="78"/>
  <c r="Q267" i="78"/>
  <c r="R266" i="78"/>
  <c r="Q266" i="78"/>
  <c r="R265" i="78"/>
  <c r="Q265" i="78"/>
  <c r="R264" i="78"/>
  <c r="Q264" i="78"/>
  <c r="R263" i="78"/>
  <c r="Q263" i="78"/>
  <c r="R262" i="78"/>
  <c r="Q262" i="78"/>
  <c r="R261" i="78"/>
  <c r="Q261" i="78"/>
  <c r="R260" i="78"/>
  <c r="Q260" i="78"/>
  <c r="R259" i="78"/>
  <c r="Q259" i="78"/>
  <c r="R258" i="78"/>
  <c r="Q258" i="78"/>
  <c r="R257" i="78"/>
  <c r="Q257" i="78"/>
  <c r="R256" i="78"/>
  <c r="Q256" i="78"/>
  <c r="R255" i="78"/>
  <c r="Q255" i="78"/>
  <c r="R254" i="78"/>
  <c r="Q254" i="78"/>
  <c r="R252" i="78"/>
  <c r="Q252" i="78"/>
  <c r="R251" i="78"/>
  <c r="Q251" i="78"/>
  <c r="R250" i="78"/>
  <c r="Q250" i="78"/>
  <c r="R249" i="78"/>
  <c r="Q249" i="78"/>
  <c r="R248" i="78"/>
  <c r="Q248" i="78"/>
  <c r="R247" i="78"/>
  <c r="Q247" i="78"/>
  <c r="R246" i="78"/>
  <c r="Q246" i="78"/>
  <c r="R245" i="78"/>
  <c r="Q245" i="78"/>
  <c r="R244" i="78"/>
  <c r="Q244" i="78"/>
  <c r="R243" i="78"/>
  <c r="Q243" i="78"/>
  <c r="R242" i="78"/>
  <c r="Q242" i="78"/>
  <c r="R241" i="78"/>
  <c r="Q241" i="78"/>
  <c r="R240" i="78"/>
  <c r="Q240" i="78"/>
  <c r="R239" i="78"/>
  <c r="Q239" i="78"/>
  <c r="R238" i="78"/>
  <c r="Q238" i="78"/>
  <c r="R237" i="78"/>
  <c r="Q237" i="78"/>
  <c r="R236" i="78"/>
  <c r="Q236" i="78"/>
  <c r="R235" i="78"/>
  <c r="Q235" i="78"/>
  <c r="R234" i="78"/>
  <c r="Q234" i="78"/>
  <c r="R233" i="78"/>
  <c r="Q233" i="78"/>
  <c r="R232" i="78"/>
  <c r="Q232" i="78"/>
  <c r="R231" i="78"/>
  <c r="Q231" i="78"/>
  <c r="R230" i="78"/>
  <c r="Q230" i="78"/>
  <c r="R229" i="78"/>
  <c r="Q229" i="78"/>
  <c r="R228" i="78"/>
  <c r="Q228" i="78"/>
  <c r="R227" i="78"/>
  <c r="Q227" i="78"/>
  <c r="R226" i="78"/>
  <c r="Q226" i="78"/>
  <c r="R225" i="78"/>
  <c r="Q225" i="78"/>
  <c r="R224" i="78"/>
  <c r="Q224" i="78"/>
  <c r="R223" i="78"/>
  <c r="Q223" i="78"/>
  <c r="R222" i="78"/>
  <c r="Q222" i="78"/>
  <c r="R221" i="78"/>
  <c r="Q221" i="78"/>
  <c r="R220" i="78"/>
  <c r="Q220" i="78"/>
  <c r="R219" i="78"/>
  <c r="Q219" i="78"/>
  <c r="R218" i="78"/>
  <c r="Q218" i="78"/>
  <c r="R217" i="78"/>
  <c r="Q217" i="78"/>
  <c r="R216" i="78"/>
  <c r="Q216" i="78"/>
  <c r="R215" i="78"/>
  <c r="Q215" i="78"/>
  <c r="R214" i="78"/>
  <c r="Q214" i="78"/>
  <c r="R213" i="78"/>
  <c r="Q213" i="78"/>
  <c r="R212" i="78"/>
  <c r="Q212" i="78"/>
  <c r="R211" i="78"/>
  <c r="Q211" i="78"/>
  <c r="R210" i="78"/>
  <c r="Q210" i="78"/>
  <c r="R209" i="78"/>
  <c r="Q209" i="78"/>
  <c r="R208" i="78"/>
  <c r="Q208" i="78"/>
  <c r="R207" i="78"/>
  <c r="Q207" i="78"/>
  <c r="R206" i="78"/>
  <c r="Q206" i="78"/>
  <c r="R205" i="78"/>
  <c r="Q205" i="78"/>
  <c r="R204" i="78"/>
  <c r="Q204" i="78"/>
  <c r="R203" i="78"/>
  <c r="Q203" i="78"/>
  <c r="R202" i="78"/>
  <c r="Q202" i="78"/>
  <c r="R201" i="78"/>
  <c r="Q201" i="78"/>
  <c r="R200" i="78"/>
  <c r="Q200" i="78"/>
  <c r="R199" i="78"/>
  <c r="Q199" i="78"/>
  <c r="R198" i="78"/>
  <c r="Q198" i="78"/>
  <c r="R197" i="78"/>
  <c r="Q197" i="78"/>
  <c r="R196" i="78"/>
  <c r="Q196" i="78"/>
  <c r="R195" i="78"/>
  <c r="Q195" i="78"/>
  <c r="R194" i="78"/>
  <c r="Q194" i="78"/>
  <c r="R193" i="78"/>
  <c r="Q193" i="78"/>
  <c r="R192" i="78"/>
  <c r="Q192" i="78"/>
  <c r="R191" i="78"/>
  <c r="Q191" i="78"/>
  <c r="R190" i="78"/>
  <c r="Q190" i="78"/>
  <c r="R189" i="78"/>
  <c r="Q189" i="78"/>
  <c r="R188" i="78"/>
  <c r="Q188" i="78"/>
  <c r="R187" i="78"/>
  <c r="Q187" i="78"/>
  <c r="R186" i="78"/>
  <c r="Q186" i="78"/>
  <c r="R185" i="78"/>
  <c r="Q185" i="78"/>
  <c r="R184" i="78"/>
  <c r="Q184" i="78"/>
  <c r="R183" i="78"/>
  <c r="Q183" i="78"/>
  <c r="R182" i="78"/>
  <c r="Q182" i="78"/>
  <c r="R181" i="78"/>
  <c r="Q181" i="78"/>
  <c r="R180" i="78"/>
  <c r="Q180" i="78"/>
  <c r="R179" i="78"/>
  <c r="Q179" i="78"/>
  <c r="R178" i="78"/>
  <c r="Q178" i="78"/>
  <c r="R177" i="78"/>
  <c r="Q177" i="78"/>
  <c r="R176" i="78"/>
  <c r="Q176" i="78"/>
  <c r="R175" i="78"/>
  <c r="Q175" i="78"/>
  <c r="R174" i="78"/>
  <c r="Q174" i="78"/>
  <c r="R173" i="78"/>
  <c r="Q173" i="78"/>
  <c r="R172" i="78"/>
  <c r="Q172" i="78"/>
  <c r="R171" i="78"/>
  <c r="Q171" i="78"/>
  <c r="R170" i="78"/>
  <c r="Q170" i="78"/>
  <c r="R169" i="78"/>
  <c r="Q169" i="78"/>
  <c r="R168" i="78"/>
  <c r="Q168" i="78"/>
  <c r="R167" i="78"/>
  <c r="Q167" i="78"/>
  <c r="R166" i="78"/>
  <c r="Q166" i="78"/>
  <c r="R165" i="78"/>
  <c r="Q165" i="78"/>
  <c r="R164" i="78"/>
  <c r="Q164" i="78"/>
  <c r="R163" i="78"/>
  <c r="Q163" i="78"/>
  <c r="R162" i="78"/>
  <c r="Q162" i="78"/>
  <c r="R161" i="78"/>
  <c r="Q161" i="78"/>
  <c r="R160" i="78"/>
  <c r="Q160" i="78"/>
  <c r="R159" i="78"/>
  <c r="Q159" i="78"/>
  <c r="R158" i="78"/>
  <c r="Q158" i="78"/>
  <c r="R157" i="78"/>
  <c r="Q157" i="78"/>
  <c r="R156" i="78"/>
  <c r="Q156" i="78"/>
  <c r="R155" i="78"/>
  <c r="Q155" i="78"/>
  <c r="R154" i="78"/>
  <c r="Q154" i="78"/>
  <c r="R153" i="78"/>
  <c r="Q153" i="78"/>
  <c r="R152" i="78"/>
  <c r="Q152" i="78"/>
  <c r="R151" i="78"/>
  <c r="Q151" i="78"/>
  <c r="R150" i="78"/>
  <c r="Q150" i="78"/>
  <c r="R149" i="78"/>
  <c r="Q149" i="78"/>
  <c r="R148" i="78"/>
  <c r="Q148" i="78"/>
  <c r="R147" i="78"/>
  <c r="Q147" i="78"/>
  <c r="R146" i="78"/>
  <c r="Q146" i="78"/>
  <c r="R145" i="78"/>
  <c r="Q145" i="78"/>
  <c r="R144" i="78"/>
  <c r="Q144" i="78"/>
  <c r="R143" i="78"/>
  <c r="Q143" i="78"/>
  <c r="R142" i="78"/>
  <c r="Q142" i="78"/>
  <c r="R141" i="78"/>
  <c r="Q141" i="78"/>
  <c r="R140" i="78"/>
  <c r="Q140" i="78"/>
  <c r="R139" i="78"/>
  <c r="Q139" i="78"/>
  <c r="R138" i="78"/>
  <c r="Q138" i="78"/>
  <c r="R137" i="78"/>
  <c r="Q137" i="78"/>
  <c r="R136" i="78"/>
  <c r="Q136" i="78"/>
  <c r="R135" i="78"/>
  <c r="Q135" i="78"/>
  <c r="R134" i="78"/>
  <c r="Q134" i="78"/>
  <c r="R133" i="78"/>
  <c r="Q133" i="78"/>
  <c r="R132" i="78"/>
  <c r="Q132" i="78"/>
  <c r="R131" i="78"/>
  <c r="Q131" i="78"/>
  <c r="R130" i="78"/>
  <c r="Q130" i="78"/>
  <c r="R129" i="78"/>
  <c r="Q129" i="78"/>
  <c r="R128" i="78"/>
  <c r="Q128" i="78"/>
  <c r="R127" i="78"/>
  <c r="Q127" i="78"/>
  <c r="R126" i="78"/>
  <c r="Q126" i="78"/>
  <c r="R125" i="78"/>
  <c r="Q125" i="78"/>
  <c r="R124" i="78"/>
  <c r="Q124" i="78"/>
  <c r="R123" i="78"/>
  <c r="Q123" i="78"/>
  <c r="R122" i="78"/>
  <c r="Q122" i="78"/>
  <c r="R121" i="78"/>
  <c r="Q121" i="78"/>
  <c r="R120" i="78"/>
  <c r="Q120" i="78"/>
  <c r="R119" i="78"/>
  <c r="Q119" i="78"/>
  <c r="R118" i="78"/>
  <c r="Q118" i="78"/>
  <c r="R117" i="78"/>
  <c r="Q117" i="78"/>
  <c r="R116" i="78"/>
  <c r="Q116" i="78"/>
  <c r="R115" i="78"/>
  <c r="Q115" i="78"/>
  <c r="R114" i="78"/>
  <c r="Q114" i="78"/>
  <c r="R113" i="78"/>
  <c r="Q113" i="78"/>
  <c r="R112" i="78"/>
  <c r="Q112" i="78"/>
  <c r="R111" i="78"/>
  <c r="Q111" i="78"/>
  <c r="R110" i="78"/>
  <c r="Q110" i="78"/>
  <c r="R109" i="78"/>
  <c r="Q109" i="78"/>
  <c r="R108" i="78"/>
  <c r="Q108" i="78"/>
  <c r="R107" i="78"/>
  <c r="Q107" i="78"/>
  <c r="R106" i="78"/>
  <c r="Q106" i="78"/>
  <c r="R105" i="78"/>
  <c r="Q105" i="78"/>
  <c r="R104" i="78"/>
  <c r="Q104" i="78"/>
  <c r="R103" i="78"/>
  <c r="Q103" i="78"/>
  <c r="R102" i="78"/>
  <c r="Q102" i="78"/>
  <c r="R101" i="78"/>
  <c r="Q101" i="78"/>
  <c r="R100" i="78"/>
  <c r="Q100" i="78"/>
  <c r="R99" i="78"/>
  <c r="Q99" i="78"/>
  <c r="R98" i="78"/>
  <c r="Q98" i="78"/>
  <c r="R97" i="78"/>
  <c r="Q97" i="78"/>
  <c r="R96" i="78"/>
  <c r="Q96" i="78"/>
  <c r="R95" i="78"/>
  <c r="Q95" i="78"/>
  <c r="R94" i="78"/>
  <c r="Q94" i="78"/>
  <c r="R93" i="78"/>
  <c r="Q93" i="78"/>
  <c r="R92" i="78"/>
  <c r="Q92" i="78"/>
  <c r="R91" i="78"/>
  <c r="Q91" i="78"/>
  <c r="R90" i="78"/>
  <c r="Q90" i="78"/>
  <c r="R89" i="78"/>
  <c r="Q89" i="78"/>
  <c r="R88" i="78"/>
  <c r="Q88" i="78"/>
  <c r="R87" i="78"/>
  <c r="Q87" i="78"/>
  <c r="R86" i="78"/>
  <c r="Q86" i="78"/>
  <c r="R85" i="78"/>
  <c r="Q85" i="78"/>
  <c r="R84" i="78"/>
  <c r="Q84" i="78"/>
  <c r="R83" i="78"/>
  <c r="Q83" i="78"/>
  <c r="R82" i="78"/>
  <c r="Q82" i="78"/>
  <c r="R81" i="78"/>
  <c r="Q81" i="78"/>
  <c r="R80" i="78"/>
  <c r="Q80" i="78"/>
  <c r="R79" i="78"/>
  <c r="Q79" i="78"/>
  <c r="R78" i="78"/>
  <c r="Q78" i="78"/>
  <c r="R77" i="78"/>
  <c r="Q77" i="78"/>
  <c r="R76" i="78"/>
  <c r="Q76" i="78"/>
  <c r="R75" i="78"/>
  <c r="Q75" i="78"/>
  <c r="R74" i="78"/>
  <c r="Q74" i="78"/>
  <c r="R73" i="78"/>
  <c r="Q73" i="78"/>
  <c r="R72" i="78"/>
  <c r="Q72" i="78"/>
  <c r="R71" i="78"/>
  <c r="Q71" i="78"/>
  <c r="R70" i="78"/>
  <c r="Q70" i="78"/>
  <c r="R69" i="78"/>
  <c r="Q69" i="78"/>
  <c r="R68" i="78"/>
  <c r="Q68" i="78"/>
  <c r="R67" i="78"/>
  <c r="Q67" i="78"/>
  <c r="R66" i="78"/>
  <c r="Q66" i="78"/>
  <c r="R65" i="78"/>
  <c r="Q65" i="78"/>
  <c r="R64" i="78"/>
  <c r="Q64" i="78"/>
  <c r="R63" i="78"/>
  <c r="Q63" i="78"/>
  <c r="R62" i="78"/>
  <c r="Q62" i="78"/>
  <c r="R61" i="78"/>
  <c r="Q61" i="78"/>
  <c r="R60" i="78"/>
  <c r="Q60" i="78"/>
  <c r="R59" i="78"/>
  <c r="Q59" i="78"/>
  <c r="R58" i="78"/>
  <c r="Q58" i="78"/>
  <c r="R57" i="78"/>
  <c r="Q57" i="78"/>
  <c r="R56" i="78"/>
  <c r="Q56" i="78"/>
  <c r="R55" i="78"/>
  <c r="Q55" i="78"/>
  <c r="R54" i="78"/>
  <c r="Q54" i="78"/>
  <c r="R53" i="78"/>
  <c r="Q53" i="78"/>
  <c r="R52" i="78"/>
  <c r="Q52" i="78"/>
  <c r="R51" i="78"/>
  <c r="Q51" i="78"/>
  <c r="R50" i="78"/>
  <c r="Q50" i="78"/>
  <c r="R49" i="78"/>
  <c r="Q49" i="78"/>
  <c r="R48" i="78"/>
  <c r="Q48" i="78"/>
  <c r="R47" i="78"/>
  <c r="Q47" i="78"/>
  <c r="R46" i="78"/>
  <c r="Q46" i="78"/>
  <c r="R45" i="78"/>
  <c r="Q45" i="78"/>
  <c r="R44" i="78"/>
  <c r="Q44" i="78"/>
  <c r="R43" i="78"/>
  <c r="Q43" i="78"/>
  <c r="R42" i="78"/>
  <c r="Q42" i="78"/>
  <c r="R41" i="78"/>
  <c r="Q41" i="78"/>
  <c r="R40" i="78"/>
  <c r="Q40" i="78"/>
  <c r="R39" i="78"/>
  <c r="Q39" i="78"/>
  <c r="R38" i="78"/>
  <c r="Q38" i="78"/>
  <c r="R37" i="78"/>
  <c r="Q37" i="78"/>
  <c r="R36" i="78"/>
  <c r="Q36" i="78"/>
  <c r="R35" i="78"/>
  <c r="Q35" i="78"/>
  <c r="R34" i="78"/>
  <c r="Q34" i="78"/>
  <c r="R33" i="78"/>
  <c r="Q33" i="78"/>
  <c r="R31" i="78"/>
  <c r="Q31" i="78"/>
  <c r="R30" i="78"/>
  <c r="Q30" i="78"/>
  <c r="R29" i="78"/>
  <c r="Q29" i="78"/>
  <c r="R28" i="78"/>
  <c r="Q28" i="78"/>
  <c r="R27" i="78"/>
  <c r="Q27" i="78"/>
  <c r="R26" i="78"/>
  <c r="Q26" i="78"/>
  <c r="R25" i="78"/>
  <c r="Q25" i="78"/>
  <c r="R24" i="78"/>
  <c r="Q24" i="78"/>
  <c r="R23" i="78"/>
  <c r="Q23" i="78"/>
  <c r="R22" i="78"/>
  <c r="Q22" i="78"/>
  <c r="R21" i="78"/>
  <c r="Q21" i="78"/>
  <c r="R20" i="78"/>
  <c r="Q20" i="78"/>
  <c r="R19" i="78"/>
  <c r="Q19" i="78"/>
  <c r="R18" i="78"/>
  <c r="Q18" i="78"/>
  <c r="R17" i="78"/>
  <c r="Q17" i="78"/>
  <c r="R16" i="78"/>
  <c r="Q16" i="78"/>
  <c r="R15" i="78"/>
  <c r="Q15" i="78"/>
  <c r="R14" i="78"/>
  <c r="Q14" i="78"/>
  <c r="R13" i="78"/>
  <c r="Q13" i="78"/>
  <c r="R12" i="78"/>
  <c r="Q12" i="78"/>
  <c r="R11" i="78"/>
  <c r="Q11" i="78"/>
  <c r="R10" i="78"/>
  <c r="Q10" i="78"/>
  <c r="K298" i="76"/>
  <c r="J298" i="76"/>
  <c r="K297" i="76"/>
  <c r="J297" i="76"/>
  <c r="K296" i="76"/>
  <c r="J296" i="76"/>
  <c r="K295" i="76"/>
  <c r="J295" i="76"/>
  <c r="K294" i="76"/>
  <c r="J294" i="76"/>
  <c r="K293" i="76"/>
  <c r="J293" i="76"/>
  <c r="K292" i="76"/>
  <c r="J292" i="76"/>
  <c r="K291" i="76"/>
  <c r="J291" i="76"/>
  <c r="K290" i="76"/>
  <c r="J290" i="76"/>
  <c r="K289" i="76"/>
  <c r="J289" i="76"/>
  <c r="K288" i="76"/>
  <c r="J288" i="76"/>
  <c r="K286" i="76"/>
  <c r="J286" i="76"/>
  <c r="K285" i="76"/>
  <c r="J285" i="76"/>
  <c r="K284" i="76"/>
  <c r="J284" i="76"/>
  <c r="K283" i="76"/>
  <c r="J283" i="76"/>
  <c r="K282" i="76"/>
  <c r="J282" i="76"/>
  <c r="K281" i="76"/>
  <c r="J281" i="76"/>
  <c r="K280" i="76"/>
  <c r="J280" i="76"/>
  <c r="K279" i="76"/>
  <c r="J279" i="76"/>
  <c r="K278" i="76"/>
  <c r="J278" i="76"/>
  <c r="K277" i="76"/>
  <c r="J277" i="76"/>
  <c r="K276" i="76"/>
  <c r="J276" i="76"/>
  <c r="K275" i="76"/>
  <c r="J275" i="76"/>
  <c r="K274" i="76"/>
  <c r="J274" i="76"/>
  <c r="K273" i="76"/>
  <c r="J273" i="76"/>
  <c r="K272" i="76"/>
  <c r="J272" i="76"/>
  <c r="K271" i="76"/>
  <c r="J271" i="76"/>
  <c r="K270" i="76"/>
  <c r="J270" i="76"/>
  <c r="K269" i="76"/>
  <c r="J269" i="76"/>
  <c r="K268" i="76"/>
  <c r="J268" i="76"/>
  <c r="K267" i="76"/>
  <c r="J267" i="76"/>
  <c r="K266" i="76"/>
  <c r="J266" i="76"/>
  <c r="K265" i="76"/>
  <c r="J265" i="76"/>
  <c r="K264" i="76"/>
  <c r="J264" i="76"/>
  <c r="K263" i="76"/>
  <c r="J263" i="76"/>
  <c r="K262" i="76"/>
  <c r="J262" i="76"/>
  <c r="K261" i="76"/>
  <c r="J261" i="76"/>
  <c r="K260" i="76"/>
  <c r="J260" i="76"/>
  <c r="K259" i="76"/>
  <c r="J259" i="76"/>
  <c r="K258" i="76"/>
  <c r="J258" i="76"/>
  <c r="K257" i="76"/>
  <c r="J257" i="76"/>
  <c r="K256" i="76"/>
  <c r="J256" i="76"/>
  <c r="K255" i="76"/>
  <c r="J255" i="76"/>
  <c r="K254" i="76"/>
  <c r="J254" i="76"/>
  <c r="K253" i="76"/>
  <c r="J253" i="76"/>
  <c r="K252" i="76"/>
  <c r="J252" i="76"/>
  <c r="K251" i="76"/>
  <c r="J251" i="76"/>
  <c r="K250" i="76"/>
  <c r="J250" i="76"/>
  <c r="K249" i="76"/>
  <c r="J249" i="76"/>
  <c r="K248" i="76"/>
  <c r="J248" i="76"/>
  <c r="K247" i="76"/>
  <c r="J247" i="76"/>
  <c r="K246" i="76"/>
  <c r="J246" i="76"/>
  <c r="K245" i="76"/>
  <c r="J245" i="76"/>
  <c r="K244" i="76"/>
  <c r="J244" i="76"/>
  <c r="K243" i="76"/>
  <c r="J243" i="76"/>
  <c r="K242" i="76"/>
  <c r="J242" i="76"/>
  <c r="K241" i="76"/>
  <c r="J241" i="76"/>
  <c r="K240" i="76"/>
  <c r="J240" i="76"/>
  <c r="K239" i="76"/>
  <c r="J239" i="76"/>
  <c r="K238" i="76"/>
  <c r="J238" i="76"/>
  <c r="K237" i="76"/>
  <c r="J237" i="76"/>
  <c r="K236" i="76"/>
  <c r="J236" i="76"/>
  <c r="K235" i="76"/>
  <c r="J235" i="76"/>
  <c r="K234" i="76"/>
  <c r="J234" i="76"/>
  <c r="K233" i="76"/>
  <c r="J233" i="76"/>
  <c r="K232" i="76"/>
  <c r="J232" i="76"/>
  <c r="K231" i="76"/>
  <c r="J231" i="76"/>
  <c r="K230" i="76"/>
  <c r="J230" i="76"/>
  <c r="K229" i="76"/>
  <c r="J229" i="76"/>
  <c r="K228" i="76"/>
  <c r="J228" i="76"/>
  <c r="K227" i="76"/>
  <c r="J227" i="76"/>
  <c r="K226" i="76"/>
  <c r="J226" i="76"/>
  <c r="K225" i="76"/>
  <c r="J225" i="76"/>
  <c r="K224" i="76"/>
  <c r="J224" i="76"/>
  <c r="K223" i="76"/>
  <c r="J223" i="76"/>
  <c r="K222" i="76"/>
  <c r="J222" i="76"/>
  <c r="K221" i="76"/>
  <c r="J221" i="76"/>
  <c r="K220" i="76"/>
  <c r="J220" i="76"/>
  <c r="K219" i="76"/>
  <c r="J219" i="76"/>
  <c r="K218" i="76"/>
  <c r="J218" i="76"/>
  <c r="K217" i="76"/>
  <c r="J217" i="76"/>
  <c r="K215" i="76"/>
  <c r="J215" i="76"/>
  <c r="K214" i="76"/>
  <c r="J214" i="76"/>
  <c r="K213" i="76"/>
  <c r="J213" i="76"/>
  <c r="K212" i="76"/>
  <c r="J212" i="76"/>
  <c r="K211" i="76"/>
  <c r="J211" i="76"/>
  <c r="K210" i="76"/>
  <c r="J210" i="76"/>
  <c r="K209" i="76"/>
  <c r="J209" i="76"/>
  <c r="K208" i="76"/>
  <c r="J208" i="76"/>
  <c r="K207" i="76"/>
  <c r="J207" i="76"/>
  <c r="K206" i="76"/>
  <c r="J206" i="76"/>
  <c r="K205" i="76"/>
  <c r="J205" i="76"/>
  <c r="K204" i="76"/>
  <c r="J204" i="76"/>
  <c r="K203" i="76"/>
  <c r="J203" i="76"/>
  <c r="K202" i="76"/>
  <c r="J202" i="76"/>
  <c r="K201" i="76"/>
  <c r="J201" i="76"/>
  <c r="K200" i="76"/>
  <c r="J200" i="76"/>
  <c r="K199" i="76"/>
  <c r="J199" i="76"/>
  <c r="K198" i="76"/>
  <c r="J198" i="76"/>
  <c r="K197" i="76"/>
  <c r="J197" i="76"/>
  <c r="K196" i="76"/>
  <c r="J196" i="76"/>
  <c r="K195" i="76"/>
  <c r="J195" i="76"/>
  <c r="K194" i="76"/>
  <c r="J194" i="76"/>
  <c r="K193" i="76"/>
  <c r="J193" i="76"/>
  <c r="K192" i="76"/>
  <c r="J192" i="76"/>
  <c r="K191" i="76"/>
  <c r="J191" i="76"/>
  <c r="K190" i="76"/>
  <c r="J190" i="76"/>
  <c r="K189" i="76"/>
  <c r="J189" i="76"/>
  <c r="K188" i="76"/>
  <c r="J188" i="76"/>
  <c r="K187" i="76"/>
  <c r="J187" i="76"/>
  <c r="K186" i="76"/>
  <c r="J186" i="76"/>
  <c r="K185" i="76"/>
  <c r="J185" i="76"/>
  <c r="K184" i="76"/>
  <c r="J184" i="76"/>
  <c r="K183" i="76"/>
  <c r="J183" i="76"/>
  <c r="K182" i="76"/>
  <c r="J182" i="76"/>
  <c r="K181" i="76"/>
  <c r="J181" i="76"/>
  <c r="K180" i="76"/>
  <c r="J180" i="76"/>
  <c r="K179" i="76"/>
  <c r="J179" i="76"/>
  <c r="K178" i="76"/>
  <c r="J178" i="76"/>
  <c r="K177" i="76"/>
  <c r="J177" i="76"/>
  <c r="K176" i="76"/>
  <c r="J176" i="76"/>
  <c r="K175" i="76"/>
  <c r="J175" i="76"/>
  <c r="K174" i="76"/>
  <c r="J174" i="76"/>
  <c r="K173" i="76"/>
  <c r="J173" i="76"/>
  <c r="K172" i="76"/>
  <c r="J172" i="76"/>
  <c r="K171" i="76"/>
  <c r="J171" i="76"/>
  <c r="K170" i="76"/>
  <c r="J170" i="76"/>
  <c r="K169" i="76"/>
  <c r="J169" i="76"/>
  <c r="K168" i="76"/>
  <c r="J168" i="76"/>
  <c r="K167" i="76"/>
  <c r="J167" i="76"/>
  <c r="K166" i="76"/>
  <c r="J166" i="76"/>
  <c r="K165" i="76"/>
  <c r="J165" i="76"/>
  <c r="K164" i="76"/>
  <c r="J164" i="76"/>
  <c r="K163" i="76"/>
  <c r="J163" i="76"/>
  <c r="K162" i="76"/>
  <c r="J162" i="76"/>
  <c r="K161" i="76"/>
  <c r="J161" i="76"/>
  <c r="K160" i="76"/>
  <c r="J160" i="76"/>
  <c r="K159" i="76"/>
  <c r="J159" i="76"/>
  <c r="K158" i="76"/>
  <c r="J158" i="76"/>
  <c r="K157" i="76"/>
  <c r="J157" i="76"/>
  <c r="K156" i="76"/>
  <c r="J156" i="76"/>
  <c r="K155" i="76"/>
  <c r="J155" i="76"/>
  <c r="K154" i="76"/>
  <c r="J154" i="76"/>
  <c r="K153" i="76"/>
  <c r="J153" i="76"/>
  <c r="K152" i="76"/>
  <c r="J152" i="76"/>
  <c r="K151" i="76"/>
  <c r="J151" i="76"/>
  <c r="K150" i="76"/>
  <c r="J150" i="76"/>
  <c r="K149" i="76"/>
  <c r="J149" i="76"/>
  <c r="K148" i="76"/>
  <c r="J148" i="76"/>
  <c r="K147" i="76"/>
  <c r="J147" i="76"/>
  <c r="K146" i="76"/>
  <c r="J146" i="76"/>
  <c r="K145" i="76"/>
  <c r="J145" i="76"/>
  <c r="K144" i="76"/>
  <c r="J144" i="76"/>
  <c r="K143" i="76"/>
  <c r="J143" i="76"/>
  <c r="K142" i="76"/>
  <c r="J142" i="76"/>
  <c r="K141" i="76"/>
  <c r="J141" i="76"/>
  <c r="K140" i="76"/>
  <c r="J140" i="76"/>
  <c r="K139" i="76"/>
  <c r="J139" i="76"/>
  <c r="K138" i="76"/>
  <c r="J138" i="76"/>
  <c r="K137" i="76"/>
  <c r="J137" i="76"/>
  <c r="K136" i="76"/>
  <c r="J136" i="76"/>
  <c r="K135" i="76"/>
  <c r="J135" i="76"/>
  <c r="K134" i="76"/>
  <c r="J134" i="76"/>
  <c r="K133" i="76"/>
  <c r="J133" i="76"/>
  <c r="K132" i="76"/>
  <c r="J132" i="76"/>
  <c r="K131" i="76"/>
  <c r="J131" i="76"/>
  <c r="K130" i="76"/>
  <c r="J130" i="76"/>
  <c r="K129" i="76"/>
  <c r="J129" i="76"/>
  <c r="K128" i="76"/>
  <c r="J128" i="76"/>
  <c r="K127" i="76"/>
  <c r="J127" i="76"/>
  <c r="K126" i="76"/>
  <c r="J126" i="76"/>
  <c r="K125" i="76"/>
  <c r="J125" i="76"/>
  <c r="K124" i="76"/>
  <c r="J124" i="76"/>
  <c r="K123" i="76"/>
  <c r="J123" i="76"/>
  <c r="K122" i="76"/>
  <c r="J122" i="76"/>
  <c r="K121" i="76"/>
  <c r="J121" i="76"/>
  <c r="K120" i="76"/>
  <c r="J120" i="76"/>
  <c r="K119" i="76"/>
  <c r="J119" i="76"/>
  <c r="K118" i="76"/>
  <c r="J118" i="76"/>
  <c r="K117" i="76"/>
  <c r="J117" i="76"/>
  <c r="K116" i="76"/>
  <c r="J116" i="76"/>
  <c r="K115" i="76"/>
  <c r="J115" i="76"/>
  <c r="K114" i="76"/>
  <c r="J114" i="76"/>
  <c r="K113" i="76"/>
  <c r="J113" i="76"/>
  <c r="K112" i="76"/>
  <c r="J112" i="76"/>
  <c r="K111" i="76"/>
  <c r="J111" i="76"/>
  <c r="K110" i="76"/>
  <c r="J110" i="76"/>
  <c r="K109" i="76"/>
  <c r="J109" i="76"/>
  <c r="K108" i="76"/>
  <c r="J108" i="76"/>
  <c r="K107" i="76"/>
  <c r="J107" i="76"/>
  <c r="K106" i="76"/>
  <c r="J106" i="76"/>
  <c r="K105" i="76"/>
  <c r="J105" i="76"/>
  <c r="K104" i="76"/>
  <c r="J104" i="76"/>
  <c r="K103" i="76"/>
  <c r="J103" i="76"/>
  <c r="K102" i="76"/>
  <c r="J102" i="76"/>
  <c r="K101" i="76"/>
  <c r="J101" i="76"/>
  <c r="K100" i="76"/>
  <c r="J100" i="76"/>
  <c r="K99" i="76"/>
  <c r="J99" i="76"/>
  <c r="K98" i="76"/>
  <c r="J98" i="76"/>
  <c r="K97" i="76"/>
  <c r="J97" i="76"/>
  <c r="K96" i="76"/>
  <c r="J96" i="76"/>
  <c r="K95" i="76"/>
  <c r="J95" i="76"/>
  <c r="K94" i="76"/>
  <c r="J94" i="76"/>
  <c r="K93" i="76"/>
  <c r="J93" i="76"/>
  <c r="K92" i="76"/>
  <c r="J92" i="76"/>
  <c r="K91" i="76"/>
  <c r="J91" i="76"/>
  <c r="K90" i="76"/>
  <c r="J90" i="76"/>
  <c r="K89" i="76"/>
  <c r="J89" i="76"/>
  <c r="K88" i="76"/>
  <c r="J88" i="76"/>
  <c r="K87" i="76"/>
  <c r="J87" i="76"/>
  <c r="K86" i="76"/>
  <c r="J86" i="76"/>
  <c r="K85" i="76"/>
  <c r="J85" i="76"/>
  <c r="K84" i="76"/>
  <c r="J84" i="76"/>
  <c r="K83" i="76"/>
  <c r="J83" i="76"/>
  <c r="K82" i="76"/>
  <c r="J82" i="76"/>
  <c r="K81" i="76"/>
  <c r="J81" i="76"/>
  <c r="K80" i="76"/>
  <c r="J80" i="76"/>
  <c r="K79" i="76"/>
  <c r="J79" i="76"/>
  <c r="K78" i="76"/>
  <c r="J78" i="76"/>
  <c r="K77" i="76"/>
  <c r="J77" i="76"/>
  <c r="K76" i="76"/>
  <c r="J76" i="76"/>
  <c r="K75" i="76"/>
  <c r="J75" i="76"/>
  <c r="K74" i="76"/>
  <c r="J74" i="76"/>
  <c r="K73" i="76"/>
  <c r="J73" i="76"/>
  <c r="K72" i="76"/>
  <c r="J72" i="76"/>
  <c r="K71" i="76"/>
  <c r="J71" i="76"/>
  <c r="K70" i="76"/>
  <c r="J70" i="76"/>
  <c r="K69" i="76"/>
  <c r="J69" i="76"/>
  <c r="K68" i="76"/>
  <c r="J68" i="76"/>
  <c r="K67" i="76"/>
  <c r="J67" i="76"/>
  <c r="K66" i="76"/>
  <c r="J66" i="76"/>
  <c r="K65" i="76"/>
  <c r="J65" i="76"/>
  <c r="K64" i="76"/>
  <c r="J64" i="76"/>
  <c r="K63" i="76"/>
  <c r="J63" i="76"/>
  <c r="K62" i="76"/>
  <c r="J62" i="76"/>
  <c r="K61" i="76"/>
  <c r="J61" i="76"/>
  <c r="K60" i="76"/>
  <c r="J60" i="76"/>
  <c r="K59" i="76"/>
  <c r="J59" i="76"/>
  <c r="K58" i="76"/>
  <c r="J58" i="76"/>
  <c r="K57" i="76"/>
  <c r="J57" i="76"/>
  <c r="K56" i="76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4" i="76"/>
  <c r="J44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L17" i="75"/>
  <c r="K17" i="75"/>
  <c r="L16" i="75"/>
  <c r="K16" i="75"/>
  <c r="L15" i="75"/>
  <c r="K15" i="75"/>
  <c r="L14" i="75"/>
  <c r="K14" i="75"/>
  <c r="L13" i="75"/>
  <c r="K13" i="75"/>
  <c r="L12" i="75"/>
  <c r="K12" i="75"/>
  <c r="L11" i="75"/>
  <c r="K11" i="75"/>
  <c r="L15" i="74"/>
  <c r="K15" i="74"/>
  <c r="L14" i="74"/>
  <c r="K14" i="74"/>
  <c r="L13" i="74"/>
  <c r="K13" i="74"/>
  <c r="L12" i="74"/>
  <c r="K12" i="74"/>
  <c r="L11" i="74"/>
  <c r="K11" i="74"/>
  <c r="K14" i="73"/>
  <c r="J14" i="73"/>
  <c r="K13" i="73"/>
  <c r="J13" i="73"/>
  <c r="K12" i="73"/>
  <c r="J12" i="73"/>
  <c r="K11" i="73"/>
  <c r="J11" i="73"/>
  <c r="S37" i="71"/>
  <c r="R37" i="71"/>
  <c r="S36" i="71"/>
  <c r="R36" i="71"/>
  <c r="S35" i="71"/>
  <c r="R35" i="71"/>
  <c r="S34" i="71"/>
  <c r="R34" i="71"/>
  <c r="S24" i="71"/>
  <c r="R24" i="71"/>
  <c r="S23" i="71"/>
  <c r="R23" i="71"/>
  <c r="S32" i="71"/>
  <c r="R32" i="71"/>
  <c r="S31" i="71"/>
  <c r="R31" i="71"/>
  <c r="S26" i="71"/>
  <c r="R26" i="71"/>
  <c r="S25" i="71"/>
  <c r="R25" i="71"/>
  <c r="S27" i="71"/>
  <c r="R27" i="71"/>
  <c r="S29" i="71"/>
  <c r="R29" i="71"/>
  <c r="S28" i="71"/>
  <c r="R28" i="71"/>
  <c r="S22" i="71"/>
  <c r="R22" i="71"/>
  <c r="S20" i="71"/>
  <c r="R20" i="71"/>
  <c r="S19" i="71"/>
  <c r="R19" i="71"/>
  <c r="S18" i="71"/>
  <c r="R18" i="71"/>
  <c r="S17" i="71"/>
  <c r="R17" i="71"/>
  <c r="S16" i="71"/>
  <c r="R16" i="71"/>
  <c r="S15" i="71"/>
  <c r="R15" i="71"/>
  <c r="S14" i="71"/>
  <c r="R14" i="71"/>
  <c r="R13" i="71"/>
  <c r="S12" i="71"/>
  <c r="S11" i="71"/>
  <c r="R11" i="71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2" i="69"/>
  <c r="O22" i="69"/>
  <c r="P21" i="69"/>
  <c r="O21" i="69"/>
  <c r="P20" i="69"/>
  <c r="O20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K18" i="67"/>
  <c r="J18" i="67"/>
  <c r="K17" i="67"/>
  <c r="J17" i="67"/>
  <c r="K16" i="67"/>
  <c r="J16" i="67"/>
  <c r="K15" i="67"/>
  <c r="J15" i="67"/>
  <c r="K14" i="67"/>
  <c r="J14" i="67"/>
  <c r="K13" i="67"/>
  <c r="J13" i="67"/>
  <c r="K12" i="67"/>
  <c r="J12" i="67"/>
  <c r="K11" i="67"/>
  <c r="J11" i="67"/>
  <c r="L17" i="66"/>
  <c r="K17" i="66"/>
  <c r="L16" i="66"/>
  <c r="K16" i="66"/>
  <c r="L15" i="66"/>
  <c r="K15" i="66"/>
  <c r="L14" i="66"/>
  <c r="K14" i="66"/>
  <c r="L13" i="66"/>
  <c r="K13" i="66"/>
  <c r="L12" i="66"/>
  <c r="K12" i="66"/>
  <c r="L11" i="66"/>
  <c r="K11" i="66"/>
  <c r="L20" i="65"/>
  <c r="K20" i="65"/>
  <c r="L19" i="65"/>
  <c r="K19" i="65"/>
  <c r="L18" i="65"/>
  <c r="K18" i="65"/>
  <c r="L17" i="65"/>
  <c r="K17" i="65"/>
  <c r="L15" i="65"/>
  <c r="K15" i="65"/>
  <c r="L14" i="65"/>
  <c r="K14" i="65"/>
  <c r="L13" i="65"/>
  <c r="K13" i="65"/>
  <c r="L12" i="65"/>
  <c r="K12" i="65"/>
  <c r="L11" i="65"/>
  <c r="K11" i="65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N73" i="63"/>
  <c r="M73" i="63"/>
  <c r="N72" i="63"/>
  <c r="M72" i="63"/>
  <c r="N71" i="63"/>
  <c r="M71" i="63"/>
  <c r="N70" i="63"/>
  <c r="M70" i="63"/>
  <c r="N69" i="63"/>
  <c r="M69" i="63"/>
  <c r="N68" i="63"/>
  <c r="M68" i="63"/>
  <c r="N67" i="63"/>
  <c r="M67" i="63"/>
  <c r="N66" i="63"/>
  <c r="M66" i="63"/>
  <c r="N65" i="63"/>
  <c r="M65" i="63"/>
  <c r="N64" i="63"/>
  <c r="M64" i="63"/>
  <c r="N63" i="63"/>
  <c r="M63" i="63"/>
  <c r="N62" i="63"/>
  <c r="M62" i="63"/>
  <c r="N61" i="63"/>
  <c r="M61" i="63"/>
  <c r="N60" i="63"/>
  <c r="M60" i="63"/>
  <c r="N59" i="63"/>
  <c r="M59" i="63"/>
  <c r="N58" i="63"/>
  <c r="M58" i="63"/>
  <c r="N57" i="63"/>
  <c r="M57" i="63"/>
  <c r="N56" i="63"/>
  <c r="M56" i="63"/>
  <c r="N55" i="63"/>
  <c r="M55" i="63"/>
  <c r="N54" i="63"/>
  <c r="M54" i="63"/>
  <c r="N53" i="63"/>
  <c r="M53" i="63"/>
  <c r="N52" i="63"/>
  <c r="M52" i="63"/>
  <c r="N51" i="63"/>
  <c r="M51" i="63"/>
  <c r="N50" i="63"/>
  <c r="M50" i="63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8" i="63"/>
  <c r="M38" i="63"/>
  <c r="N37" i="63"/>
  <c r="M37" i="63"/>
  <c r="N36" i="63"/>
  <c r="M36" i="63"/>
  <c r="N35" i="63"/>
  <c r="M35" i="63"/>
  <c r="N34" i="63"/>
  <c r="M34" i="63"/>
  <c r="N33" i="63"/>
  <c r="M33" i="63"/>
  <c r="N31" i="63"/>
  <c r="M31" i="63"/>
  <c r="N30" i="63"/>
  <c r="M30" i="63"/>
  <c r="N29" i="63"/>
  <c r="M29" i="63"/>
  <c r="N28" i="63"/>
  <c r="M28" i="63"/>
  <c r="N27" i="63"/>
  <c r="M27" i="63"/>
  <c r="N25" i="63"/>
  <c r="M25" i="63"/>
  <c r="N24" i="63"/>
  <c r="M24" i="63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O264" i="62"/>
  <c r="N264" i="62"/>
  <c r="O263" i="62"/>
  <c r="N263" i="62"/>
  <c r="O262" i="62"/>
  <c r="N262" i="62"/>
  <c r="O261" i="62"/>
  <c r="N261" i="62"/>
  <c r="O260" i="62"/>
  <c r="N260" i="62"/>
  <c r="O259" i="62"/>
  <c r="N259" i="62"/>
  <c r="O258" i="62"/>
  <c r="N258" i="62"/>
  <c r="O257" i="62"/>
  <c r="N256" i="62"/>
  <c r="O256" i="62"/>
  <c r="N255" i="62"/>
  <c r="O255" i="62"/>
  <c r="N254" i="62"/>
  <c r="O254" i="62"/>
  <c r="N253" i="62"/>
  <c r="O253" i="62"/>
  <c r="N252" i="62"/>
  <c r="O252" i="62"/>
  <c r="N251" i="62"/>
  <c r="O251" i="62"/>
  <c r="N250" i="62"/>
  <c r="O250" i="62"/>
  <c r="N249" i="62"/>
  <c r="O249" i="62"/>
  <c r="N247" i="62"/>
  <c r="O248" i="62"/>
  <c r="N246" i="62"/>
  <c r="O247" i="62"/>
  <c r="N245" i="62"/>
  <c r="O246" i="62"/>
  <c r="N244" i="62"/>
  <c r="O245" i="62"/>
  <c r="N243" i="62"/>
  <c r="O244" i="62"/>
  <c r="N242" i="62"/>
  <c r="O243" i="62"/>
  <c r="N240" i="62"/>
  <c r="O242" i="62"/>
  <c r="N239" i="62"/>
  <c r="O241" i="62"/>
  <c r="N238" i="62"/>
  <c r="O240" i="62"/>
  <c r="N236" i="62"/>
  <c r="O239" i="62"/>
  <c r="N235" i="62"/>
  <c r="O238" i="62"/>
  <c r="N234" i="62"/>
  <c r="O237" i="62"/>
  <c r="N233" i="62"/>
  <c r="O236" i="62"/>
  <c r="N232" i="62"/>
  <c r="O235" i="62"/>
  <c r="N231" i="62"/>
  <c r="O234" i="62"/>
  <c r="N230" i="62"/>
  <c r="O233" i="62"/>
  <c r="N229" i="62"/>
  <c r="O232" i="62"/>
  <c r="N228" i="62"/>
  <c r="O231" i="62"/>
  <c r="N227" i="62"/>
  <c r="O230" i="62"/>
  <c r="N226" i="62"/>
  <c r="O229" i="62"/>
  <c r="N225" i="62"/>
  <c r="O228" i="62"/>
  <c r="N224" i="62"/>
  <c r="O227" i="62"/>
  <c r="N223" i="62"/>
  <c r="O226" i="62"/>
  <c r="N222" i="62"/>
  <c r="O225" i="62"/>
  <c r="N221" i="62"/>
  <c r="O224" i="62"/>
  <c r="N220" i="62"/>
  <c r="O223" i="62"/>
  <c r="N219" i="62"/>
  <c r="O222" i="62"/>
  <c r="N218" i="62"/>
  <c r="O217" i="62"/>
  <c r="N217" i="62"/>
  <c r="O215" i="62"/>
  <c r="N215" i="62"/>
  <c r="O214" i="62"/>
  <c r="N214" i="62"/>
  <c r="O213" i="62"/>
  <c r="N213" i="62"/>
  <c r="O212" i="62"/>
  <c r="N212" i="62"/>
  <c r="O211" i="62"/>
  <c r="N211" i="62"/>
  <c r="O210" i="62"/>
  <c r="N210" i="62"/>
  <c r="O209" i="62"/>
  <c r="N209" i="62"/>
  <c r="O208" i="62"/>
  <c r="N208" i="62"/>
  <c r="O207" i="62"/>
  <c r="N207" i="62"/>
  <c r="O206" i="62"/>
  <c r="N206" i="62"/>
  <c r="O218" i="62"/>
  <c r="N257" i="62"/>
  <c r="O205" i="62"/>
  <c r="N205" i="62"/>
  <c r="O204" i="62"/>
  <c r="N204" i="62"/>
  <c r="O219" i="62"/>
  <c r="N248" i="62"/>
  <c r="O203" i="62"/>
  <c r="N203" i="62"/>
  <c r="O202" i="62"/>
  <c r="N202" i="62"/>
  <c r="O201" i="62"/>
  <c r="N201" i="62"/>
  <c r="O200" i="62"/>
  <c r="N200" i="62"/>
  <c r="O220" i="62"/>
  <c r="N241" i="62"/>
  <c r="O199" i="62"/>
  <c r="N199" i="62"/>
  <c r="O198" i="62"/>
  <c r="N198" i="62"/>
  <c r="O197" i="62"/>
  <c r="N197" i="62"/>
  <c r="O196" i="62"/>
  <c r="N196" i="62"/>
  <c r="O195" i="62"/>
  <c r="N195" i="62"/>
  <c r="O194" i="62"/>
  <c r="N194" i="62"/>
  <c r="O221" i="62"/>
  <c r="N237" i="62"/>
  <c r="O193" i="62"/>
  <c r="N193" i="62"/>
  <c r="O192" i="62"/>
  <c r="N192" i="62"/>
  <c r="O191" i="62"/>
  <c r="N191" i="62"/>
  <c r="O190" i="62"/>
  <c r="N190" i="62"/>
  <c r="O189" i="62"/>
  <c r="N189" i="62"/>
  <c r="O188" i="62"/>
  <c r="N188" i="62"/>
  <c r="O187" i="62"/>
  <c r="N187" i="62"/>
  <c r="O185" i="62"/>
  <c r="N185" i="62"/>
  <c r="O184" i="62"/>
  <c r="N184" i="62"/>
  <c r="O183" i="62"/>
  <c r="N183" i="62"/>
  <c r="O182" i="62"/>
  <c r="N182" i="62"/>
  <c r="O181" i="62"/>
  <c r="N181" i="62"/>
  <c r="O180" i="62"/>
  <c r="N180" i="62"/>
  <c r="O179" i="62"/>
  <c r="N179" i="62"/>
  <c r="O178" i="62"/>
  <c r="N178" i="62"/>
  <c r="O177" i="62"/>
  <c r="N177" i="62"/>
  <c r="O176" i="62"/>
  <c r="N176" i="62"/>
  <c r="O175" i="62"/>
  <c r="N175" i="62"/>
  <c r="O174" i="62"/>
  <c r="N174" i="62"/>
  <c r="O173" i="62"/>
  <c r="N173" i="62"/>
  <c r="O172" i="62"/>
  <c r="N172" i="62"/>
  <c r="O171" i="62"/>
  <c r="N171" i="62"/>
  <c r="O170" i="62"/>
  <c r="N170" i="62"/>
  <c r="O169" i="62"/>
  <c r="N169" i="62"/>
  <c r="O168" i="62"/>
  <c r="N168" i="62"/>
  <c r="O167" i="62"/>
  <c r="N167" i="62"/>
  <c r="O166" i="62"/>
  <c r="N166" i="62"/>
  <c r="O165" i="62"/>
  <c r="N165" i="62"/>
  <c r="O164" i="62"/>
  <c r="N164" i="62"/>
  <c r="O163" i="62"/>
  <c r="N163" i="62"/>
  <c r="O161" i="62"/>
  <c r="N161" i="62"/>
  <c r="O160" i="62"/>
  <c r="N160" i="62"/>
  <c r="O159" i="62"/>
  <c r="N159" i="62"/>
  <c r="O158" i="62"/>
  <c r="N158" i="62"/>
  <c r="O157" i="62"/>
  <c r="N157" i="62"/>
  <c r="O156" i="62"/>
  <c r="N156" i="62"/>
  <c r="O155" i="62"/>
  <c r="N155" i="62"/>
  <c r="O154" i="62"/>
  <c r="N154" i="62"/>
  <c r="O153" i="62"/>
  <c r="N153" i="62"/>
  <c r="O152" i="62"/>
  <c r="N152" i="62"/>
  <c r="O151" i="62"/>
  <c r="N151" i="62"/>
  <c r="O150" i="62"/>
  <c r="N150" i="62"/>
  <c r="O149" i="62"/>
  <c r="N149" i="62"/>
  <c r="O148" i="62"/>
  <c r="N148" i="62"/>
  <c r="O147" i="62"/>
  <c r="N147" i="62"/>
  <c r="O146" i="62"/>
  <c r="N146" i="62"/>
  <c r="O145" i="62"/>
  <c r="N145" i="62"/>
  <c r="O144" i="62"/>
  <c r="N144" i="62"/>
  <c r="O143" i="62"/>
  <c r="N143" i="62"/>
  <c r="O142" i="62"/>
  <c r="N142" i="62"/>
  <c r="O141" i="62"/>
  <c r="N141" i="62"/>
  <c r="O140" i="62"/>
  <c r="N140" i="62"/>
  <c r="O139" i="62"/>
  <c r="N139" i="62"/>
  <c r="O138" i="62"/>
  <c r="N138" i="62"/>
  <c r="O137" i="62"/>
  <c r="N137" i="62"/>
  <c r="O136" i="62"/>
  <c r="N136" i="62"/>
  <c r="O135" i="62"/>
  <c r="N135" i="62"/>
  <c r="O134" i="62"/>
  <c r="N134" i="62"/>
  <c r="O133" i="62"/>
  <c r="N133" i="62"/>
  <c r="O132" i="62"/>
  <c r="N132" i="62"/>
  <c r="O131" i="62"/>
  <c r="N131" i="62"/>
  <c r="O130" i="62"/>
  <c r="N130" i="62"/>
  <c r="O129" i="62"/>
  <c r="N129" i="62"/>
  <c r="O128" i="62"/>
  <c r="N128" i="62"/>
  <c r="O127" i="62"/>
  <c r="N127" i="62"/>
  <c r="O126" i="62"/>
  <c r="N126" i="62"/>
  <c r="O125" i="62"/>
  <c r="N125" i="62"/>
  <c r="O124" i="62"/>
  <c r="N124" i="62"/>
  <c r="O123" i="62"/>
  <c r="N123" i="62"/>
  <c r="O122" i="62"/>
  <c r="N122" i="62"/>
  <c r="O121" i="62"/>
  <c r="N121" i="62"/>
  <c r="O120" i="62"/>
  <c r="N120" i="62"/>
  <c r="O119" i="62"/>
  <c r="N119" i="62"/>
  <c r="O118" i="62"/>
  <c r="N118" i="62"/>
  <c r="O117" i="62"/>
  <c r="N117" i="62"/>
  <c r="O116" i="62"/>
  <c r="N116" i="62"/>
  <c r="O115" i="62"/>
  <c r="N115" i="62"/>
  <c r="O113" i="62"/>
  <c r="N113" i="62"/>
  <c r="O112" i="62"/>
  <c r="N112" i="62"/>
  <c r="O111" i="62"/>
  <c r="N111" i="62"/>
  <c r="O110" i="62"/>
  <c r="N110" i="62"/>
  <c r="O109" i="62"/>
  <c r="N109" i="62"/>
  <c r="O108" i="62"/>
  <c r="N108" i="62"/>
  <c r="O107" i="62"/>
  <c r="N107" i="62"/>
  <c r="O106" i="62"/>
  <c r="N106" i="62"/>
  <c r="O105" i="62"/>
  <c r="N105" i="62"/>
  <c r="O104" i="62"/>
  <c r="N104" i="62"/>
  <c r="O103" i="62"/>
  <c r="N103" i="62"/>
  <c r="O102" i="62"/>
  <c r="N102" i="62"/>
  <c r="O101" i="62"/>
  <c r="N101" i="62"/>
  <c r="O100" i="62"/>
  <c r="N100" i="62"/>
  <c r="O99" i="62"/>
  <c r="N99" i="62"/>
  <c r="O98" i="62"/>
  <c r="N98" i="62"/>
  <c r="O97" i="62"/>
  <c r="N97" i="62"/>
  <c r="O96" i="62"/>
  <c r="N96" i="62"/>
  <c r="O95" i="62"/>
  <c r="N95" i="62"/>
  <c r="O94" i="62"/>
  <c r="N94" i="62"/>
  <c r="O93" i="62"/>
  <c r="N93" i="62"/>
  <c r="O92" i="62"/>
  <c r="N92" i="62"/>
  <c r="O91" i="62"/>
  <c r="N91" i="62"/>
  <c r="O90" i="62"/>
  <c r="N90" i="62"/>
  <c r="O89" i="62"/>
  <c r="N89" i="62"/>
  <c r="O88" i="62"/>
  <c r="N88" i="62"/>
  <c r="O87" i="62"/>
  <c r="N87" i="62"/>
  <c r="O86" i="62"/>
  <c r="N86" i="62"/>
  <c r="O85" i="62"/>
  <c r="N85" i="62"/>
  <c r="O84" i="62"/>
  <c r="N84" i="62"/>
  <c r="O83" i="62"/>
  <c r="N83" i="62"/>
  <c r="O82" i="62"/>
  <c r="N82" i="62"/>
  <c r="O81" i="62"/>
  <c r="N81" i="62"/>
  <c r="O80" i="62"/>
  <c r="N80" i="62"/>
  <c r="O79" i="62"/>
  <c r="N79" i="62"/>
  <c r="O78" i="62"/>
  <c r="N78" i="62"/>
  <c r="O77" i="62"/>
  <c r="N77" i="62"/>
  <c r="O76" i="62"/>
  <c r="N76" i="62"/>
  <c r="O75" i="62"/>
  <c r="N75" i="62"/>
  <c r="O74" i="62"/>
  <c r="N74" i="62"/>
  <c r="O73" i="62"/>
  <c r="N73" i="62"/>
  <c r="O72" i="62"/>
  <c r="N72" i="62"/>
  <c r="O71" i="62"/>
  <c r="N71" i="62"/>
  <c r="O70" i="62"/>
  <c r="N70" i="62"/>
  <c r="O69" i="62"/>
  <c r="N69" i="62"/>
  <c r="O68" i="62"/>
  <c r="N68" i="62"/>
  <c r="O67" i="62"/>
  <c r="N67" i="62"/>
  <c r="O66" i="62"/>
  <c r="N66" i="62"/>
  <c r="O65" i="62"/>
  <c r="N65" i="62"/>
  <c r="O64" i="62"/>
  <c r="N64" i="62"/>
  <c r="O63" i="62"/>
  <c r="N63" i="62"/>
  <c r="O62" i="62"/>
  <c r="N62" i="62"/>
  <c r="O61" i="62"/>
  <c r="N61" i="62"/>
  <c r="O60" i="62"/>
  <c r="N60" i="62"/>
  <c r="O59" i="62"/>
  <c r="N59" i="62"/>
  <c r="O58" i="62"/>
  <c r="N58" i="62"/>
  <c r="O57" i="62"/>
  <c r="N57" i="62"/>
  <c r="O56" i="62"/>
  <c r="N56" i="62"/>
  <c r="O55" i="62"/>
  <c r="N55" i="62"/>
  <c r="O54" i="62"/>
  <c r="N54" i="62"/>
  <c r="O53" i="62"/>
  <c r="N53" i="62"/>
  <c r="O52" i="62"/>
  <c r="N52" i="62"/>
  <c r="O51" i="62"/>
  <c r="N51" i="62"/>
  <c r="O50" i="62"/>
  <c r="N50" i="62"/>
  <c r="O49" i="62"/>
  <c r="N49" i="62"/>
  <c r="O47" i="62"/>
  <c r="N47" i="62"/>
  <c r="O46" i="62"/>
  <c r="N46" i="62"/>
  <c r="O45" i="62"/>
  <c r="N45" i="62"/>
  <c r="O44" i="62"/>
  <c r="N44" i="62"/>
  <c r="O43" i="62"/>
  <c r="N43" i="62"/>
  <c r="O42" i="62"/>
  <c r="N42" i="62"/>
  <c r="O41" i="62"/>
  <c r="N41" i="62"/>
  <c r="O40" i="62"/>
  <c r="N40" i="62"/>
  <c r="O39" i="62"/>
  <c r="N39" i="62"/>
  <c r="O38" i="62"/>
  <c r="N38" i="62"/>
  <c r="O37" i="62"/>
  <c r="N37" i="62"/>
  <c r="O36" i="62"/>
  <c r="N36" i="62"/>
  <c r="O35" i="62"/>
  <c r="N35" i="62"/>
  <c r="O34" i="62"/>
  <c r="N34" i="62"/>
  <c r="O33" i="62"/>
  <c r="N33" i="62"/>
  <c r="O32" i="62"/>
  <c r="N32" i="62"/>
  <c r="O31" i="62"/>
  <c r="N31" i="62"/>
  <c r="O30" i="62"/>
  <c r="N30" i="62"/>
  <c r="O29" i="62"/>
  <c r="N29" i="62"/>
  <c r="O28" i="62"/>
  <c r="N28" i="62"/>
  <c r="O27" i="62"/>
  <c r="N27" i="62"/>
  <c r="O26" i="62"/>
  <c r="N26" i="62"/>
  <c r="O25" i="62"/>
  <c r="N25" i="62"/>
  <c r="O24" i="62"/>
  <c r="N24" i="62"/>
  <c r="O23" i="62"/>
  <c r="N23" i="62"/>
  <c r="O22" i="62"/>
  <c r="N22" i="62"/>
  <c r="O21" i="62"/>
  <c r="N21" i="62"/>
  <c r="O20" i="62"/>
  <c r="N20" i="62"/>
  <c r="O19" i="62"/>
  <c r="N19" i="62"/>
  <c r="O18" i="62"/>
  <c r="N18" i="62"/>
  <c r="O17" i="62"/>
  <c r="N17" i="62"/>
  <c r="O16" i="62"/>
  <c r="N16" i="62"/>
  <c r="O15" i="62"/>
  <c r="N15" i="62"/>
  <c r="O14" i="62"/>
  <c r="N14" i="62"/>
  <c r="O13" i="62"/>
  <c r="N13" i="62"/>
  <c r="O12" i="62"/>
  <c r="N12" i="62"/>
  <c r="O11" i="62"/>
  <c r="N11" i="62"/>
  <c r="U264" i="61"/>
  <c r="T264" i="61"/>
  <c r="U263" i="61"/>
  <c r="T263" i="61"/>
  <c r="U261" i="61"/>
  <c r="T261" i="61"/>
  <c r="U260" i="61"/>
  <c r="T260" i="61"/>
  <c r="U259" i="61"/>
  <c r="T259" i="61"/>
  <c r="U13" i="61"/>
  <c r="T13" i="61"/>
  <c r="U12" i="61"/>
  <c r="T12" i="61"/>
  <c r="U11" i="61"/>
  <c r="T11" i="61"/>
  <c r="R25" i="59"/>
  <c r="Q25" i="59"/>
  <c r="R24" i="59"/>
  <c r="Q24" i="59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57" i="58"/>
  <c r="K57" i="58"/>
  <c r="L56" i="58"/>
  <c r="K56" i="58"/>
  <c r="L55" i="58"/>
  <c r="K55" i="58"/>
  <c r="L51" i="58"/>
  <c r="K51" i="58"/>
  <c r="L50" i="58"/>
  <c r="K50" i="58"/>
  <c r="L49" i="58"/>
  <c r="K49" i="58"/>
  <c r="L48" i="58"/>
  <c r="K48" i="58"/>
  <c r="L47" i="58"/>
  <c r="K47" i="58"/>
  <c r="L46" i="58"/>
  <c r="K46" i="58"/>
  <c r="L45" i="58"/>
  <c r="K45" i="58"/>
  <c r="L44" i="58"/>
  <c r="K44" i="58"/>
  <c r="L43" i="58"/>
  <c r="K43" i="58"/>
  <c r="L42" i="58"/>
  <c r="K42" i="58"/>
  <c r="L41" i="58"/>
  <c r="K41" i="58"/>
  <c r="L40" i="58"/>
  <c r="K40" i="58"/>
  <c r="L39" i="58"/>
  <c r="K39" i="58"/>
  <c r="L38" i="58"/>
  <c r="K38" i="58"/>
  <c r="L37" i="58"/>
  <c r="K37" i="58"/>
  <c r="L36" i="58"/>
  <c r="K36" i="58"/>
  <c r="L35" i="58"/>
  <c r="K35" i="58"/>
  <c r="L34" i="58"/>
  <c r="K34" i="58"/>
  <c r="L33" i="58"/>
  <c r="K33" i="58"/>
  <c r="L32" i="58"/>
  <c r="K32" i="58"/>
  <c r="L31" i="58"/>
  <c r="K31" i="58"/>
  <c r="L30" i="58"/>
  <c r="K30" i="58"/>
  <c r="L29" i="58"/>
  <c r="K29" i="58"/>
  <c r="L28" i="58"/>
  <c r="K28" i="58"/>
  <c r="L27" i="58"/>
  <c r="K27" i="58"/>
  <c r="L26" i="58"/>
  <c r="K26" i="58"/>
  <c r="L25" i="58"/>
  <c r="K25" i="58"/>
  <c r="L24" i="58"/>
  <c r="K24" i="58"/>
  <c r="L23" i="58"/>
  <c r="K23" i="58"/>
  <c r="L22" i="58"/>
  <c r="K22" i="58"/>
  <c r="L20" i="58"/>
  <c r="K20" i="58"/>
  <c r="L19" i="58"/>
  <c r="K19" i="58"/>
  <c r="L18" i="58"/>
  <c r="K18" i="58"/>
  <c r="L17" i="58"/>
  <c r="K17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3">
    <s v="Migdal Hashkaot Neches Boded"/>
    <s v="{[Time].[Hie Time].[Yom].&amp;[20230630]}"/>
    <s v="{[Medida].[Medida].&amp;[2]}"/>
    <s v="{[Keren].[Keren].[All]}"/>
    <s v="{[Cheshbon KM].[Hie Peilut].[Chevra].&amp;[373]&amp;[Kod_Peilut_L7_10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3" si="23">
        <n x="1" s="1"/>
        <n x="21"/>
        <n x="22"/>
      </t>
    </mdx>
    <mdx n="0" f="v">
      <t c="3" si="23">
        <n x="1" s="1"/>
        <n x="24"/>
        <n x="22"/>
      </t>
    </mdx>
    <mdx n="0" f="v">
      <t c="3" si="23">
        <n x="1" s="1"/>
        <n x="25"/>
        <n x="22"/>
      </t>
    </mdx>
    <mdx n="0" f="v">
      <t c="3" si="23">
        <n x="1" s="1"/>
        <n x="26"/>
        <n x="22"/>
      </t>
    </mdx>
    <mdx n="0" f="v">
      <t c="3" si="23">
        <n x="1" s="1"/>
        <n x="27"/>
        <n x="22"/>
      </t>
    </mdx>
    <mdx n="0" f="v">
      <t c="3" si="23">
        <n x="1" s="1"/>
        <n x="28"/>
        <n x="22"/>
      </t>
    </mdx>
    <mdx n="0" f="v">
      <t c="3" si="23">
        <n x="1" s="1"/>
        <n x="29"/>
        <n x="22"/>
      </t>
    </mdx>
    <mdx n="0" f="v">
      <t c="3" si="23">
        <n x="1" s="1"/>
        <n x="30"/>
        <n x="22"/>
      </t>
    </mdx>
    <mdx n="0" f="v">
      <t c="3" si="23">
        <n x="1" s="1"/>
        <n x="31"/>
        <n x="22"/>
      </t>
    </mdx>
    <mdx n="0" f="v">
      <t c="3" si="23">
        <n x="1" s="1"/>
        <n x="32"/>
        <n x="22"/>
      </t>
    </mdx>
  </mdxMetadata>
  <valueMetadata count="2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</valueMetadata>
</metadata>
</file>

<file path=xl/sharedStrings.xml><?xml version="1.0" encoding="utf-8"?>
<sst xmlns="http://schemas.openxmlformats.org/spreadsheetml/2006/main" count="9529" uniqueCount="2581">
  <si>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</si>
  <si>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</si>
  <si>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</si>
  <si>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</si>
  <si>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</si>
  <si>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</si>
  <si>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</si>
  <si>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</si>
  <si>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</si>
  <si>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</si>
  <si>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</si>
  <si>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</si>
  <si>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</si>
  <si>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</si>
  <si>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</si>
  <si>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</si>
  <si>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</si>
  <si>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</si>
  <si>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</si>
  <si>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</si>
  <si>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</si>
  <si>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</si>
  <si>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</si>
  <si>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</si>
  <si>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</si>
  <si>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</si>
  <si>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</si>
  <si>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</si>
  <si>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</si>
  <si>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</si>
  <si>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</si>
  <si>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</si>
  <si>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</si>
  <si>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</si>
  <si>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</si>
  <si>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</si>
  <si>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</si>
  <si>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</si>
  <si>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</si>
  <si>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</si>
  <si>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</si>
  <si>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</si>
  <si>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</si>
  <si>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</si>
  <si>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</si>
  <si>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</si>
  <si>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</si>
  <si>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</si>
  <si>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</si>
  <si>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</si>
  <si>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</si>
  <si>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</si>
  <si>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</si>
  <si>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</si>
  <si>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</si>
  <si>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</si>
  <si>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</si>
  <si>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</si>
  <si>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</si>
  <si>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</si>
  <si>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</si>
  <si>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</si>
  <si>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</si>
  <si>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</si>
  <si>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</si>
  <si>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</si>
  <si>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</si>
  <si>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</si>
  <si>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</si>
  <si>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</si>
  <si>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</si>
  <si>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</si>
  <si>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</si>
  <si>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</si>
  <si>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</si>
  <si>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</si>
  <si>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</si>
  <si>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</si>
  <si>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</si>
  <si>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</si>
  <si>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</si>
  <si>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</si>
  <si>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</si>
  <si>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</si>
  <si>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</si>
  <si>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</si>
  <si>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</si>
  <si>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</si>
  <si>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</si>
  <si>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</si>
  <si>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</si>
  <si>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</si>
  <si>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</si>
  <si>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</si>
  <si>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</si>
  <si>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</si>
  <si>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</si>
  <si>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</si>
  <si>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</si>
  <si>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</si>
  <si>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</si>
  <si>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</si>
  <si>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</si>
  <si>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</si>
  <si>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</si>
  <si>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</si>
  <si>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</si>
  <si>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</si>
  <si>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</si>
  <si>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</si>
  <si>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</si>
  <si>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</si>
  <si>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</si>
  <si>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</si>
  <si>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</si>
  <si>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</si>
  <si>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</si>
  <si>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</si>
  <si>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</si>
  <si>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</si>
  <si>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</si>
  <si>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</si>
  <si>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</si>
  <si>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</si>
  <si>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</si>
  <si>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</si>
  <si>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</si>
  <si>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</si>
  <si>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</si>
  <si>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</si>
  <si>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</si>
  <si>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</si>
  <si>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</si>
  <si>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</si>
  <si>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</si>
  <si>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</si>
  <si>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</si>
  <si>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</si>
  <si>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</si>
  <si>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</si>
  <si>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</si>
  <si>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</si>
  <si>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</si>
  <si>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</si>
  <si>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</si>
  <si>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</si>
  <si>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</si>
  <si>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</si>
  <si>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</si>
  <si>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</si>
  <si>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</si>
  <si>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</si>
  <si>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</si>
  <si>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</si>
  <si>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</si>
  <si>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</si>
  <si>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</si>
  <si>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</si>
  <si>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</si>
  <si>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</si>
  <si>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</si>
  <si>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</si>
  <si>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</si>
  <si>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</si>
  <si>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</si>
  <si>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</si>
  <si>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</si>
  <si>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</si>
  <si>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</si>
  <si>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</si>
  <si>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</si>
  <si>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</si>
  <si>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</si>
  <si>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</si>
  <si>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</si>
  <si>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</si>
  <si>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</si>
  <si>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</si>
  <si>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</si>
  <si>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</si>
  <si>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</si>
  <si>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</si>
  <si>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</si>
  <si>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</si>
  <si>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</si>
  <si>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</si>
  <si>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</si>
  <si>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</si>
  <si>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</si>
  <si>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</si>
  <si>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</si>
  <si>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</si>
  <si>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</si>
  <si>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</si>
  <si>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</si>
  <si>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</si>
  <si>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</si>
  <si>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</si>
  <si>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</si>
  <si>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</si>
  <si>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</si>
  <si>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</si>
  <si>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</si>
  <si>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</si>
  <si>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</si>
  <si>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</si>
  <si>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</si>
  <si>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</si>
  <si>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</si>
  <si>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</si>
  <si>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</si>
  <si>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</si>
  <si>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</si>
  <si>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</si>
  <si>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</si>
  <si>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</si>
  <si>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</si>
  <si>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</si>
  <si>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</si>
  <si>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לזכאים קיימים לקצבה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</si>
  <si>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</si>
  <si>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</si>
  <si>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</si>
  <si>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</si>
  <si>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</si>
  <si>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</si>
  <si>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</si>
  <si>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</si>
  <si>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</si>
  <si>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</si>
  <si>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</si>
  <si>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</si>
  <si>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</si>
  <si>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</si>
  <si>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</si>
  <si>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</si>
  <si>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</si>
  <si>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</si>
  <si>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</si>
  <si>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</si>
  <si>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</si>
  <si>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</si>
  <si>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</si>
  <si>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</si>
  <si>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</si>
  <si>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</si>
  <si>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</si>
  <si>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</si>
  <si>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</si>
  <si>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</si>
  <si>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</si>
  <si>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</si>
  <si>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</si>
  <si>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</si>
  <si>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</si>
  <si>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</si>
  <si>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</si>
  <si>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</si>
  <si>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</si>
  <si>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</si>
  <si>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</si>
  <si>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</si>
  <si>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</si>
  <si>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</si>
  <si>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</si>
  <si>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</si>
  <si>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</si>
  <si>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</si>
  <si>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</si>
  <si>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</si>
  <si>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</si>
  <si>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</si>
  <si>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</si>
  <si>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</si>
  <si>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</si>
  <si>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</si>
  <si>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</si>
  <si>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</si>
  <si>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</si>
  <si>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</si>
  <si>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</si>
  <si>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</si>
  <si>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</si>
  <si>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</si>
  <si>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</si>
  <si>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</si>
  <si>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</si>
  <si>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</si>
  <si>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</si>
  <si>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</si>
  <si>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</si>
  <si>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</si>
  <si>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</si>
  <si>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</si>
  <si>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</si>
  <si>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</si>
  <si>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</si>
  <si>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</si>
  <si>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</si>
  <si>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</si>
  <si>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</si>
  <si>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</si>
  <si>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</si>
  <si>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</si>
  <si>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</si>
  <si>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</si>
  <si>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</si>
  <si>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</si>
  <si>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</si>
  <si>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</si>
  <si>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</si>
  <si>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</si>
  <si>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</si>
  <si>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</si>
  <si>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</si>
  <si>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</si>
  <si>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</si>
  <si>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</si>
  <si>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</si>
  <si>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</si>
  <si>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</si>
  <si>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</si>
  <si>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</si>
  <si>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</si>
  <si>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</si>
  <si>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</si>
  <si>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</si>
  <si>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</si>
  <si>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</si>
  <si>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</si>
  <si>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</si>
  <si>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</si>
  <si>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</si>
  <si>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</si>
  <si>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</si>
  <si>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</si>
  <si>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</si>
  <si>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</si>
  <si>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</si>
  <si>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</si>
  <si>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</si>
  <si>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</si>
  <si>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</si>
  <si>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</si>
  <si>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</si>
  <si>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</si>
  <si>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</si>
  <si>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</si>
  <si>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</si>
  <si>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</si>
  <si>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</si>
  <si>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</si>
  <si>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</si>
  <si>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</si>
  <si>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</si>
  <si>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</si>
  <si>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</si>
  <si>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</si>
  <si>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</si>
  <si>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</si>
  <si>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</si>
  <si>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</si>
  <si>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</si>
  <si>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</si>
  <si>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</si>
  <si>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</si>
  <si>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</si>
  <si>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</si>
  <si>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</si>
  <si>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</si>
  <si>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</si>
  <si>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</si>
  <si>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</si>
  <si>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</si>
  <si>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</si>
  <si>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</si>
  <si>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</si>
  <si>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</si>
  <si>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</si>
  <si>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</si>
  <si>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</si>
  <si>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</si>
  <si>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</si>
  <si>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</si>
  <si>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</si>
  <si>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</si>
  <si>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</si>
  <si>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</si>
  <si>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</si>
  <si>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</si>
  <si>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</si>
  <si>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</si>
  <si>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</si>
  <si>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</si>
  <si>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</si>
  <si>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</si>
  <si>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</si>
  <si>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</si>
  <si>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</si>
  <si>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</si>
  <si>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</si>
  <si>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</si>
  <si>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</si>
  <si>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</si>
  <si>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</si>
  <si>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</si>
  <si>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</si>
  <si>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</si>
  <si>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</si>
  <si>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</si>
  <si>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</si>
  <si>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</si>
  <si>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</si>
  <si>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</si>
  <si>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</si>
  <si>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</si>
  <si>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</si>
  <si>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</si>
  <si>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</si>
  <si>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</si>
  <si>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</si>
  <si>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</si>
  <si>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</si>
  <si>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</si>
  <si>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</si>
  <si>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</si>
  <si>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</si>
  <si>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</si>
  <si>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</si>
  <si>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</si>
  <si>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</si>
  <si>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</si>
  <si>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</si>
  <si>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</si>
  <si>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</si>
  <si>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</si>
  <si>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</si>
  <si>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</si>
  <si>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</si>
  <si>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</si>
  <si>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</si>
  <si>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</si>
  <si>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</si>
  <si>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</si>
  <si>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</si>
  <si>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</si>
  <si>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</si>
  <si>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</si>
  <si>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</si>
  <si>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</si>
  <si>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</si>
  <si>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</si>
  <si>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</si>
  <si>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</si>
  <si>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</si>
  <si>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</si>
  <si>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</si>
  <si>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</si>
  <si>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</si>
  <si>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</si>
  <si>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</si>
  <si>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</si>
  <si>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</si>
  <si>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</si>
  <si>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</si>
  <si>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</si>
  <si>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</si>
  <si>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</si>
  <si>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</si>
  <si>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</si>
  <si>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</si>
  <si>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</si>
  <si>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</si>
  <si>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</si>
  <si>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</si>
  <si>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</si>
  <si>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</si>
  <si>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</si>
  <si>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</si>
  <si>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</si>
  <si>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</si>
  <si>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</si>
  <si>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</si>
  <si>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</si>
  <si>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</si>
  <si>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</si>
  <si>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</si>
  <si>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</si>
  <si>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</si>
  <si>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</si>
  <si>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</si>
  <si>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</si>
  <si>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</si>
  <si>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</si>
  <si>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</si>
  <si>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</si>
  <si>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</si>
  <si>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</si>
  <si>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</si>
  <si>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</si>
  <si>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</si>
  <si>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</si>
  <si>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</si>
  <si>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</si>
  <si>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</si>
  <si>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</si>
  <si>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</si>
  <si>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</si>
  <si>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</si>
  <si>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</si>
  <si>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</si>
  <si>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</si>
  <si>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</si>
  <si>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</si>
  <si>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</si>
  <si>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</si>
  <si>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</si>
  <si>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</si>
  <si>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</si>
  <si>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</si>
  <si>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</si>
  <si>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</si>
  <si>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</si>
  <si>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</si>
  <si>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</si>
  <si>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</si>
  <si>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</si>
  <si>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</si>
  <si>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</si>
  <si>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</si>
  <si>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</si>
  <si>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</si>
  <si>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</si>
  <si>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</si>
  <si>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</si>
  <si>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</si>
  <si>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</si>
  <si>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</si>
  <si>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</si>
  <si>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</si>
  <si>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</si>
  <si>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</si>
  <si>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</si>
  <si>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</si>
  <si>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</si>
  <si>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</si>
  <si>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</si>
  <si>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</si>
  <si>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</si>
  <si>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</si>
  <si>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</si>
  <si>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</si>
  <si>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</si>
  <si>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</si>
  <si>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</si>
  <si>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</si>
  <si>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</si>
  <si>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</si>
  <si>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</si>
  <si>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</si>
  <si>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</si>
  <si>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</si>
  <si>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</si>
  <si>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</si>
  <si>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</si>
  <si>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</si>
  <si>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</si>
  <si>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</si>
  <si>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</si>
  <si>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</si>
  <si>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</si>
  <si>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</si>
  <si>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</si>
  <si>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</si>
  <si>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</si>
  <si>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</si>
  <si>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</si>
  <si>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</si>
  <si>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</si>
  <si>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</si>
  <si>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</si>
  <si>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</si>
  <si>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</si>
  <si>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</si>
  <si>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</si>
  <si>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</si>
  <si>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</si>
  <si>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</si>
  <si>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</si>
  <si>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</si>
  <si>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</si>
  <si>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</si>
  <si>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</si>
  <si>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SOLAREDGE TECH 0 09/25</t>
  </si>
  <si>
    <t>US83417MAD65</t>
  </si>
  <si>
    <t>בלומברג</t>
  </si>
  <si>
    <t>513865329</t>
  </si>
  <si>
    <t>Semiconductors &amp; Semiconductor Equipment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</si>
  <si>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</si>
  <si>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</si>
  <si>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</si>
  <si>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</si>
  <si>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</si>
  <si>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</si>
  <si>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</si>
  <si>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</si>
  <si>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</si>
  <si>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</si>
  <si>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</si>
  <si>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</si>
  <si>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</si>
  <si>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</si>
  <si>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</si>
  <si>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</si>
  <si>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</si>
  <si>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</si>
  <si>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</si>
  <si>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</si>
  <si>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</si>
  <si>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</si>
  <si>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</si>
  <si>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</si>
  <si>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</si>
  <si>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</si>
  <si>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</si>
  <si>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</si>
  <si>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</si>
  <si>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</si>
  <si>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</si>
  <si>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</si>
  <si>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</si>
  <si>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</si>
  <si>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</si>
  <si>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</si>
  <si>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</si>
  <si>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</si>
  <si>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</si>
  <si>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</si>
  <si>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</si>
  <si>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</si>
  <si>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</si>
  <si>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</si>
  <si>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</si>
  <si>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</si>
  <si>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</si>
  <si>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</si>
  <si>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</si>
  <si>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</si>
  <si>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</si>
  <si>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</si>
  <si>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</si>
  <si>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</si>
  <si>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</si>
  <si>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</si>
  <si>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</si>
  <si>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</si>
  <si>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</si>
  <si>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</si>
  <si>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</si>
  <si>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</si>
  <si>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</si>
  <si>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</si>
  <si>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</si>
  <si>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</si>
  <si>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</si>
  <si>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</si>
  <si>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</si>
  <si>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</si>
  <si>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</si>
  <si>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</si>
  <si>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</si>
  <si>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</si>
  <si>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</si>
  <si>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</si>
  <si>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</si>
  <si>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</si>
  <si>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</si>
  <si>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</si>
  <si>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</si>
  <si>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</si>
  <si>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</si>
  <si>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</si>
  <si>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</si>
  <si>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</si>
  <si>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</si>
  <si>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</si>
  <si>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</si>
  <si>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</si>
  <si>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</si>
  <si>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</si>
  <si>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</si>
  <si>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</si>
  <si>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</si>
  <si>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</si>
  <si>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</si>
  <si>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</si>
  <si>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</si>
  <si>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</si>
  <si>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</si>
  <si>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</si>
  <si>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</si>
  <si>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</si>
  <si>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</si>
  <si>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</si>
  <si>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</si>
  <si>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</si>
  <si>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</si>
  <si>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</si>
  <si>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</si>
  <si>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</si>
  <si>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</si>
  <si>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</si>
  <si>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</si>
  <si>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</si>
  <si>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</si>
  <si>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</si>
  <si>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</si>
  <si>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</si>
  <si>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</si>
  <si>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</si>
  <si>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</si>
  <si>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</si>
  <si>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</si>
  <si>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</si>
  <si>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</si>
  <si>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</si>
  <si>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</si>
  <si>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</si>
  <si>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</si>
  <si>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</si>
  <si>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</si>
  <si>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</si>
  <si>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</si>
  <si>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</si>
  <si>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</si>
  <si>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</si>
  <si>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</si>
  <si>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</si>
  <si>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</si>
  <si>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</si>
  <si>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</si>
  <si>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</si>
  <si>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</si>
  <si>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</si>
  <si>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</si>
  <si>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</si>
  <si>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</si>
  <si>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</si>
  <si>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</si>
  <si>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</si>
  <si>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</si>
  <si>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</si>
  <si>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</si>
  <si>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</si>
  <si>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</si>
  <si>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</si>
  <si>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</si>
  <si>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</si>
  <si>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</si>
  <si>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</si>
  <si>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</si>
  <si>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</si>
  <si>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</si>
  <si>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</si>
  <si>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</si>
  <si>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</si>
  <si>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</si>
  <si>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</si>
  <si>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</si>
  <si>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</si>
  <si>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</si>
  <si>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</si>
  <si>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</si>
  <si>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</si>
  <si>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</si>
  <si>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</si>
  <si>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</si>
  <si>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</si>
  <si>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</si>
  <si>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</si>
  <si>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</si>
  <si>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</si>
  <si>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</si>
  <si>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</si>
  <si>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</si>
  <si>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</si>
  <si>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</si>
  <si>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</si>
  <si>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</si>
  <si>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</si>
  <si>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</si>
  <si>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</si>
  <si>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</si>
  <si>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</si>
  <si>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</si>
  <si>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</si>
  <si>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</si>
  <si>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</si>
  <si>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</si>
  <si>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</si>
  <si>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</si>
  <si>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</si>
  <si>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</si>
  <si>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</si>
  <si>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</si>
  <si>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</si>
  <si>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</si>
  <si>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</si>
  <si>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</si>
  <si>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</si>
  <si>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</si>
  <si>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</si>
  <si>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</si>
  <si>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</si>
  <si>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</si>
  <si>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</si>
  <si>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</si>
  <si>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</si>
  <si>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</si>
  <si>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</si>
  <si>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</si>
  <si>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</si>
  <si>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</si>
  <si>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</si>
  <si>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</si>
  <si>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</si>
  <si>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</si>
  <si>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</si>
  <si>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</si>
  <si>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</si>
  <si>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</si>
  <si>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</si>
  <si>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</si>
  <si>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</si>
  <si>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</si>
  <si>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</si>
  <si>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</si>
  <si>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</si>
  <si>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</si>
  <si>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</si>
  <si>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</si>
  <si>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</si>
  <si>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</si>
  <si>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</si>
  <si>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</si>
  <si>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</si>
  <si>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</si>
  <si>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</si>
  <si>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</si>
  <si>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</si>
  <si>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</si>
  <si>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</si>
  <si>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</si>
  <si>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</si>
  <si>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</si>
  <si>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</si>
  <si>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</si>
  <si>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</si>
  <si>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</si>
  <si>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</si>
  <si>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</si>
  <si>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</si>
  <si>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</si>
  <si>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</si>
  <si>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</si>
  <si>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</si>
  <si>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</si>
  <si>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</si>
  <si>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</si>
  <si>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</si>
  <si>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</si>
  <si>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</si>
  <si>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</si>
  <si>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</si>
  <si>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</si>
  <si>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</si>
  <si>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</si>
  <si>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</si>
  <si>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</si>
  <si>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</si>
  <si>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</si>
  <si>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</si>
  <si>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</si>
  <si>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</si>
  <si>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</si>
  <si>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</si>
  <si>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</si>
  <si>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</si>
  <si>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</si>
  <si>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</si>
  <si>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</si>
  <si>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</si>
  <si>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</si>
  <si>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</si>
  <si>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</si>
  <si>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</si>
  <si>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</si>
  <si>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</si>
  <si>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</si>
  <si>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</si>
  <si>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</si>
  <si>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</si>
  <si>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</si>
  <si>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</si>
  <si>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</si>
  <si>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</si>
  <si>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</si>
  <si>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</si>
  <si>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</si>
  <si>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</si>
  <si>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</si>
  <si>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</si>
  <si>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</si>
  <si>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</si>
  <si>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</si>
  <si>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</si>
  <si>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</si>
  <si>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</si>
  <si>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</si>
  <si>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</si>
  <si>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</si>
  <si>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</si>
  <si>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</si>
  <si>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</si>
  <si>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</si>
  <si>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</si>
  <si>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</si>
  <si>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</si>
  <si>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</si>
  <si>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</si>
  <si>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</si>
  <si>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</si>
  <si>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</si>
  <si>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</si>
  <si>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</si>
  <si>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</si>
  <si>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</si>
  <si>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</si>
  <si>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</si>
  <si>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</si>
  <si>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</si>
  <si>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</si>
  <si>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</si>
  <si>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</si>
  <si>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</si>
  <si>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</si>
  <si>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</si>
  <si>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</si>
  <si>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</si>
  <si>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</si>
  <si>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</si>
  <si>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</si>
  <si>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</si>
  <si>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</si>
  <si>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</si>
  <si>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</si>
  <si>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</si>
  <si>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</si>
  <si>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</si>
  <si>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</si>
  <si>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</si>
  <si>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</si>
  <si>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</si>
  <si>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</si>
  <si>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</si>
  <si>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</si>
  <si>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</si>
  <si>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</si>
  <si>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</si>
  <si>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</si>
  <si>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</si>
  <si>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</si>
  <si>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</si>
  <si>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</si>
  <si>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</si>
  <si>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</si>
  <si>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</si>
  <si>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</si>
  <si>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</si>
  <si>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</si>
  <si>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</si>
  <si>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</si>
  <si>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</si>
  <si>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</si>
  <si>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</si>
  <si>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</si>
  <si>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</si>
  <si>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</si>
  <si>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</si>
  <si>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</si>
  <si>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</si>
  <si>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</si>
  <si>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</si>
  <si>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</si>
  <si>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</si>
  <si>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</si>
  <si>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</si>
  <si>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</si>
  <si>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</si>
  <si>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</si>
  <si>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</si>
  <si>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</si>
  <si>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</si>
  <si>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</si>
  <si>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</si>
  <si>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</si>
  <si>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</si>
  <si>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</si>
  <si>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</si>
  <si>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</si>
  <si>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</si>
  <si>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</si>
  <si>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</si>
  <si>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</si>
  <si>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</si>
  <si>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</si>
  <si>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</si>
  <si>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</si>
  <si>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</si>
  <si>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</si>
  <si>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</si>
  <si>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</si>
  <si>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</si>
  <si>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</si>
  <si>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</si>
  <si>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</si>
  <si>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</si>
  <si>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</si>
  <si>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</si>
  <si>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</si>
  <si>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</si>
  <si>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</si>
  <si>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</si>
  <si>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</si>
  <si>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</si>
  <si>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</si>
  <si>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</si>
  <si>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</si>
  <si>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</si>
  <si>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</si>
  <si>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</si>
  <si>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</si>
  <si>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</si>
  <si>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</si>
  <si>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</si>
  <si>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</si>
  <si>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</si>
  <si>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</si>
  <si>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</si>
  <si>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</si>
  <si>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</si>
  <si>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</si>
  <si>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</si>
  <si>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</si>
  <si>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</si>
  <si>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</si>
  <si>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</si>
  <si>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</si>
  <si>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</si>
  <si>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</si>
  <si>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</si>
  <si>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</si>
  <si>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</si>
  <si>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</si>
  <si>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</si>
  <si>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</si>
  <si>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</si>
  <si>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</si>
  <si>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</si>
  <si>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</si>
  <si>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</si>
  <si>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Technology Hardware &amp; Equipment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</si>
  <si>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</si>
  <si>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</si>
  <si>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</si>
  <si>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</si>
  <si>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</si>
  <si>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</si>
  <si>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</si>
  <si>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</si>
  <si>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</si>
  <si>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</si>
  <si>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</si>
  <si>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</si>
  <si>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</si>
  <si>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</si>
  <si>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</si>
  <si>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</si>
  <si>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</si>
  <si>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</si>
  <si>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</si>
  <si>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</si>
  <si>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</si>
  <si>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</si>
  <si>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</si>
  <si>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</si>
  <si>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</si>
  <si>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</si>
  <si>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</si>
  <si>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</si>
  <si>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</si>
  <si>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</si>
  <si>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</si>
  <si>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</si>
  <si>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</si>
  <si>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</si>
  <si>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</si>
  <si>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</si>
  <si>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LEONARDO DRS INC</t>
  </si>
  <si>
    <t>US52661A1088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</si>
  <si>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</si>
  <si>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</si>
  <si>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</si>
  <si>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</si>
  <si>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</si>
  <si>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</si>
  <si>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</si>
  <si>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</si>
  <si>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</si>
  <si>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</si>
  <si>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</si>
  <si>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</si>
  <si>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</si>
  <si>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</si>
  <si>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</si>
  <si>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</si>
  <si>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</si>
  <si>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</si>
  <si>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</si>
  <si>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</si>
  <si>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</si>
  <si>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</si>
  <si>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</si>
  <si>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</si>
  <si>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</si>
  <si>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</si>
  <si>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</si>
  <si>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</si>
  <si>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</si>
  <si>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</si>
  <si>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</si>
  <si>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</si>
  <si>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</si>
  <si>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</si>
  <si>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</si>
  <si>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</si>
  <si>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</si>
  <si>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</si>
  <si>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</si>
  <si>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</si>
  <si>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</si>
  <si>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</si>
  <si>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</si>
  <si>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</si>
  <si>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</si>
  <si>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</si>
  <si>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</si>
  <si>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</si>
  <si>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</si>
  <si>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</si>
  <si>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</si>
  <si>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</si>
  <si>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</si>
  <si>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</si>
  <si>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</si>
  <si>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</si>
  <si>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</si>
  <si>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</si>
  <si>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</si>
  <si>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</si>
  <si>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</si>
  <si>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</si>
  <si>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</si>
  <si>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</si>
  <si>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</si>
  <si>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</si>
  <si>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</si>
  <si>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</si>
  <si>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</si>
  <si>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</si>
  <si>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BLACKROCK</t>
  </si>
  <si>
    <t>US09247X1019</t>
  </si>
  <si>
    <t>Diversified Financials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</si>
  <si>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</si>
  <si>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</si>
  <si>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</si>
  <si>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</si>
  <si>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</si>
  <si>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</si>
  <si>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</si>
  <si>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</si>
  <si>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</si>
  <si>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</si>
  <si>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</si>
  <si>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</si>
  <si>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</si>
  <si>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</si>
  <si>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</si>
  <si>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</si>
  <si>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</si>
  <si>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</si>
  <si>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</si>
  <si>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</si>
  <si>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</si>
  <si>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</si>
  <si>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</si>
  <si>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</si>
  <si>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</si>
  <si>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</si>
  <si>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</si>
  <si>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</si>
  <si>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</si>
  <si>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</si>
  <si>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</si>
  <si>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</si>
  <si>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</si>
  <si>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</si>
  <si>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</si>
  <si>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</si>
  <si>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</si>
  <si>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</si>
  <si>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</si>
  <si>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</si>
  <si>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</si>
  <si>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</si>
  <si>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</si>
  <si>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</si>
  <si>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</si>
  <si>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</si>
  <si>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</si>
  <si>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</si>
  <si>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</si>
  <si>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</si>
  <si>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</si>
  <si>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</si>
  <si>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</si>
  <si>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</si>
  <si>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</si>
  <si>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</si>
  <si>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</si>
  <si>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</si>
  <si>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</si>
  <si>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</si>
  <si>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</si>
  <si>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</si>
  <si>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</si>
  <si>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</si>
  <si>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</si>
  <si>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</si>
  <si>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</si>
  <si>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</si>
  <si>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</si>
  <si>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</si>
  <si>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</si>
  <si>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</si>
  <si>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</si>
  <si>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</si>
  <si>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</si>
  <si>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</si>
  <si>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</si>
  <si>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</si>
  <si>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</si>
  <si>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</si>
  <si>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</si>
  <si>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</si>
  <si>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</si>
  <si>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</si>
  <si>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</si>
  <si>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</si>
  <si>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</si>
  <si>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</si>
  <si>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</si>
  <si>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</si>
  <si>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</si>
  <si>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</si>
  <si>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</si>
  <si>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</si>
  <si>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</si>
  <si>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</si>
  <si>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</si>
  <si>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</si>
  <si>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</si>
  <si>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</si>
  <si>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</si>
  <si>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</si>
  <si>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</si>
  <si>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</si>
  <si>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</si>
  <si>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</si>
  <si>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</si>
  <si>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</si>
  <si>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</si>
  <si>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</si>
  <si>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</si>
  <si>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</si>
  <si>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</si>
  <si>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</si>
  <si>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</si>
  <si>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</si>
  <si>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</si>
  <si>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</si>
  <si>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</si>
  <si>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</si>
  <si>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</si>
  <si>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</si>
  <si>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</si>
  <si>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</si>
  <si>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</si>
  <si>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</si>
  <si>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</si>
  <si>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</si>
  <si>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</si>
  <si>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</si>
  <si>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</si>
  <si>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</si>
  <si>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</si>
  <si>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</si>
  <si>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</si>
  <si>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</si>
  <si>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</si>
  <si>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</si>
  <si>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</si>
  <si>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</si>
  <si>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</si>
  <si>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</si>
  <si>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</si>
  <si>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</si>
  <si>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</si>
  <si>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</si>
  <si>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</si>
  <si>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</si>
  <si>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</si>
  <si>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</si>
  <si>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</si>
  <si>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</si>
  <si>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</si>
  <si>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</si>
  <si>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</si>
  <si>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</si>
  <si>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</si>
  <si>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</si>
  <si>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</si>
  <si>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</si>
  <si>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</si>
  <si>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</si>
  <si>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</si>
  <si>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</si>
  <si>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</si>
  <si>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</si>
  <si>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</si>
  <si>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</si>
  <si>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</si>
  <si>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</si>
  <si>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</si>
  <si>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</si>
  <si>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</si>
  <si>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</si>
  <si>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</si>
  <si>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</si>
  <si>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</si>
  <si>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</si>
  <si>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</si>
  <si>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</si>
  <si>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</si>
  <si>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</si>
  <si>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</si>
  <si>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</si>
  <si>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</si>
  <si>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</si>
  <si>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</si>
  <si>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</si>
  <si>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</si>
  <si>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</si>
  <si>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</si>
  <si>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</si>
  <si>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</si>
  <si>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</si>
  <si>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</si>
  <si>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</si>
  <si>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</si>
  <si>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</si>
  <si>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</si>
  <si>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</si>
  <si>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</si>
  <si>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</si>
  <si>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</si>
  <si>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</si>
  <si>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</si>
  <si>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</si>
  <si>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</si>
  <si>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</si>
  <si>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</si>
  <si>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</si>
  <si>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</si>
  <si>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</si>
  <si>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</si>
  <si>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</si>
  <si>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</si>
  <si>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</si>
  <si>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</si>
  <si>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</si>
  <si>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</si>
  <si>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</si>
  <si>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</si>
  <si>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</si>
  <si>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</si>
  <si>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</si>
  <si>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</si>
  <si>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</si>
  <si>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</si>
  <si>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</si>
  <si>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</si>
  <si>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</si>
  <si>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</si>
  <si>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</si>
  <si>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</si>
  <si>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</si>
  <si>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</si>
  <si>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</si>
  <si>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</si>
  <si>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</si>
  <si>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</si>
  <si>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</si>
  <si>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</si>
  <si>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</si>
  <si>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</si>
  <si>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</si>
  <si>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</si>
  <si>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</si>
  <si>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</si>
  <si>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</si>
  <si>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</si>
  <si>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</si>
  <si>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</si>
  <si>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</si>
  <si>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</si>
  <si>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</si>
  <si>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</si>
  <si>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</si>
  <si>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</si>
  <si>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</si>
  <si>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</si>
  <si>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</si>
  <si>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</si>
  <si>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</si>
  <si>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</si>
  <si>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</si>
  <si>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</si>
  <si>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</si>
  <si>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</si>
  <si>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</si>
  <si>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</si>
  <si>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</si>
  <si>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</si>
  <si>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</si>
  <si>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</si>
  <si>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</si>
  <si>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</si>
  <si>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</si>
  <si>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</si>
  <si>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</si>
  <si>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</si>
  <si>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</si>
  <si>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</si>
  <si>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</si>
  <si>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</si>
  <si>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</si>
  <si>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</si>
  <si>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</si>
  <si>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</si>
  <si>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</si>
  <si>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</si>
  <si>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</si>
  <si>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</si>
  <si>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</si>
  <si>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</si>
  <si>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</si>
  <si>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</si>
  <si>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</si>
  <si>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</si>
  <si>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</si>
  <si>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</si>
  <si>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</si>
  <si>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</si>
  <si>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</si>
  <si>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</si>
  <si>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</si>
  <si>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</si>
  <si>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</si>
  <si>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</si>
  <si>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</si>
  <si>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</si>
  <si>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</si>
  <si>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</si>
  <si>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</si>
  <si>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</si>
  <si>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</si>
  <si>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</si>
  <si>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</si>
  <si>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</si>
  <si>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</si>
  <si>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</si>
  <si>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</si>
  <si>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</si>
  <si>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</si>
  <si>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</si>
  <si>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</si>
  <si>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</si>
  <si>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</si>
  <si>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</si>
  <si>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</si>
  <si>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</si>
  <si>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</si>
  <si>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</si>
  <si>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</si>
  <si>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</si>
  <si>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</si>
  <si>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</si>
  <si>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</si>
  <si>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</si>
  <si>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</si>
  <si>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</si>
  <si>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</si>
  <si>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</si>
  <si>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</si>
  <si>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</si>
  <si>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</si>
  <si>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</si>
  <si>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</si>
  <si>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</si>
  <si>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</si>
  <si>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</si>
  <si>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</si>
  <si>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</si>
  <si>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</si>
  <si>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</si>
  <si>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</si>
  <si>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</si>
  <si>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</si>
  <si>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</si>
  <si>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</si>
  <si>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</si>
  <si>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</si>
  <si>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</si>
  <si>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</si>
  <si>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</si>
  <si>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</si>
  <si>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</si>
  <si>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</si>
  <si>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</si>
  <si>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</si>
  <si>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</si>
  <si>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</si>
  <si>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</si>
  <si>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</si>
  <si>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</si>
  <si>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</si>
  <si>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</si>
  <si>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</si>
  <si>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</si>
  <si>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</si>
  <si>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</si>
  <si>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</si>
  <si>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</si>
  <si>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</si>
  <si>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</si>
  <si>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</si>
  <si>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</si>
  <si>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</si>
  <si>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</si>
  <si>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</si>
  <si>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</si>
  <si>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</si>
  <si>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</si>
  <si>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</si>
  <si>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</si>
  <si>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</si>
  <si>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</si>
  <si>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</si>
  <si>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</si>
  <si>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</si>
  <si>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</si>
  <si>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</si>
  <si>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</si>
  <si>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</si>
  <si>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</si>
  <si>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</si>
  <si>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</si>
  <si>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</si>
  <si>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</si>
  <si>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</si>
  <si>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</si>
  <si>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</si>
  <si>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</si>
  <si>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</si>
  <si>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</si>
  <si>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</si>
  <si>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</si>
  <si>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</si>
  <si>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</si>
  <si>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</si>
  <si>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</si>
  <si>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</si>
  <si>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</si>
  <si>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</si>
  <si>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</si>
  <si>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</si>
  <si>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</si>
  <si>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</si>
  <si>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</si>
  <si>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</si>
  <si>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</si>
  <si>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</si>
  <si>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</si>
  <si>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</si>
  <si>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</si>
  <si>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</si>
  <si>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</si>
  <si>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</si>
  <si>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</si>
  <si>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</si>
  <si>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</si>
  <si>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</si>
  <si>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</si>
  <si>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</si>
  <si>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</si>
  <si>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</si>
  <si>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</si>
  <si>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</si>
  <si>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</si>
  <si>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</si>
  <si>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</si>
  <si>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</si>
  <si>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</si>
  <si>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</si>
  <si>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</si>
  <si>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</si>
  <si>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</si>
  <si>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</si>
  <si>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</si>
  <si>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</si>
  <si>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</si>
  <si>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</si>
  <si>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</si>
  <si>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</si>
  <si>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</si>
  <si>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</si>
  <si>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</si>
  <si>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</si>
  <si>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</si>
  <si>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</si>
  <si>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</si>
  <si>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</si>
  <si>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</si>
  <si>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</si>
  <si>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</si>
  <si>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</si>
  <si>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</si>
  <si>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</si>
  <si>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</si>
  <si>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</si>
  <si>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</si>
  <si>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</si>
  <si>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</si>
  <si>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</si>
  <si>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</si>
  <si>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</si>
  <si>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</si>
  <si>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</si>
  <si>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</si>
  <si>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</si>
  <si>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</si>
  <si>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</si>
  <si>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</si>
  <si>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</si>
  <si>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</si>
  <si>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</si>
  <si>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</si>
  <si>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</si>
  <si>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</si>
  <si>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</si>
  <si>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</si>
  <si>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</si>
  <si>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</si>
  <si>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</si>
  <si>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</si>
  <si>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</si>
  <si>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</si>
  <si>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</si>
  <si>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</si>
  <si>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</si>
  <si>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</si>
  <si>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</si>
  <si>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</si>
  <si>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</si>
  <si>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</si>
  <si>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</si>
  <si>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</si>
  <si>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</si>
  <si>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</si>
  <si>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</si>
  <si>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</si>
  <si>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</si>
  <si>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</si>
  <si>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</si>
  <si>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</si>
  <si>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</si>
  <si>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</si>
  <si>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</si>
  <si>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</si>
  <si>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</si>
  <si>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</si>
  <si>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</si>
  <si>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</si>
  <si>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</si>
  <si>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</si>
  <si>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</si>
  <si>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</si>
  <si>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</si>
  <si>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</si>
  <si>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</si>
  <si>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Baa3</t>
  </si>
  <si>
    <t>Moodys</t>
  </si>
  <si>
    <t>TRANSED PARTNERS 3.951 09/50 12/37</t>
  </si>
  <si>
    <t>BB</t>
  </si>
  <si>
    <t>DBRS</t>
  </si>
  <si>
    <t>אלון דלק מניה לא סחירה</t>
  </si>
  <si>
    <t>סה"כ קרנות השקעה</t>
  </si>
  <si>
    <t>סה"כ קרנות השקעה בחו"ל</t>
  </si>
  <si>
    <t>קרנות גידור</t>
  </si>
  <si>
    <t>ION TECH FEEDER FUND</t>
  </si>
  <si>
    <t>KYG4939W1188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</si>
  <si>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</si>
  <si>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</si>
  <si>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</si>
  <si>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</si>
  <si>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</si>
  <si>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</si>
  <si>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</si>
  <si>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</si>
  <si>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</si>
  <si>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</si>
  <si>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</si>
  <si>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</si>
  <si>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</si>
  <si>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</si>
  <si>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</si>
  <si>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</si>
  <si>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</si>
  <si>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</si>
  <si>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</si>
  <si>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</si>
  <si>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</si>
  <si>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</si>
  <si>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</si>
  <si>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</si>
  <si>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</si>
  <si>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</si>
  <si>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</si>
  <si>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</si>
  <si>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</si>
  <si>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</si>
  <si>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</si>
  <si>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</si>
  <si>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</si>
  <si>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</si>
  <si>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</si>
  <si>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</si>
  <si>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</si>
  <si>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</si>
  <si>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</si>
  <si>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</si>
  <si>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</si>
  <si>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</si>
  <si>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</si>
  <si>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</si>
  <si>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</si>
  <si>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</si>
  <si>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</si>
  <si>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</si>
  <si>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</si>
  <si>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</si>
  <si>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</si>
  <si>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</si>
  <si>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</si>
  <si>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</si>
  <si>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</si>
  <si>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</si>
  <si>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</si>
  <si>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</si>
  <si>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</si>
  <si>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</si>
  <si>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</si>
  <si>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</si>
  <si>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</si>
  <si>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</si>
  <si>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</si>
  <si>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</si>
  <si>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</si>
  <si>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</si>
  <si>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</si>
  <si>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</si>
  <si>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</si>
  <si>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</si>
  <si>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</si>
  <si>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</si>
  <si>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</si>
  <si>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</si>
  <si>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</si>
  <si>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</si>
  <si>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</si>
  <si>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</si>
  <si>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</si>
  <si>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</si>
  <si>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</si>
  <si>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</si>
  <si>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</si>
  <si>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</si>
  <si>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</si>
  <si>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</si>
  <si>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</si>
  <si>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</si>
  <si>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</si>
  <si>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</si>
  <si>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</si>
  <si>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</si>
  <si>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</si>
  <si>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</si>
  <si>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</si>
  <si>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</si>
  <si>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</si>
  <si>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</si>
  <si>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</si>
  <si>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</si>
  <si>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</si>
  <si>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</si>
  <si>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</si>
  <si>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</si>
  <si>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</si>
  <si>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</si>
  <si>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</si>
  <si>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</si>
  <si>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</si>
  <si>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</si>
  <si>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</si>
  <si>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</si>
  <si>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</si>
  <si>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</si>
  <si>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</si>
  <si>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</si>
  <si>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</si>
  <si>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</si>
  <si>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</si>
  <si>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</si>
  <si>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</si>
  <si>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</si>
  <si>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</si>
  <si>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</si>
  <si>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</si>
  <si>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</si>
  <si>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</si>
  <si>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</si>
  <si>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</si>
  <si>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</si>
  <si>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</si>
  <si>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</si>
  <si>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</si>
  <si>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</si>
  <si>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</si>
  <si>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</si>
  <si>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</si>
  <si>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</si>
  <si>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</si>
  <si>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</si>
  <si>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10000693</t>
  </si>
  <si>
    <t>+ILS/-USD 3.6 06-09-23 (11) -337</t>
  </si>
  <si>
    <t>10000707</t>
  </si>
  <si>
    <t>+ILS/-USD 3.602 06-09-23 (10) -340</t>
  </si>
  <si>
    <t>10000705</t>
  </si>
  <si>
    <t>10000216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</si>
  <si>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</si>
  <si>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</si>
  <si>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</si>
  <si>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</si>
  <si>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</si>
  <si>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</si>
  <si>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</si>
  <si>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</si>
  <si>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</si>
  <si>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</si>
  <si>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</si>
  <si>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</si>
  <si>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</si>
  <si>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</si>
  <si>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</si>
  <si>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</si>
  <si>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</si>
  <si>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</si>
  <si>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</si>
  <si>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</si>
  <si>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</si>
  <si>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</si>
  <si>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</si>
  <si>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</si>
  <si>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</si>
  <si>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16-11-23 (10) -390</t>
  </si>
  <si>
    <t>10000218</t>
  </si>
  <si>
    <t>10003587</t>
  </si>
  <si>
    <t>+ILS/-USD 3.625 07-11-23 (12) -463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</si>
  <si>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</si>
  <si>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</si>
  <si>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</si>
  <si>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</si>
  <si>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</si>
  <si>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</si>
  <si>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</si>
  <si>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</si>
  <si>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</si>
  <si>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</si>
  <si>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</si>
  <si>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</si>
  <si>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</si>
  <si>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</si>
  <si>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</si>
  <si>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</si>
  <si>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</si>
  <si>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</si>
  <si>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</si>
  <si>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</si>
  <si>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</si>
  <si>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</si>
  <si>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</si>
  <si>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</si>
  <si>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</si>
  <si>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</si>
  <si>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</si>
  <si>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</si>
  <si>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</si>
  <si>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3.582 17-10-23 (11) -174</t>
  </si>
  <si>
    <t>10000756</t>
  </si>
  <si>
    <t>+ILS/-USD 3.59 18-07-23 (20) -40</t>
  </si>
  <si>
    <t>10003817</t>
  </si>
  <si>
    <t>+ILS/-USD 3.5911 18-07-23 (11) -39</t>
  </si>
  <si>
    <t>10003815</t>
  </si>
  <si>
    <t>+ILS/-USD 3.5919 20-07-23 (11) -31</t>
  </si>
  <si>
    <t>10000762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</si>
  <si>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</si>
  <si>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</si>
  <si>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</si>
  <si>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</si>
  <si>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</si>
  <si>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</si>
  <si>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</si>
  <si>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</si>
  <si>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</si>
  <si>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</si>
  <si>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</si>
  <si>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</si>
  <si>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</si>
  <si>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</si>
  <si>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</si>
  <si>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</si>
  <si>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</si>
  <si>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</si>
  <si>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</si>
  <si>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</si>
  <si>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</si>
  <si>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</si>
  <si>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</si>
  <si>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</si>
  <si>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</si>
  <si>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</si>
  <si>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</si>
  <si>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</si>
  <si>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</si>
  <si>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</si>
  <si>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</si>
  <si>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</si>
  <si>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</si>
  <si>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</si>
  <si>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</si>
  <si>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</si>
  <si>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</si>
  <si>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</si>
  <si>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</si>
  <si>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</si>
  <si>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</si>
  <si>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</si>
  <si>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</si>
  <si>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</si>
  <si>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</si>
  <si>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</si>
  <si>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</si>
  <si>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</si>
  <si>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</si>
  <si>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</si>
  <si>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</si>
  <si>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</si>
  <si>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</si>
  <si>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</si>
  <si>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+ILS/-USD 3.635 03-07-23 (10) -73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</si>
  <si>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</si>
  <si>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</si>
  <si>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</si>
  <si>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</si>
  <si>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</si>
  <si>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</si>
  <si>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</si>
  <si>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</si>
  <si>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</si>
  <si>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3.639 07-09-23 (20) -169</t>
  </si>
  <si>
    <t>10003726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</si>
  <si>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</si>
  <si>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</si>
  <si>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</si>
  <si>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</si>
  <si>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</si>
  <si>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</si>
  <si>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</si>
  <si>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</si>
  <si>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+ILS/-USD 3.65 05-07-23 (12) -74</t>
  </si>
  <si>
    <t>10003712</t>
  </si>
  <si>
    <t>+ILS/-USD 3.6506 05-07-23 (11) -74</t>
  </si>
  <si>
    <t>10000735</t>
  </si>
  <si>
    <t>+ILS/-USD 3.6584 06-07-23 (20) -66</t>
  </si>
  <si>
    <t>10000119</t>
  </si>
  <si>
    <t>10003714</t>
  </si>
  <si>
    <t>+ILS/-USD 3.6631 06-07-23 (11) -29</t>
  </si>
  <si>
    <t>10003805</t>
  </si>
  <si>
    <t>+ILS/-USD 3.664 06-07-23 (12) -29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</si>
  <si>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</si>
  <si>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</si>
  <si>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</si>
  <si>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</si>
  <si>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</si>
  <si>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</si>
  <si>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</si>
  <si>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</si>
  <si>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</si>
  <si>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</si>
  <si>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</si>
  <si>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</si>
  <si>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</si>
  <si>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</si>
  <si>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</si>
  <si>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3.703 13-09-23 (10) -181</t>
  </si>
  <si>
    <t>10000246</t>
  </si>
  <si>
    <t>10003748</t>
  </si>
  <si>
    <t>+ILS/-USD 3.7068 25-07-23 (11) -92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</si>
  <si>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</si>
  <si>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</si>
  <si>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</si>
  <si>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</si>
  <si>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</si>
  <si>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</si>
  <si>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</si>
  <si>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</si>
  <si>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</si>
  <si>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</si>
  <si>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</si>
  <si>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</si>
  <si>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</si>
  <si>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</si>
  <si>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</si>
  <si>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</si>
  <si>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10003784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</si>
  <si>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</si>
  <si>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</si>
  <si>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</si>
  <si>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</si>
  <si>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</si>
  <si>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</si>
  <si>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</si>
  <si>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</si>
  <si>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</si>
  <si>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</si>
  <si>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</si>
  <si>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</si>
  <si>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</si>
  <si>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</si>
  <si>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</si>
  <si>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</si>
  <si>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</si>
  <si>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</si>
  <si>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</si>
  <si>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</si>
  <si>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</si>
  <si>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</si>
  <si>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</si>
  <si>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</si>
  <si>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</si>
  <si>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</si>
  <si>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</si>
  <si>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</si>
  <si>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</si>
  <si>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</si>
  <si>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</si>
  <si>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</si>
  <si>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</si>
  <si>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</si>
  <si>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</si>
  <si>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</si>
  <si>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</si>
  <si>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</si>
  <si>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</si>
  <si>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</si>
  <si>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</si>
  <si>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</si>
  <si>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פורוורד ש"ח-מט"ח</t>
  </si>
  <si>
    <t>10003869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</si>
  <si>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</si>
  <si>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</si>
  <si>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</si>
  <si>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</si>
  <si>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</si>
  <si>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</si>
  <si>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</si>
  <si>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</si>
  <si>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</si>
  <si>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</si>
  <si>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</si>
  <si>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</si>
  <si>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</si>
  <si>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</si>
  <si>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</si>
  <si>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</si>
  <si>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</si>
  <si>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</si>
  <si>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</si>
  <si>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</si>
  <si>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</si>
  <si>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</si>
  <si>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</si>
  <si>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</si>
  <si>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</si>
  <si>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</si>
  <si>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</si>
  <si>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</si>
  <si>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</si>
  <si>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</si>
  <si>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</si>
  <si>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</si>
  <si>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1.079875 14-08-23 (12) +82.75</t>
  </si>
  <si>
    <t>10003583</t>
  </si>
  <si>
    <t>+USD/-EUR 1.0805 14-08-23 (20) +83</t>
  </si>
  <si>
    <t>10003585</t>
  </si>
  <si>
    <t>+USD/-EUR 1.0808 14-08-23 (10) +83</t>
  </si>
  <si>
    <t>10003581</t>
  </si>
  <si>
    <t>+USD/-GBP 1.21695 10-07-23 (12) +39.5</t>
  </si>
  <si>
    <t>10003427</t>
  </si>
  <si>
    <t>+USD/-GBP 1.21697 10-07-23 (10) +39.7</t>
  </si>
  <si>
    <t>10003423</t>
  </si>
  <si>
    <t>+USD/-GBP 1.21748 10-07-23 (11) +39.8</t>
  </si>
  <si>
    <t>10003425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</si>
  <si>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</si>
  <si>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</si>
  <si>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</si>
  <si>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</si>
  <si>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</si>
  <si>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</si>
  <si>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</si>
  <si>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</si>
  <si>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</si>
  <si>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</si>
  <si>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</si>
  <si>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</si>
  <si>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</si>
  <si>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</si>
  <si>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</si>
  <si>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</si>
  <si>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</si>
  <si>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</si>
  <si>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</si>
  <si>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</si>
  <si>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</si>
  <si>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</si>
  <si>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</si>
  <si>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</si>
  <si>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</si>
  <si>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</si>
  <si>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</si>
  <si>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</si>
  <si>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</si>
  <si>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</si>
  <si>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</si>
  <si>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</si>
  <si>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</si>
  <si>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</si>
  <si>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+USD/-EUR 1.0759 06-11-23 (20) +89</t>
  </si>
  <si>
    <t>10003773</t>
  </si>
  <si>
    <t>+USD/-EUR 1.09355 03-07-23 (10) +0</t>
  </si>
  <si>
    <t>10003871</t>
  </si>
  <si>
    <t>+USD/-EUR 1.09605 14-08-23 (10) +30.5</t>
  </si>
  <si>
    <t>10003857</t>
  </si>
  <si>
    <t>+USD/-EUR 1.09895 11-09-23 (11) +89.5</t>
  </si>
  <si>
    <t>10003621</t>
  </si>
  <si>
    <t>+USD/-EUR 1.09915 11-09-23 (10) +89</t>
  </si>
  <si>
    <t>10003619</t>
  </si>
  <si>
    <t>+USD/-EUR 1.10058 01-08-23 (12) +55.8</t>
  </si>
  <si>
    <t>10003666</t>
  </si>
  <si>
    <t>+USD/-EUR 1.10083 01-08-23 (10) +55.8</t>
  </si>
  <si>
    <t>10003664</t>
  </si>
  <si>
    <t>+USD/-EUR 1.10285 13-09-23 (10) +72.5</t>
  </si>
  <si>
    <t>10000234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</si>
  <si>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</si>
  <si>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</si>
  <si>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</si>
  <si>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</si>
  <si>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</si>
  <si>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</si>
  <si>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</si>
  <si>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</si>
  <si>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+USD/-EUR 1.11079 10-01-24 (10) +112.9</t>
  </si>
  <si>
    <t>10000253</t>
  </si>
  <si>
    <t>10003867</t>
  </si>
  <si>
    <t>+USD/-GBP 1.24593 16-08-23 (12) +19.3</t>
  </si>
  <si>
    <t>10003720</t>
  </si>
  <si>
    <t>+USD/-GBP 1.24776 16-08-23 (10) +19.6</t>
  </si>
  <si>
    <t>10003718</t>
  </si>
  <si>
    <t>+USD/-GBP 1.24798 16-08-23 (11) +19.8</t>
  </si>
  <si>
    <t>10003716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</si>
  <si>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</si>
  <si>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</si>
  <si>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</si>
  <si>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</si>
  <si>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</si>
  <si>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</si>
  <si>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</si>
  <si>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</si>
  <si>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</si>
  <si>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</si>
  <si>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</si>
  <si>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</si>
  <si>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</si>
  <si>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</si>
  <si>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</si>
  <si>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</si>
  <si>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</si>
  <si>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</si>
  <si>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</si>
  <si>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</si>
  <si>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</si>
  <si>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</si>
  <si>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</si>
  <si>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</si>
  <si>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</si>
  <si>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</si>
  <si>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</si>
  <si>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</si>
  <si>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</si>
  <si>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</si>
  <si>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</si>
  <si>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</si>
  <si>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</si>
  <si>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</si>
  <si>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</si>
  <si>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</si>
  <si>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</si>
  <si>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</si>
  <si>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</si>
  <si>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</si>
  <si>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</si>
  <si>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</si>
  <si>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</si>
  <si>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</si>
  <si>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</si>
  <si>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</si>
  <si>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</si>
  <si>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</si>
  <si>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</si>
  <si>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</si>
  <si>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יו בנק</t>
  </si>
  <si>
    <t>JP MORGAN</t>
  </si>
  <si>
    <t>A-</t>
  </si>
  <si>
    <t>S&amp;P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</si>
  <si>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</si>
  <si>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</si>
  <si>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</si>
  <si>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</si>
  <si>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</si>
  <si>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</si>
  <si>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</si>
  <si>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</si>
  <si>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</si>
  <si>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</si>
  <si>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</si>
  <si>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</si>
  <si>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90150520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</si>
  <si>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</si>
  <si>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</si>
  <si>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</si>
  <si>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</si>
  <si>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</si>
  <si>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</si>
  <si>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</si>
  <si>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</si>
  <si>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</si>
  <si>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</si>
  <si>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</si>
  <si>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</si>
  <si>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</si>
  <si>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</si>
  <si>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</si>
  <si>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</si>
  <si>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</si>
  <si>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</si>
  <si>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</si>
  <si>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</si>
  <si>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</si>
  <si>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</si>
  <si>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</si>
  <si>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</si>
  <si>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</si>
  <si>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</si>
  <si>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</si>
  <si>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</si>
  <si>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</si>
  <si>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</si>
  <si>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</si>
  <si>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</si>
  <si>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</si>
  <si>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</si>
  <si>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</si>
  <si>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</si>
  <si>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</si>
  <si>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</si>
  <si>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</si>
  <si>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</si>
  <si>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</si>
  <si>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</si>
  <si>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</si>
  <si>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</si>
  <si>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</si>
  <si>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</si>
  <si>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</si>
  <si>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</si>
  <si>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</si>
  <si>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</si>
  <si>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</si>
  <si>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</si>
  <si>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</si>
  <si>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</si>
  <si>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</si>
  <si>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</si>
  <si>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</si>
  <si>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</si>
  <si>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</si>
  <si>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</si>
  <si>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</si>
  <si>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</si>
  <si>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</si>
  <si>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</si>
  <si>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</si>
  <si>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</si>
  <si>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</si>
  <si>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A+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</si>
  <si>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</si>
  <si>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</si>
  <si>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</si>
  <si>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</si>
  <si>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</si>
  <si>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</si>
  <si>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</si>
  <si>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</si>
  <si>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</si>
  <si>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</si>
  <si>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</si>
  <si>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</si>
  <si>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</si>
  <si>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</si>
  <si>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</si>
  <si>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</si>
  <si>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</si>
  <si>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</si>
  <si>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</si>
  <si>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</si>
  <si>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</si>
  <si>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</si>
  <si>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</si>
  <si>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</si>
  <si>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</si>
  <si>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</si>
  <si>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</si>
  <si>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</si>
  <si>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</si>
  <si>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</si>
  <si>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</si>
  <si>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</si>
  <si>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</si>
  <si>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</si>
  <si>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</si>
  <si>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</si>
  <si>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</si>
  <si>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</si>
  <si>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</si>
  <si>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</si>
  <si>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</si>
  <si>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</si>
  <si>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</si>
  <si>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</si>
  <si>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</si>
  <si>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</si>
  <si>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</si>
  <si>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</si>
  <si>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</si>
  <si>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</si>
  <si>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</si>
  <si>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</si>
  <si>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</si>
  <si>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</si>
  <si>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</si>
  <si>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</si>
  <si>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</si>
  <si>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</si>
  <si>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</si>
  <si>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</si>
  <si>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</si>
  <si>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</si>
  <si>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</si>
  <si>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A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</si>
  <si>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</si>
  <si>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</si>
  <si>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</si>
  <si>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</si>
  <si>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</si>
  <si>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</si>
  <si>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</si>
  <si>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</si>
  <si>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</si>
  <si>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</si>
  <si>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</si>
  <si>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</si>
  <si>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</si>
  <si>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</si>
  <si>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</si>
  <si>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</si>
  <si>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</si>
  <si>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</si>
  <si>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</si>
  <si>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</si>
  <si>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</si>
  <si>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</si>
  <si>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</si>
  <si>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</si>
  <si>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</si>
  <si>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</si>
  <si>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</si>
  <si>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</si>
  <si>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</si>
  <si>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</si>
  <si>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</si>
  <si>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</si>
  <si>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</si>
  <si>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</si>
  <si>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</si>
  <si>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</si>
  <si>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</si>
  <si>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</si>
  <si>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</si>
  <si>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TELECOMMUNICATION SERVICES</t>
  </si>
  <si>
    <t>BBB-</t>
  </si>
  <si>
    <t>FITCH</t>
  </si>
  <si>
    <t>ENERGY</t>
  </si>
  <si>
    <t>508309</t>
  </si>
  <si>
    <t>464740</t>
  </si>
  <si>
    <t>491862</t>
  </si>
  <si>
    <t>491863</t>
  </si>
  <si>
    <t>491864</t>
  </si>
  <si>
    <t>Other</t>
  </si>
  <si>
    <t>469140</t>
  </si>
  <si>
    <t>475042</t>
  </si>
  <si>
    <t>95004024</t>
  </si>
  <si>
    <t>סה"כ תעודות חוב מסחריות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</si>
  <si>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</si>
  <si>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</si>
  <si>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</si>
  <si>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</si>
  <si>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</si>
  <si>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</si>
  <si>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</si>
  <si>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</si>
  <si>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</si>
  <si>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</si>
  <si>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</si>
  <si>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</si>
  <si>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</si>
  <si>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</si>
  <si>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</si>
  <si>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</si>
  <si>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</si>
  <si>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</si>
  <si>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</si>
  <si>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</si>
  <si>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</si>
  <si>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</si>
  <si>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</si>
  <si>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</si>
  <si>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</si>
  <si>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</si>
  <si>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</si>
  <si>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</si>
  <si>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</si>
  <si>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</si>
  <si>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</si>
  <si>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</si>
  <si>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</si>
  <si>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</si>
  <si>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</si>
  <si>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</si>
  <si>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</si>
  <si>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</si>
  <si>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</si>
  <si>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</si>
  <si>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</si>
  <si>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</si>
  <si>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</si>
  <si>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</si>
  <si>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</si>
  <si>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</si>
  <si>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</si>
  <si>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</si>
  <si>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</si>
  <si>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</si>
  <si>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</si>
  <si>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</si>
  <si>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</si>
  <si>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</si>
  <si>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</si>
  <si>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</si>
  <si>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</si>
  <si>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</si>
  <si>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</si>
  <si>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</si>
  <si>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</si>
  <si>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</si>
  <si>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</si>
  <si>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</si>
  <si>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181</t>
  </si>
  <si>
    <t>בבטחונות אחרים - גורם 182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</si>
  <si>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</si>
  <si>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</si>
  <si>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</si>
  <si>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</si>
  <si>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</si>
  <si>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</si>
  <si>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</si>
  <si>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</si>
  <si>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</si>
  <si>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</si>
  <si>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</si>
  <si>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</si>
  <si>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</si>
  <si>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</si>
  <si>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</si>
  <si>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</si>
  <si>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</si>
  <si>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</si>
  <si>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</si>
  <si>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</si>
  <si>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</si>
  <si>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</si>
  <si>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</si>
  <si>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</si>
  <si>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</si>
  <si>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</si>
  <si>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</si>
  <si>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</si>
  <si>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</si>
  <si>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</si>
  <si>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</si>
  <si>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</si>
  <si>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</si>
  <si>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</si>
  <si>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</si>
  <si>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</si>
  <si>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181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</si>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</sst>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3"/>
    </xf>
    <xf numFmtId="0" fontId="25" fillId="0" borderId="25" xfId="0" applyFont="1" applyFill="1" applyBorder="1" applyAlignment="1">
      <alignment horizontal="right" indent="2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0" fontId="25" fillId="0" borderId="0" xfId="14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right" indent="3"/>
    </xf>
    <xf numFmtId="10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43" fontId="28" fillId="0" borderId="0" xfId="13" applyFont="1" applyFill="1"/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1" fillId="0" borderId="0" xfId="14" applyNumberFormat="1" applyFont="1" applyFill="1"/>
    <xf numFmtId="0" fontId="25" fillId="0" borderId="0" xfId="0" applyFont="1" applyAlignment="1">
      <alignment horizontal="right" indent="3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right"/>
    </xf>
    <xf numFmtId="4" fontId="26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I8" sqref="I8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140</v>
      </c>
      <c r="C1" s="67" t="s" vm="1">
        <v>217</v>
      </c>
    </row>
    <row r="2" spans="1:4">
      <c r="B2" s="46" t="s">
        <v>139</v>
      </c>
      <c r="C2" s="67" t="s">
        <v>218</v>
      </c>
    </row>
    <row r="3" spans="1:4">
      <c r="B3" s="46" t="s">
        <v>141</v>
      </c>
      <c r="C3" s="67" t="s">
        <v>219</v>
      </c>
    </row>
    <row r="4" spans="1:4">
      <c r="B4" s="46" t="s">
        <v>142</v>
      </c>
      <c r="C4" s="67">
        <v>8602</v>
      </c>
    </row>
    <row r="6" spans="1:4" ht="26.25" customHeight="1">
      <c r="B6" s="146" t="s">
        <v>153</v>
      </c>
      <c r="C6" s="147"/>
      <c r="D6" s="148"/>
    </row>
    <row r="7" spans="1:4" s="9" customFormat="1">
      <c r="B7" s="21"/>
      <c r="C7" s="22" t="s">
        <v>105</v>
      </c>
      <c r="D7" s="23" t="s">
        <v>103</v>
      </c>
    </row>
    <row r="8" spans="1:4" s="9" customFormat="1">
      <c r="B8" s="21"/>
      <c r="C8" s="24" t="s">
        <v>197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152</v>
      </c>
      <c r="C10" s="103">
        <f>C11+C12+C23+C33+C34+C35+C36+C37</f>
        <v>78293.85189410008</v>
      </c>
      <c r="D10" s="104">
        <f>C10/$C$42</f>
        <v>1</v>
      </c>
    </row>
    <row r="11" spans="1:4">
      <c r="A11" s="42" t="s">
        <v>119</v>
      </c>
      <c r="B11" s="27" t="s">
        <v>154</v>
      </c>
      <c r="C11" s="103">
        <f>מזומנים!J10</f>
        <v>870.52826168207957</v>
      </c>
      <c r="D11" s="104">
        <f t="shared" ref="D11:D42" si="0">C11/$C$42</f>
        <v>1.1118730789482069E-2</v>
      </c>
    </row>
    <row r="12" spans="1:4">
      <c r="B12" s="27" t="s">
        <v>155</v>
      </c>
      <c r="C12" s="103">
        <f>SUM(C13:C22)</f>
        <v>17837.283022506002</v>
      </c>
      <c r="D12" s="104">
        <f t="shared" si="0"/>
        <v>0.22782482392912068</v>
      </c>
    </row>
    <row r="13" spans="1:4">
      <c r="A13" s="44" t="s">
        <v>119</v>
      </c>
      <c r="B13" s="28" t="s">
        <v>66</v>
      </c>
      <c r="C13" s="103" vm="2">
        <v>14453.072561183</v>
      </c>
      <c r="D13" s="104">
        <f t="shared" si="0"/>
        <v>0.18460035126043053</v>
      </c>
    </row>
    <row r="14" spans="1:4">
      <c r="A14" s="44" t="s">
        <v>119</v>
      </c>
      <c r="B14" s="28" t="s">
        <v>67</v>
      </c>
      <c r="C14" s="103">
        <v>0</v>
      </c>
      <c r="D14" s="104">
        <f t="shared" si="0"/>
        <v>0</v>
      </c>
    </row>
    <row r="15" spans="1:4">
      <c r="A15" s="44" t="s">
        <v>119</v>
      </c>
      <c r="B15" s="28" t="s">
        <v>68</v>
      </c>
      <c r="C15" s="103">
        <f>'אג"ח קונצרני'!R11</f>
        <v>2308.7743283650002</v>
      </c>
      <c r="D15" s="104">
        <f t="shared" si="0"/>
        <v>2.9488577615108761E-2</v>
      </c>
    </row>
    <row r="16" spans="1:4">
      <c r="A16" s="44" t="s">
        <v>119</v>
      </c>
      <c r="B16" s="28" t="s">
        <v>69</v>
      </c>
      <c r="C16" s="103">
        <f>מניות!L11</f>
        <v>534.87853668100013</v>
      </c>
      <c r="D16" s="104">
        <f t="shared" si="0"/>
        <v>6.8316799306856746E-3</v>
      </c>
    </row>
    <row r="17" spans="1:4">
      <c r="A17" s="44" t="s">
        <v>119</v>
      </c>
      <c r="B17" s="28" t="s">
        <v>210</v>
      </c>
      <c r="C17" s="103" vm="3">
        <v>495.94659284300008</v>
      </c>
      <c r="D17" s="104">
        <f t="shared" si="0"/>
        <v>6.3344257670936311E-3</v>
      </c>
    </row>
    <row r="18" spans="1:4">
      <c r="A18" s="44" t="s">
        <v>119</v>
      </c>
      <c r="B18" s="28" t="s">
        <v>70</v>
      </c>
      <c r="C18" s="103" vm="4">
        <v>34.286157915000004</v>
      </c>
      <c r="D18" s="104">
        <f t="shared" si="0"/>
        <v>4.3791635084419284E-4</v>
      </c>
    </row>
    <row r="19" spans="1:4">
      <c r="A19" s="44" t="s">
        <v>119</v>
      </c>
      <c r="B19" s="28" t="s">
        <v>71</v>
      </c>
      <c r="C19" s="103" vm="5">
        <v>7.1781574000000015E-2</v>
      </c>
      <c r="D19" s="104">
        <f t="shared" si="0"/>
        <v>9.1682261459164704E-7</v>
      </c>
    </row>
    <row r="20" spans="1:4">
      <c r="A20" s="44" t="s">
        <v>119</v>
      </c>
      <c r="B20" s="28" t="s">
        <v>72</v>
      </c>
      <c r="C20" s="103" vm="6">
        <v>0.60875466400000011</v>
      </c>
      <c r="D20" s="104">
        <f t="shared" si="0"/>
        <v>7.7752550075502604E-6</v>
      </c>
    </row>
    <row r="21" spans="1:4">
      <c r="A21" s="44" t="s">
        <v>119</v>
      </c>
      <c r="B21" s="28" t="s">
        <v>73</v>
      </c>
      <c r="C21" s="103" vm="7">
        <v>9.6443092810000017</v>
      </c>
      <c r="D21" s="104">
        <f t="shared" si="0"/>
        <v>1.2318092733571025E-4</v>
      </c>
    </row>
    <row r="22" spans="1:4">
      <c r="A22" s="44" t="s">
        <v>119</v>
      </c>
      <c r="B22" s="28" t="s">
        <v>74</v>
      </c>
      <c r="C22" s="103">
        <v>0</v>
      </c>
      <c r="D22" s="104">
        <f t="shared" si="0"/>
        <v>0</v>
      </c>
    </row>
    <row r="23" spans="1:4">
      <c r="B23" s="27" t="s">
        <v>156</v>
      </c>
      <c r="C23" s="103">
        <f>SUM(C24:C32)</f>
        <v>58358.472574017003</v>
      </c>
      <c r="D23" s="104">
        <f t="shared" si="0"/>
        <v>0.74537746147618866</v>
      </c>
    </row>
    <row r="24" spans="1:4">
      <c r="A24" s="44" t="s">
        <v>119</v>
      </c>
      <c r="B24" s="28" t="s">
        <v>75</v>
      </c>
      <c r="C24" s="103" vm="8">
        <v>58194.687290987989</v>
      </c>
      <c r="D24" s="104">
        <f t="shared" si="0"/>
        <v>0.74328553115130758</v>
      </c>
    </row>
    <row r="25" spans="1:4">
      <c r="A25" s="44" t="s">
        <v>119</v>
      </c>
      <c r="B25" s="28" t="s">
        <v>76</v>
      </c>
      <c r="C25" s="103">
        <v>0</v>
      </c>
      <c r="D25" s="104">
        <f t="shared" si="0"/>
        <v>0</v>
      </c>
    </row>
    <row r="26" spans="1:4">
      <c r="A26" s="44" t="s">
        <v>119</v>
      </c>
      <c r="B26" s="28" t="s">
        <v>68</v>
      </c>
      <c r="C26" s="103" vm="9">
        <v>171.350551994</v>
      </c>
      <c r="D26" s="104">
        <f t="shared" si="0"/>
        <v>2.1885569281451115E-3</v>
      </c>
    </row>
    <row r="27" spans="1:4">
      <c r="A27" s="44" t="s">
        <v>119</v>
      </c>
      <c r="B27" s="28" t="s">
        <v>77</v>
      </c>
      <c r="C27" s="103">
        <v>0</v>
      </c>
      <c r="D27" s="104">
        <f t="shared" si="0"/>
        <v>0</v>
      </c>
    </row>
    <row r="28" spans="1:4">
      <c r="A28" s="44" t="s">
        <v>119</v>
      </c>
      <c r="B28" s="28" t="s">
        <v>78</v>
      </c>
      <c r="C28" s="103" vm="10">
        <v>0.59286892600000007</v>
      </c>
      <c r="D28" s="104">
        <f t="shared" si="0"/>
        <v>7.5723560874474792E-6</v>
      </c>
    </row>
    <row r="29" spans="1:4">
      <c r="A29" s="44" t="s">
        <v>119</v>
      </c>
      <c r="B29" s="28" t="s">
        <v>79</v>
      </c>
      <c r="C29" s="103" vm="11">
        <v>1.2595380000000004E-3</v>
      </c>
      <c r="D29" s="104">
        <f t="shared" si="0"/>
        <v>1.6087316813887839E-8</v>
      </c>
    </row>
    <row r="30" spans="1:4">
      <c r="A30" s="44" t="s">
        <v>119</v>
      </c>
      <c r="B30" s="28" t="s">
        <v>179</v>
      </c>
      <c r="C30" s="103" vm="12">
        <v>-1.2005450999999999E-2</v>
      </c>
      <c r="D30" s="104">
        <f t="shared" si="0"/>
        <v>-1.5333836194748113E-7</v>
      </c>
    </row>
    <row r="31" spans="1:4">
      <c r="A31" s="44" t="s">
        <v>119</v>
      </c>
      <c r="B31" s="28" t="s">
        <v>100</v>
      </c>
      <c r="C31" s="103" vm="13">
        <v>-8.1473919780000017</v>
      </c>
      <c r="D31" s="104">
        <f t="shared" si="0"/>
        <v>-1.0406170830654913E-4</v>
      </c>
    </row>
    <row r="32" spans="1:4">
      <c r="A32" s="44" t="s">
        <v>119</v>
      </c>
      <c r="B32" s="28" t="s">
        <v>80</v>
      </c>
      <c r="C32" s="103">
        <v>0</v>
      </c>
      <c r="D32" s="104">
        <f t="shared" si="0"/>
        <v>0</v>
      </c>
    </row>
    <row r="33" spans="1:4">
      <c r="A33" s="44" t="s">
        <v>119</v>
      </c>
      <c r="B33" s="27" t="s">
        <v>157</v>
      </c>
      <c r="C33" s="103" vm="14">
        <v>1229.0153098409999</v>
      </c>
      <c r="D33" s="104">
        <f t="shared" si="0"/>
        <v>1.5697468959674644E-2</v>
      </c>
    </row>
    <row r="34" spans="1:4">
      <c r="A34" s="44" t="s">
        <v>119</v>
      </c>
      <c r="B34" s="27" t="s">
        <v>158</v>
      </c>
      <c r="C34" s="103">
        <v>0</v>
      </c>
      <c r="D34" s="104">
        <f t="shared" si="0"/>
        <v>0</v>
      </c>
    </row>
    <row r="35" spans="1:4">
      <c r="A35" s="44" t="s">
        <v>119</v>
      </c>
      <c r="B35" s="27" t="s">
        <v>159</v>
      </c>
      <c r="C35" s="103">
        <v>0</v>
      </c>
      <c r="D35" s="104">
        <f t="shared" si="0"/>
        <v>0</v>
      </c>
    </row>
    <row r="36" spans="1:4">
      <c r="A36" s="44" t="s">
        <v>119</v>
      </c>
      <c r="B36" s="45" t="s">
        <v>160</v>
      </c>
      <c r="C36" s="103">
        <v>0</v>
      </c>
      <c r="D36" s="104">
        <f t="shared" si="0"/>
        <v>0</v>
      </c>
    </row>
    <row r="37" spans="1:4">
      <c r="A37" s="44" t="s">
        <v>119</v>
      </c>
      <c r="B37" s="27" t="s">
        <v>161</v>
      </c>
      <c r="C37" s="103">
        <f>'השקעות אחרות '!I10</f>
        <v>-1.4472739460000001</v>
      </c>
      <c r="D37" s="104">
        <f t="shared" si="0"/>
        <v>-1.8485154465992765E-5</v>
      </c>
    </row>
    <row r="38" spans="1:4">
      <c r="A38" s="44"/>
      <c r="B38" s="55" t="s">
        <v>163</v>
      </c>
      <c r="C38" s="103">
        <f>SUM(C39:C41)</f>
        <v>0</v>
      </c>
      <c r="D38" s="104">
        <f t="shared" si="0"/>
        <v>0</v>
      </c>
    </row>
    <row r="39" spans="1:4">
      <c r="A39" s="44" t="s">
        <v>119</v>
      </c>
      <c r="B39" s="56" t="s">
        <v>164</v>
      </c>
      <c r="C39" s="103">
        <v>0</v>
      </c>
      <c r="D39" s="104">
        <f t="shared" si="0"/>
        <v>0</v>
      </c>
    </row>
    <row r="40" spans="1:4">
      <c r="A40" s="44" t="s">
        <v>119</v>
      </c>
      <c r="B40" s="56" t="s">
        <v>195</v>
      </c>
      <c r="C40" s="103">
        <v>0</v>
      </c>
      <c r="D40" s="104">
        <f t="shared" si="0"/>
        <v>0</v>
      </c>
    </row>
    <row r="41" spans="1:4">
      <c r="A41" s="44" t="s">
        <v>119</v>
      </c>
      <c r="B41" s="56" t="s">
        <v>165</v>
      </c>
      <c r="C41" s="103">
        <v>0</v>
      </c>
      <c r="D41" s="104">
        <f t="shared" si="0"/>
        <v>0</v>
      </c>
    </row>
    <row r="42" spans="1:4">
      <c r="B42" s="56" t="s">
        <v>81</v>
      </c>
      <c r="C42" s="103">
        <f>C38+C10</f>
        <v>78293.85189410008</v>
      </c>
      <c r="D42" s="104">
        <f t="shared" si="0"/>
        <v>1</v>
      </c>
    </row>
    <row r="43" spans="1:4">
      <c r="A43" s="44" t="s">
        <v>119</v>
      </c>
      <c r="B43" s="56" t="s">
        <v>162</v>
      </c>
      <c r="C43" s="103">
        <f>'יתרת התחייבות להשקעה'!C10</f>
        <v>192.14543200995826</v>
      </c>
      <c r="D43" s="104"/>
    </row>
    <row r="44" spans="1:4">
      <c r="B44" s="5" t="s">
        <v>104</v>
      </c>
    </row>
    <row r="45" spans="1:4">
      <c r="C45" s="62" t="s">
        <v>147</v>
      </c>
      <c r="D45" s="34" t="s">
        <v>99</v>
      </c>
    </row>
    <row r="46" spans="1:4">
      <c r="C46" s="63" t="s">
        <v>0</v>
      </c>
      <c r="D46" s="23" t="s">
        <v>1</v>
      </c>
    </row>
    <row r="47" spans="1:4">
      <c r="C47" s="105" t="s">
        <v>130</v>
      </c>
      <c r="D47" s="106" vm="15">
        <v>2.4517000000000002</v>
      </c>
    </row>
    <row r="48" spans="1:4">
      <c r="C48" s="105" t="s">
        <v>137</v>
      </c>
      <c r="D48" s="106">
        <v>0.77297511855767032</v>
      </c>
    </row>
    <row r="49" spans="2:4">
      <c r="C49" s="105" t="s">
        <v>134</v>
      </c>
      <c r="D49" s="106" vm="16">
        <v>2.7898000000000001</v>
      </c>
    </row>
    <row r="50" spans="2:4">
      <c r="B50" s="11"/>
      <c r="C50" s="105" t="s">
        <v>2262</v>
      </c>
      <c r="D50" s="106" vm="17">
        <v>4.1134000000000004</v>
      </c>
    </row>
    <row r="51" spans="2:4">
      <c r="C51" s="105" t="s">
        <v>128</v>
      </c>
      <c r="D51" s="106" vm="18">
        <v>4.0185000000000004</v>
      </c>
    </row>
    <row r="52" spans="2:4">
      <c r="C52" s="105" t="s">
        <v>129</v>
      </c>
      <c r="D52" s="106" vm="19">
        <v>4.6707000000000001</v>
      </c>
    </row>
    <row r="53" spans="2:4">
      <c r="C53" s="105" t="s">
        <v>131</v>
      </c>
      <c r="D53" s="106">
        <v>0.47218570936331505</v>
      </c>
    </row>
    <row r="54" spans="2:4">
      <c r="C54" s="105" t="s">
        <v>135</v>
      </c>
      <c r="D54" s="106">
        <v>2.5581999999999997E-2</v>
      </c>
    </row>
    <row r="55" spans="2:4">
      <c r="C55" s="105" t="s">
        <v>136</v>
      </c>
      <c r="D55" s="106">
        <v>0.21595372753643494</v>
      </c>
    </row>
    <row r="56" spans="2:4">
      <c r="C56" s="105" t="s">
        <v>133</v>
      </c>
      <c r="D56" s="106" vm="20">
        <v>0.53959999999999997</v>
      </c>
    </row>
    <row r="57" spans="2:4">
      <c r="C57" s="105" t="s">
        <v>2263</v>
      </c>
      <c r="D57" s="106">
        <v>2.2710600000000003</v>
      </c>
    </row>
    <row r="58" spans="2:4">
      <c r="C58" s="105" t="s">
        <v>132</v>
      </c>
      <c r="D58" s="106" vm="21">
        <v>0.34089999999999998</v>
      </c>
    </row>
    <row r="59" spans="2:4">
      <c r="C59" s="105" t="s">
        <v>126</v>
      </c>
      <c r="D59" s="106" vm="22">
        <v>3.7</v>
      </c>
    </row>
    <row r="60" spans="2:4">
      <c r="C60" s="105" t="s">
        <v>138</v>
      </c>
      <c r="D60" s="106" vm="23">
        <v>0.1968</v>
      </c>
    </row>
    <row r="61" spans="2:4">
      <c r="C61" s="105" t="s">
        <v>2264</v>
      </c>
      <c r="D61" s="106" vm="24">
        <v>0.34370000000000001</v>
      </c>
    </row>
    <row r="62" spans="2:4">
      <c r="C62" s="105" t="s">
        <v>2265</v>
      </c>
      <c r="D62" s="106">
        <v>4.1426504901763202E-2</v>
      </c>
    </row>
    <row r="63" spans="2:4">
      <c r="C63" s="105" t="s">
        <v>2266</v>
      </c>
      <c r="D63" s="106">
        <v>0.51008450859561327</v>
      </c>
    </row>
    <row r="64" spans="2:4">
      <c r="C64" s="105" t="s">
        <v>127</v>
      </c>
      <c r="D64" s="106">
        <v>1</v>
      </c>
    </row>
    <row r="65" spans="3:4">
      <c r="C65" s="107"/>
      <c r="D65" s="107"/>
    </row>
    <row r="66" spans="3:4">
      <c r="C66" s="107"/>
      <c r="D66" s="107"/>
    </row>
    <row r="67" spans="3:4">
      <c r="C67" s="108"/>
      <c r="D67" s="108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64.8554687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140</v>
      </c>
      <c r="C1" s="67" t="s" vm="1">
        <v>217</v>
      </c>
    </row>
    <row r="2" spans="2:13">
      <c r="B2" s="46" t="s">
        <v>139</v>
      </c>
      <c r="C2" s="67" t="s">
        <v>218</v>
      </c>
    </row>
    <row r="3" spans="2:13">
      <c r="B3" s="46" t="s">
        <v>141</v>
      </c>
      <c r="C3" s="67" t="s">
        <v>219</v>
      </c>
    </row>
    <row r="4" spans="2:13">
      <c r="B4" s="46" t="s">
        <v>142</v>
      </c>
      <c r="C4" s="67">
        <v>8602</v>
      </c>
    </row>
    <row r="6" spans="2:13" ht="26.25" customHeight="1">
      <c r="B6" s="149" t="s">
        <v>167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3" ht="26.25" customHeight="1">
      <c r="B7" s="149" t="s">
        <v>89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  <c r="M7" s="3"/>
    </row>
    <row r="8" spans="2:13" s="3" customFormat="1" ht="78.75">
      <c r="B8" s="21" t="s">
        <v>110</v>
      </c>
      <c r="C8" s="29" t="s">
        <v>43</v>
      </c>
      <c r="D8" s="29" t="s">
        <v>113</v>
      </c>
      <c r="E8" s="29" t="s">
        <v>62</v>
      </c>
      <c r="F8" s="29" t="s">
        <v>97</v>
      </c>
      <c r="G8" s="29" t="s">
        <v>194</v>
      </c>
      <c r="H8" s="29" t="s">
        <v>193</v>
      </c>
      <c r="I8" s="29" t="s">
        <v>59</v>
      </c>
      <c r="J8" s="29" t="s">
        <v>56</v>
      </c>
      <c r="K8" s="29" t="s">
        <v>143</v>
      </c>
      <c r="L8" s="30" t="s">
        <v>145</v>
      </c>
    </row>
    <row r="9" spans="2:13" s="3" customFormat="1">
      <c r="B9" s="14"/>
      <c r="C9" s="29"/>
      <c r="D9" s="29"/>
      <c r="E9" s="29"/>
      <c r="F9" s="29"/>
      <c r="G9" s="15" t="s">
        <v>201</v>
      </c>
      <c r="H9" s="15"/>
      <c r="I9" s="15" t="s">
        <v>197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48</v>
      </c>
      <c r="C11" s="71"/>
      <c r="D11" s="71"/>
      <c r="E11" s="71"/>
      <c r="F11" s="71"/>
      <c r="G11" s="79"/>
      <c r="H11" s="81"/>
      <c r="I11" s="79">
        <v>0.60875466400000011</v>
      </c>
      <c r="J11" s="71"/>
      <c r="K11" s="80">
        <f>IFERROR(I11/$I$11,0)</f>
        <v>1</v>
      </c>
      <c r="L11" s="80">
        <f>I11/'סכום נכסי הקרן'!$C$42</f>
        <v>7.7752550075502604E-6</v>
      </c>
    </row>
    <row r="12" spans="2:13">
      <c r="B12" s="92" t="s">
        <v>188</v>
      </c>
      <c r="C12" s="69"/>
      <c r="D12" s="69"/>
      <c r="E12" s="69"/>
      <c r="F12" s="69"/>
      <c r="G12" s="76"/>
      <c r="H12" s="78"/>
      <c r="I12" s="76">
        <v>0.60875466400000011</v>
      </c>
      <c r="J12" s="69"/>
      <c r="K12" s="77">
        <f t="shared" ref="K12:K17" si="0">IFERROR(I12/$I$11,0)</f>
        <v>1</v>
      </c>
      <c r="L12" s="77">
        <f>I12/'סכום נכסי הקרן'!$C$42</f>
        <v>7.7752550075502604E-6</v>
      </c>
    </row>
    <row r="13" spans="2:13">
      <c r="B13" s="86" t="s">
        <v>185</v>
      </c>
      <c r="C13" s="71"/>
      <c r="D13" s="71"/>
      <c r="E13" s="71"/>
      <c r="F13" s="71"/>
      <c r="G13" s="79"/>
      <c r="H13" s="81"/>
      <c r="I13" s="79">
        <v>0.60875466400000011</v>
      </c>
      <c r="J13" s="71"/>
      <c r="K13" s="80">
        <f t="shared" si="0"/>
        <v>1</v>
      </c>
      <c r="L13" s="80">
        <f>I13/'סכום נכסי הקרן'!$C$42</f>
        <v>7.7752550075502604E-6</v>
      </c>
    </row>
    <row r="14" spans="2:13">
      <c r="B14" s="75" t="s">
        <v>1385</v>
      </c>
      <c r="C14" s="69" t="s">
        <v>1386</v>
      </c>
      <c r="D14" s="82" t="s">
        <v>114</v>
      </c>
      <c r="E14" s="82" t="s">
        <v>461</v>
      </c>
      <c r="F14" s="82" t="s">
        <v>127</v>
      </c>
      <c r="G14" s="76">
        <v>2.8640000000000002E-2</v>
      </c>
      <c r="H14" s="78">
        <v>1110200</v>
      </c>
      <c r="I14" s="76">
        <v>0.31796572100000003</v>
      </c>
      <c r="J14" s="69"/>
      <c r="K14" s="77">
        <f t="shared" si="0"/>
        <v>0.52232161789235998</v>
      </c>
      <c r="L14" s="77">
        <f>I14/'סכום נכסי הקרן'!$C$42</f>
        <v>4.0611837750693257E-6</v>
      </c>
    </row>
    <row r="15" spans="2:13">
      <c r="B15" s="75" t="s">
        <v>1387</v>
      </c>
      <c r="C15" s="69" t="s">
        <v>1388</v>
      </c>
      <c r="D15" s="82" t="s">
        <v>114</v>
      </c>
      <c r="E15" s="82" t="s">
        <v>461</v>
      </c>
      <c r="F15" s="82" t="s">
        <v>127</v>
      </c>
      <c r="G15" s="76">
        <v>-2.8640000000000002E-2</v>
      </c>
      <c r="H15" s="78">
        <v>764000</v>
      </c>
      <c r="I15" s="76">
        <v>-0.21881265600000002</v>
      </c>
      <c r="J15" s="69"/>
      <c r="K15" s="77">
        <f t="shared" si="0"/>
        <v>-0.3594430875686892</v>
      </c>
      <c r="L15" s="77">
        <f>I15/'סכום נכסי הקרן'!$C$42</f>
        <v>-2.7947616665477779E-6</v>
      </c>
    </row>
    <row r="16" spans="2:13">
      <c r="B16" s="75" t="s">
        <v>1389</v>
      </c>
      <c r="C16" s="69" t="s">
        <v>1390</v>
      </c>
      <c r="D16" s="82" t="s">
        <v>114</v>
      </c>
      <c r="E16" s="82" t="s">
        <v>461</v>
      </c>
      <c r="F16" s="82" t="s">
        <v>127</v>
      </c>
      <c r="G16" s="76">
        <v>0.26336000000000004</v>
      </c>
      <c r="H16" s="78">
        <v>193500</v>
      </c>
      <c r="I16" s="76">
        <v>0.5096016000000001</v>
      </c>
      <c r="J16" s="69"/>
      <c r="K16" s="77">
        <f t="shared" si="0"/>
        <v>0.83712147131902714</v>
      </c>
      <c r="L16" s="77">
        <f>I16/'סכום נכסי הקרן'!$C$42</f>
        <v>6.5088329118011076E-6</v>
      </c>
    </row>
    <row r="17" spans="2:12">
      <c r="B17" s="75" t="s">
        <v>1391</v>
      </c>
      <c r="C17" s="69" t="s">
        <v>1392</v>
      </c>
      <c r="D17" s="82" t="s">
        <v>114</v>
      </c>
      <c r="E17" s="82" t="s">
        <v>461</v>
      </c>
      <c r="F17" s="82" t="s">
        <v>127</v>
      </c>
      <c r="G17" s="76">
        <v>-0.26336000000000004</v>
      </c>
      <c r="H17" s="78">
        <v>0.01</v>
      </c>
      <c r="I17" s="76">
        <v>-9.9999999999999986E-10</v>
      </c>
      <c r="J17" s="69"/>
      <c r="K17" s="77">
        <f t="shared" si="0"/>
        <v>-1.6426978865824339E-9</v>
      </c>
      <c r="L17" s="77">
        <f>I17/'סכום נכסי הקרן'!$C$42</f>
        <v>-1.27723949685423E-14</v>
      </c>
    </row>
    <row r="18" spans="2:12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</row>
    <row r="19" spans="2:12">
      <c r="B19" s="92"/>
      <c r="C19" s="69"/>
      <c r="D19" s="69"/>
      <c r="E19" s="69"/>
      <c r="F19" s="69"/>
      <c r="G19" s="76"/>
      <c r="H19" s="78"/>
      <c r="I19" s="69"/>
      <c r="J19" s="69"/>
      <c r="K19" s="77"/>
      <c r="L19" s="69"/>
    </row>
    <row r="20" spans="2:12">
      <c r="B20" s="86"/>
      <c r="C20" s="71"/>
      <c r="D20" s="71"/>
      <c r="E20" s="71"/>
      <c r="F20" s="71"/>
      <c r="G20" s="79"/>
      <c r="H20" s="81"/>
      <c r="I20" s="71"/>
      <c r="J20" s="71"/>
      <c r="K20" s="80"/>
      <c r="L20" s="71"/>
    </row>
    <row r="21" spans="2:12">
      <c r="B21" s="75"/>
      <c r="C21" s="69"/>
      <c r="D21" s="82"/>
      <c r="E21" s="82"/>
      <c r="F21" s="82"/>
      <c r="G21" s="76"/>
      <c r="H21" s="78"/>
      <c r="I21" s="76"/>
      <c r="J21" s="69"/>
      <c r="K21" s="77"/>
      <c r="L21" s="77"/>
    </row>
    <row r="22" spans="2:12">
      <c r="B22" s="75"/>
      <c r="C22" s="69"/>
      <c r="D22" s="82"/>
      <c r="E22" s="82"/>
      <c r="F22" s="82"/>
      <c r="G22" s="76"/>
      <c r="H22" s="78"/>
      <c r="I22" s="76"/>
      <c r="J22" s="69"/>
      <c r="K22" s="77"/>
      <c r="L22" s="77"/>
    </row>
    <row r="23" spans="2:12">
      <c r="B23" s="72"/>
      <c r="C23" s="69"/>
      <c r="D23" s="69"/>
      <c r="E23" s="69"/>
      <c r="F23" s="69"/>
      <c r="G23" s="76"/>
      <c r="H23" s="78"/>
      <c r="I23" s="69"/>
      <c r="J23" s="69"/>
      <c r="K23" s="77"/>
      <c r="L23" s="69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25" t="s">
        <v>209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25" t="s">
        <v>106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25" t="s">
        <v>192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25" t="s">
        <v>200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2:12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2:12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2:12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2:12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2:12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2:12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2:12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2:12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2:12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2:12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2:12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2:12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2:12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2:12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2:12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2:12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2:12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2:12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2:12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2:12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2:12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2:12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2:12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2:12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2:12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2:12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2:12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2:12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2:12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2:12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2:12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2:12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2:12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2:12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2:12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2:12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2:12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2:12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2:12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2:12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2:12">
      <c r="B571" s="110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</row>
    <row r="572" spans="2:12">
      <c r="B572" s="110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</row>
    <row r="573" spans="2:12">
      <c r="B573" s="110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</row>
    <row r="574" spans="2:12">
      <c r="B574" s="110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</row>
    <row r="575" spans="2:12">
      <c r="B575" s="110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</row>
    <row r="576" spans="2:12">
      <c r="B576" s="110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</row>
    <row r="577" spans="2:12">
      <c r="B577" s="110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</row>
    <row r="578" spans="2:12">
      <c r="B578" s="110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</row>
    <row r="579" spans="2:12">
      <c r="B579" s="110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</row>
    <row r="580" spans="2:12">
      <c r="B580" s="110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</row>
    <row r="581" spans="2:12">
      <c r="B581" s="110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</row>
    <row r="582" spans="2:12">
      <c r="B582" s="110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</row>
    <row r="583" spans="2:12">
      <c r="B583" s="110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</row>
    <row r="584" spans="2:12">
      <c r="B584" s="110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</row>
    <row r="585" spans="2:12">
      <c r="B585" s="110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</row>
    <row r="586" spans="2:12">
      <c r="B586" s="110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64.855468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140</v>
      </c>
      <c r="C1" s="67" t="s" vm="1">
        <v>217</v>
      </c>
    </row>
    <row r="2" spans="1:11">
      <c r="B2" s="46" t="s">
        <v>139</v>
      </c>
      <c r="C2" s="67" t="s">
        <v>218</v>
      </c>
    </row>
    <row r="3" spans="1:11">
      <c r="B3" s="46" t="s">
        <v>141</v>
      </c>
      <c r="C3" s="67" t="s">
        <v>219</v>
      </c>
    </row>
    <row r="4" spans="1:11">
      <c r="B4" s="46" t="s">
        <v>142</v>
      </c>
      <c r="C4" s="67">
        <v>8602</v>
      </c>
    </row>
    <row r="6" spans="1:11" ht="26.25" customHeight="1">
      <c r="B6" s="149" t="s">
        <v>167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1:11" ht="26.25" customHeight="1">
      <c r="B7" s="149" t="s">
        <v>90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1:11" s="3" customFormat="1" ht="78.75">
      <c r="A8" s="2"/>
      <c r="B8" s="21" t="s">
        <v>110</v>
      </c>
      <c r="C8" s="29" t="s">
        <v>43</v>
      </c>
      <c r="D8" s="29" t="s">
        <v>113</v>
      </c>
      <c r="E8" s="29" t="s">
        <v>62</v>
      </c>
      <c r="F8" s="29" t="s">
        <v>97</v>
      </c>
      <c r="G8" s="29" t="s">
        <v>194</v>
      </c>
      <c r="H8" s="29" t="s">
        <v>193</v>
      </c>
      <c r="I8" s="29" t="s">
        <v>59</v>
      </c>
      <c r="J8" s="29" t="s">
        <v>143</v>
      </c>
      <c r="K8" s="30" t="s">
        <v>145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201</v>
      </c>
      <c r="H9" s="15"/>
      <c r="I9" s="15" t="s">
        <v>197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47</v>
      </c>
      <c r="C11" s="69"/>
      <c r="D11" s="69"/>
      <c r="E11" s="69"/>
      <c r="F11" s="69"/>
      <c r="G11" s="76"/>
      <c r="H11" s="78"/>
      <c r="I11" s="76">
        <v>9.6443092810000017</v>
      </c>
      <c r="J11" s="77">
        <f>IFERROR(I11/$I$11,0)</f>
        <v>1</v>
      </c>
      <c r="K11" s="77">
        <f>I11/'סכום נכסי הקרן'!$C$42</f>
        <v>1.2318092733571025E-4</v>
      </c>
    </row>
    <row r="12" spans="1:11">
      <c r="B12" s="92" t="s">
        <v>189</v>
      </c>
      <c r="C12" s="69"/>
      <c r="D12" s="69"/>
      <c r="E12" s="69"/>
      <c r="F12" s="69"/>
      <c r="G12" s="76"/>
      <c r="H12" s="78"/>
      <c r="I12" s="76">
        <v>9.6443092810000017</v>
      </c>
      <c r="J12" s="77">
        <f t="shared" ref="J12:J18" si="0">IFERROR(I12/$I$11,0)</f>
        <v>1</v>
      </c>
      <c r="K12" s="77">
        <f>I12/'סכום נכסי הקרן'!$C$42</f>
        <v>1.2318092733571025E-4</v>
      </c>
    </row>
    <row r="13" spans="1:11">
      <c r="B13" s="72" t="s">
        <v>1393</v>
      </c>
      <c r="C13" s="69" t="s">
        <v>1394</v>
      </c>
      <c r="D13" s="82" t="s">
        <v>26</v>
      </c>
      <c r="E13" s="82" t="s">
        <v>461</v>
      </c>
      <c r="F13" s="82" t="s">
        <v>126</v>
      </c>
      <c r="G13" s="76">
        <v>8.2650000000000001E-2</v>
      </c>
      <c r="H13" s="78">
        <v>99790</v>
      </c>
      <c r="I13" s="76">
        <v>-0.25238852400000006</v>
      </c>
      <c r="J13" s="77">
        <f t="shared" si="0"/>
        <v>-2.6169683763379924E-2</v>
      </c>
      <c r="K13" s="77">
        <f>I13/'סכום נכסי הקרן'!$C$42</f>
        <v>-3.2236059140554188E-6</v>
      </c>
    </row>
    <row r="14" spans="1:11">
      <c r="B14" s="72" t="s">
        <v>1395</v>
      </c>
      <c r="C14" s="69" t="s">
        <v>1396</v>
      </c>
      <c r="D14" s="82" t="s">
        <v>26</v>
      </c>
      <c r="E14" s="82" t="s">
        <v>461</v>
      </c>
      <c r="F14" s="82" t="s">
        <v>126</v>
      </c>
      <c r="G14" s="76">
        <v>1.4161000000000002E-2</v>
      </c>
      <c r="H14" s="78">
        <v>1533700</v>
      </c>
      <c r="I14" s="76">
        <v>0.45723870800000005</v>
      </c>
      <c r="J14" s="77">
        <f t="shared" si="0"/>
        <v>4.7410207893352603E-2</v>
      </c>
      <c r="K14" s="77">
        <f>I14/'סכום נכסי הקרן'!$C$42</f>
        <v>5.8400333734819836E-6</v>
      </c>
    </row>
    <row r="15" spans="1:11">
      <c r="B15" s="72" t="s">
        <v>1397</v>
      </c>
      <c r="C15" s="69" t="s">
        <v>1398</v>
      </c>
      <c r="D15" s="82" t="s">
        <v>26</v>
      </c>
      <c r="E15" s="82" t="s">
        <v>461</v>
      </c>
      <c r="F15" s="82" t="s">
        <v>134</v>
      </c>
      <c r="G15" s="76">
        <v>7.791000000000001E-3</v>
      </c>
      <c r="H15" s="78">
        <v>121860</v>
      </c>
      <c r="I15" s="76">
        <v>7.7684892000000019E-2</v>
      </c>
      <c r="J15" s="77">
        <f t="shared" si="0"/>
        <v>8.0549980031276031E-3</v>
      </c>
      <c r="K15" s="77">
        <f>I15/'סכום נכסי הקרן'!$C$42</f>
        <v>9.9222212371255238E-7</v>
      </c>
    </row>
    <row r="16" spans="1:11">
      <c r="B16" s="72" t="s">
        <v>1399</v>
      </c>
      <c r="C16" s="69" t="s">
        <v>1400</v>
      </c>
      <c r="D16" s="82" t="s">
        <v>26</v>
      </c>
      <c r="E16" s="82" t="s">
        <v>461</v>
      </c>
      <c r="F16" s="82" t="s">
        <v>126</v>
      </c>
      <c r="G16" s="76">
        <v>0.38790800000000003</v>
      </c>
      <c r="H16" s="78">
        <v>448825</v>
      </c>
      <c r="I16" s="76">
        <v>9.2057894100000013</v>
      </c>
      <c r="J16" s="77">
        <f t="shared" si="0"/>
        <v>0.95453071254528132</v>
      </c>
      <c r="K16" s="77">
        <f>I16/'סכום נכסי הקרן'!$C$42</f>
        <v>1.1757997834174402E-4</v>
      </c>
    </row>
    <row r="17" spans="2:11">
      <c r="B17" s="72" t="s">
        <v>1401</v>
      </c>
      <c r="C17" s="69" t="s">
        <v>1402</v>
      </c>
      <c r="D17" s="82" t="s">
        <v>26</v>
      </c>
      <c r="E17" s="82" t="s">
        <v>461</v>
      </c>
      <c r="F17" s="82" t="s">
        <v>128</v>
      </c>
      <c r="G17" s="76">
        <v>4.9926000000000005E-2</v>
      </c>
      <c r="H17" s="78">
        <v>46380</v>
      </c>
      <c r="I17" s="76">
        <v>5.0604810000000012E-3</v>
      </c>
      <c r="J17" s="77">
        <f t="shared" si="0"/>
        <v>5.2471160479781803E-4</v>
      </c>
      <c r="K17" s="77">
        <f>I17/'סכום נכסי הקרן'!$C$42</f>
        <v>6.4634462062803936E-8</v>
      </c>
    </row>
    <row r="18" spans="2:11">
      <c r="B18" s="72" t="s">
        <v>1403</v>
      </c>
      <c r="C18" s="69" t="s">
        <v>1404</v>
      </c>
      <c r="D18" s="82" t="s">
        <v>26</v>
      </c>
      <c r="E18" s="82" t="s">
        <v>461</v>
      </c>
      <c r="F18" s="82" t="s">
        <v>135</v>
      </c>
      <c r="G18" s="76">
        <v>1.4796000000000002E-2</v>
      </c>
      <c r="H18" s="78">
        <v>228800</v>
      </c>
      <c r="I18" s="76">
        <v>0.15092431400000003</v>
      </c>
      <c r="J18" s="77">
        <f t="shared" si="0"/>
        <v>1.5649053716820554E-2</v>
      </c>
      <c r="K18" s="77">
        <f>I18/'סכום נכסי הקרן'!$C$42</f>
        <v>1.9276649487642987E-6</v>
      </c>
    </row>
    <row r="19" spans="2:11">
      <c r="B19" s="92"/>
      <c r="C19" s="69"/>
      <c r="D19" s="69"/>
      <c r="E19" s="69"/>
      <c r="F19" s="69"/>
      <c r="G19" s="76"/>
      <c r="H19" s="78"/>
      <c r="I19" s="69"/>
      <c r="J19" s="77"/>
      <c r="K19" s="69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25" t="s">
        <v>209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25" t="s">
        <v>106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125" t="s">
        <v>192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125" t="s">
        <v>200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110"/>
      <c r="C119" s="127"/>
      <c r="D119" s="127"/>
      <c r="E119" s="127"/>
      <c r="F119" s="127"/>
      <c r="G119" s="127"/>
      <c r="H119" s="127"/>
      <c r="I119" s="111"/>
      <c r="J119" s="111"/>
      <c r="K119" s="127"/>
    </row>
    <row r="120" spans="2:11">
      <c r="B120" s="110"/>
      <c r="C120" s="127"/>
      <c r="D120" s="127"/>
      <c r="E120" s="127"/>
      <c r="F120" s="127"/>
      <c r="G120" s="127"/>
      <c r="H120" s="127"/>
      <c r="I120" s="111"/>
      <c r="J120" s="111"/>
      <c r="K120" s="127"/>
    </row>
    <row r="121" spans="2:11">
      <c r="B121" s="110"/>
      <c r="C121" s="127"/>
      <c r="D121" s="127"/>
      <c r="E121" s="127"/>
      <c r="F121" s="127"/>
      <c r="G121" s="127"/>
      <c r="H121" s="127"/>
      <c r="I121" s="111"/>
      <c r="J121" s="111"/>
      <c r="K121" s="127"/>
    </row>
    <row r="122" spans="2:11">
      <c r="B122" s="110"/>
      <c r="C122" s="127"/>
      <c r="D122" s="127"/>
      <c r="E122" s="127"/>
      <c r="F122" s="127"/>
      <c r="G122" s="127"/>
      <c r="H122" s="127"/>
      <c r="I122" s="111"/>
      <c r="J122" s="111"/>
      <c r="K122" s="127"/>
    </row>
    <row r="123" spans="2:11">
      <c r="B123" s="110"/>
      <c r="C123" s="127"/>
      <c r="D123" s="127"/>
      <c r="E123" s="127"/>
      <c r="F123" s="127"/>
      <c r="G123" s="127"/>
      <c r="H123" s="127"/>
      <c r="I123" s="111"/>
      <c r="J123" s="111"/>
      <c r="K123" s="127"/>
    </row>
    <row r="124" spans="2:11">
      <c r="B124" s="110"/>
      <c r="C124" s="127"/>
      <c r="D124" s="127"/>
      <c r="E124" s="127"/>
      <c r="F124" s="127"/>
      <c r="G124" s="127"/>
      <c r="H124" s="127"/>
      <c r="I124" s="111"/>
      <c r="J124" s="111"/>
      <c r="K124" s="127"/>
    </row>
    <row r="125" spans="2:11">
      <c r="B125" s="110"/>
      <c r="C125" s="127"/>
      <c r="D125" s="127"/>
      <c r="E125" s="127"/>
      <c r="F125" s="127"/>
      <c r="G125" s="127"/>
      <c r="H125" s="127"/>
      <c r="I125" s="111"/>
      <c r="J125" s="111"/>
      <c r="K125" s="127"/>
    </row>
    <row r="126" spans="2:11">
      <c r="B126" s="110"/>
      <c r="C126" s="127"/>
      <c r="D126" s="127"/>
      <c r="E126" s="127"/>
      <c r="F126" s="127"/>
      <c r="G126" s="127"/>
      <c r="H126" s="127"/>
      <c r="I126" s="111"/>
      <c r="J126" s="111"/>
      <c r="K126" s="127"/>
    </row>
    <row r="127" spans="2:11">
      <c r="B127" s="110"/>
      <c r="C127" s="127"/>
      <c r="D127" s="127"/>
      <c r="E127" s="127"/>
      <c r="F127" s="127"/>
      <c r="G127" s="127"/>
      <c r="H127" s="127"/>
      <c r="I127" s="111"/>
      <c r="J127" s="111"/>
      <c r="K127" s="127"/>
    </row>
    <row r="128" spans="2:11">
      <c r="B128" s="110"/>
      <c r="C128" s="127"/>
      <c r="D128" s="127"/>
      <c r="E128" s="127"/>
      <c r="F128" s="127"/>
      <c r="G128" s="127"/>
      <c r="H128" s="127"/>
      <c r="I128" s="111"/>
      <c r="J128" s="111"/>
      <c r="K128" s="127"/>
    </row>
    <row r="129" spans="2:11">
      <c r="B129" s="110"/>
      <c r="C129" s="127"/>
      <c r="D129" s="127"/>
      <c r="E129" s="127"/>
      <c r="F129" s="127"/>
      <c r="G129" s="127"/>
      <c r="H129" s="127"/>
      <c r="I129" s="111"/>
      <c r="J129" s="111"/>
      <c r="K129" s="127"/>
    </row>
    <row r="130" spans="2:11">
      <c r="B130" s="110"/>
      <c r="C130" s="127"/>
      <c r="D130" s="127"/>
      <c r="E130" s="127"/>
      <c r="F130" s="127"/>
      <c r="G130" s="127"/>
      <c r="H130" s="127"/>
      <c r="I130" s="111"/>
      <c r="J130" s="111"/>
      <c r="K130" s="127"/>
    </row>
    <row r="131" spans="2:11">
      <c r="B131" s="110"/>
      <c r="C131" s="127"/>
      <c r="D131" s="127"/>
      <c r="E131" s="127"/>
      <c r="F131" s="127"/>
      <c r="G131" s="127"/>
      <c r="H131" s="127"/>
      <c r="I131" s="111"/>
      <c r="J131" s="111"/>
      <c r="K131" s="127"/>
    </row>
    <row r="132" spans="2:11">
      <c r="B132" s="110"/>
      <c r="C132" s="127"/>
      <c r="D132" s="127"/>
      <c r="E132" s="127"/>
      <c r="F132" s="127"/>
      <c r="G132" s="127"/>
      <c r="H132" s="127"/>
      <c r="I132" s="111"/>
      <c r="J132" s="111"/>
      <c r="K132" s="127"/>
    </row>
    <row r="133" spans="2:11">
      <c r="B133" s="110"/>
      <c r="C133" s="127"/>
      <c r="D133" s="127"/>
      <c r="E133" s="127"/>
      <c r="F133" s="127"/>
      <c r="G133" s="127"/>
      <c r="H133" s="127"/>
      <c r="I133" s="111"/>
      <c r="J133" s="111"/>
      <c r="K133" s="127"/>
    </row>
    <row r="134" spans="2:11">
      <c r="B134" s="110"/>
      <c r="C134" s="127"/>
      <c r="D134" s="127"/>
      <c r="E134" s="127"/>
      <c r="F134" s="127"/>
      <c r="G134" s="127"/>
      <c r="H134" s="127"/>
      <c r="I134" s="111"/>
      <c r="J134" s="111"/>
      <c r="K134" s="127"/>
    </row>
    <row r="135" spans="2:11">
      <c r="B135" s="110"/>
      <c r="C135" s="127"/>
      <c r="D135" s="127"/>
      <c r="E135" s="127"/>
      <c r="F135" s="127"/>
      <c r="G135" s="127"/>
      <c r="H135" s="127"/>
      <c r="I135" s="111"/>
      <c r="J135" s="111"/>
      <c r="K135" s="127"/>
    </row>
    <row r="136" spans="2:11">
      <c r="B136" s="110"/>
      <c r="C136" s="127"/>
      <c r="D136" s="127"/>
      <c r="E136" s="127"/>
      <c r="F136" s="127"/>
      <c r="G136" s="127"/>
      <c r="H136" s="127"/>
      <c r="I136" s="111"/>
      <c r="J136" s="111"/>
      <c r="K136" s="127"/>
    </row>
    <row r="137" spans="2:11">
      <c r="B137" s="110"/>
      <c r="C137" s="127"/>
      <c r="D137" s="127"/>
      <c r="E137" s="127"/>
      <c r="F137" s="127"/>
      <c r="G137" s="127"/>
      <c r="H137" s="127"/>
      <c r="I137" s="111"/>
      <c r="J137" s="111"/>
      <c r="K137" s="127"/>
    </row>
    <row r="138" spans="2:11">
      <c r="B138" s="110"/>
      <c r="C138" s="127"/>
      <c r="D138" s="127"/>
      <c r="E138" s="127"/>
      <c r="F138" s="127"/>
      <c r="G138" s="127"/>
      <c r="H138" s="127"/>
      <c r="I138" s="111"/>
      <c r="J138" s="111"/>
      <c r="K138" s="127"/>
    </row>
    <row r="139" spans="2:11">
      <c r="B139" s="110"/>
      <c r="C139" s="127"/>
      <c r="D139" s="127"/>
      <c r="E139" s="127"/>
      <c r="F139" s="127"/>
      <c r="G139" s="127"/>
      <c r="H139" s="127"/>
      <c r="I139" s="111"/>
      <c r="J139" s="111"/>
      <c r="K139" s="127"/>
    </row>
    <row r="140" spans="2:11">
      <c r="B140" s="110"/>
      <c r="C140" s="127"/>
      <c r="D140" s="127"/>
      <c r="E140" s="127"/>
      <c r="F140" s="127"/>
      <c r="G140" s="127"/>
      <c r="H140" s="127"/>
      <c r="I140" s="111"/>
      <c r="J140" s="111"/>
      <c r="K140" s="127"/>
    </row>
    <row r="141" spans="2:11">
      <c r="B141" s="110"/>
      <c r="C141" s="127"/>
      <c r="D141" s="127"/>
      <c r="E141" s="127"/>
      <c r="F141" s="127"/>
      <c r="G141" s="127"/>
      <c r="H141" s="127"/>
      <c r="I141" s="111"/>
      <c r="J141" s="111"/>
      <c r="K141" s="127"/>
    </row>
    <row r="142" spans="2:11">
      <c r="B142" s="110"/>
      <c r="C142" s="127"/>
      <c r="D142" s="127"/>
      <c r="E142" s="127"/>
      <c r="F142" s="127"/>
      <c r="G142" s="127"/>
      <c r="H142" s="127"/>
      <c r="I142" s="111"/>
      <c r="J142" s="111"/>
      <c r="K142" s="127"/>
    </row>
    <row r="143" spans="2:11">
      <c r="B143" s="110"/>
      <c r="C143" s="127"/>
      <c r="D143" s="127"/>
      <c r="E143" s="127"/>
      <c r="F143" s="127"/>
      <c r="G143" s="127"/>
      <c r="H143" s="127"/>
      <c r="I143" s="111"/>
      <c r="J143" s="111"/>
      <c r="K143" s="127"/>
    </row>
    <row r="144" spans="2:11">
      <c r="B144" s="110"/>
      <c r="C144" s="127"/>
      <c r="D144" s="127"/>
      <c r="E144" s="127"/>
      <c r="F144" s="127"/>
      <c r="G144" s="127"/>
      <c r="H144" s="127"/>
      <c r="I144" s="111"/>
      <c r="J144" s="111"/>
      <c r="K144" s="127"/>
    </row>
    <row r="145" spans="2:11">
      <c r="B145" s="110"/>
      <c r="C145" s="127"/>
      <c r="D145" s="127"/>
      <c r="E145" s="127"/>
      <c r="F145" s="127"/>
      <c r="G145" s="127"/>
      <c r="H145" s="127"/>
      <c r="I145" s="111"/>
      <c r="J145" s="111"/>
      <c r="K145" s="127"/>
    </row>
    <row r="146" spans="2:11">
      <c r="B146" s="110"/>
      <c r="C146" s="127"/>
      <c r="D146" s="127"/>
      <c r="E146" s="127"/>
      <c r="F146" s="127"/>
      <c r="G146" s="127"/>
      <c r="H146" s="127"/>
      <c r="I146" s="111"/>
      <c r="J146" s="111"/>
      <c r="K146" s="127"/>
    </row>
    <row r="147" spans="2:11">
      <c r="B147" s="110"/>
      <c r="C147" s="127"/>
      <c r="D147" s="127"/>
      <c r="E147" s="127"/>
      <c r="F147" s="127"/>
      <c r="G147" s="127"/>
      <c r="H147" s="127"/>
      <c r="I147" s="111"/>
      <c r="J147" s="111"/>
      <c r="K147" s="127"/>
    </row>
    <row r="148" spans="2:11">
      <c r="B148" s="110"/>
      <c r="C148" s="127"/>
      <c r="D148" s="127"/>
      <c r="E148" s="127"/>
      <c r="F148" s="127"/>
      <c r="G148" s="127"/>
      <c r="H148" s="127"/>
      <c r="I148" s="111"/>
      <c r="J148" s="111"/>
      <c r="K148" s="127"/>
    </row>
    <row r="149" spans="2:11">
      <c r="B149" s="110"/>
      <c r="C149" s="127"/>
      <c r="D149" s="127"/>
      <c r="E149" s="127"/>
      <c r="F149" s="127"/>
      <c r="G149" s="127"/>
      <c r="H149" s="127"/>
      <c r="I149" s="111"/>
      <c r="J149" s="111"/>
      <c r="K149" s="127"/>
    </row>
    <row r="150" spans="2:11">
      <c r="B150" s="110"/>
      <c r="C150" s="127"/>
      <c r="D150" s="127"/>
      <c r="E150" s="127"/>
      <c r="F150" s="127"/>
      <c r="G150" s="127"/>
      <c r="H150" s="127"/>
      <c r="I150" s="111"/>
      <c r="J150" s="111"/>
      <c r="K150" s="127"/>
    </row>
    <row r="151" spans="2:11">
      <c r="B151" s="110"/>
      <c r="C151" s="127"/>
      <c r="D151" s="127"/>
      <c r="E151" s="127"/>
      <c r="F151" s="127"/>
      <c r="G151" s="127"/>
      <c r="H151" s="127"/>
      <c r="I151" s="111"/>
      <c r="J151" s="111"/>
      <c r="K151" s="127"/>
    </row>
    <row r="152" spans="2:11">
      <c r="B152" s="110"/>
      <c r="C152" s="127"/>
      <c r="D152" s="127"/>
      <c r="E152" s="127"/>
      <c r="F152" s="127"/>
      <c r="G152" s="127"/>
      <c r="H152" s="127"/>
      <c r="I152" s="111"/>
      <c r="J152" s="111"/>
      <c r="K152" s="127"/>
    </row>
    <row r="153" spans="2:11">
      <c r="B153" s="110"/>
      <c r="C153" s="127"/>
      <c r="D153" s="127"/>
      <c r="E153" s="127"/>
      <c r="F153" s="127"/>
      <c r="G153" s="127"/>
      <c r="H153" s="127"/>
      <c r="I153" s="111"/>
      <c r="J153" s="111"/>
      <c r="K153" s="127"/>
    </row>
    <row r="154" spans="2:11">
      <c r="B154" s="110"/>
      <c r="C154" s="127"/>
      <c r="D154" s="127"/>
      <c r="E154" s="127"/>
      <c r="F154" s="127"/>
      <c r="G154" s="127"/>
      <c r="H154" s="127"/>
      <c r="I154" s="111"/>
      <c r="J154" s="111"/>
      <c r="K154" s="127"/>
    </row>
    <row r="155" spans="2:11">
      <c r="B155" s="110"/>
      <c r="C155" s="127"/>
      <c r="D155" s="127"/>
      <c r="E155" s="127"/>
      <c r="F155" s="127"/>
      <c r="G155" s="127"/>
      <c r="H155" s="127"/>
      <c r="I155" s="111"/>
      <c r="J155" s="111"/>
      <c r="K155" s="127"/>
    </row>
    <row r="156" spans="2:11">
      <c r="B156" s="110"/>
      <c r="C156" s="127"/>
      <c r="D156" s="127"/>
      <c r="E156" s="127"/>
      <c r="F156" s="127"/>
      <c r="G156" s="127"/>
      <c r="H156" s="127"/>
      <c r="I156" s="111"/>
      <c r="J156" s="111"/>
      <c r="K156" s="127"/>
    </row>
    <row r="157" spans="2:11">
      <c r="B157" s="110"/>
      <c r="C157" s="127"/>
      <c r="D157" s="127"/>
      <c r="E157" s="127"/>
      <c r="F157" s="127"/>
      <c r="G157" s="127"/>
      <c r="H157" s="127"/>
      <c r="I157" s="111"/>
      <c r="J157" s="111"/>
      <c r="K157" s="127"/>
    </row>
    <row r="158" spans="2:11">
      <c r="B158" s="110"/>
      <c r="C158" s="127"/>
      <c r="D158" s="127"/>
      <c r="E158" s="127"/>
      <c r="F158" s="127"/>
      <c r="G158" s="127"/>
      <c r="H158" s="127"/>
      <c r="I158" s="111"/>
      <c r="J158" s="111"/>
      <c r="K158" s="127"/>
    </row>
    <row r="159" spans="2:11">
      <c r="B159" s="110"/>
      <c r="C159" s="127"/>
      <c r="D159" s="127"/>
      <c r="E159" s="127"/>
      <c r="F159" s="127"/>
      <c r="G159" s="127"/>
      <c r="H159" s="127"/>
      <c r="I159" s="111"/>
      <c r="J159" s="111"/>
      <c r="K159" s="127"/>
    </row>
    <row r="160" spans="2:11">
      <c r="B160" s="110"/>
      <c r="C160" s="127"/>
      <c r="D160" s="127"/>
      <c r="E160" s="127"/>
      <c r="F160" s="127"/>
      <c r="G160" s="127"/>
      <c r="H160" s="127"/>
      <c r="I160" s="111"/>
      <c r="J160" s="111"/>
      <c r="K160" s="127"/>
    </row>
    <row r="161" spans="2:11">
      <c r="B161" s="110"/>
      <c r="C161" s="127"/>
      <c r="D161" s="127"/>
      <c r="E161" s="127"/>
      <c r="F161" s="127"/>
      <c r="G161" s="127"/>
      <c r="H161" s="127"/>
      <c r="I161" s="111"/>
      <c r="J161" s="111"/>
      <c r="K161" s="127"/>
    </row>
    <row r="162" spans="2:11">
      <c r="B162" s="110"/>
      <c r="C162" s="127"/>
      <c r="D162" s="127"/>
      <c r="E162" s="127"/>
      <c r="F162" s="127"/>
      <c r="G162" s="127"/>
      <c r="H162" s="127"/>
      <c r="I162" s="111"/>
      <c r="J162" s="111"/>
      <c r="K162" s="127"/>
    </row>
    <row r="163" spans="2:11">
      <c r="B163" s="110"/>
      <c r="C163" s="127"/>
      <c r="D163" s="127"/>
      <c r="E163" s="127"/>
      <c r="F163" s="127"/>
      <c r="G163" s="127"/>
      <c r="H163" s="127"/>
      <c r="I163" s="111"/>
      <c r="J163" s="111"/>
      <c r="K163" s="127"/>
    </row>
    <row r="164" spans="2:11">
      <c r="B164" s="110"/>
      <c r="C164" s="127"/>
      <c r="D164" s="127"/>
      <c r="E164" s="127"/>
      <c r="F164" s="127"/>
      <c r="G164" s="127"/>
      <c r="H164" s="127"/>
      <c r="I164" s="111"/>
      <c r="J164" s="111"/>
      <c r="K164" s="127"/>
    </row>
    <row r="165" spans="2:11">
      <c r="B165" s="110"/>
      <c r="C165" s="127"/>
      <c r="D165" s="127"/>
      <c r="E165" s="127"/>
      <c r="F165" s="127"/>
      <c r="G165" s="127"/>
      <c r="H165" s="127"/>
      <c r="I165" s="111"/>
      <c r="J165" s="111"/>
      <c r="K165" s="127"/>
    </row>
    <row r="166" spans="2:11">
      <c r="B166" s="110"/>
      <c r="C166" s="127"/>
      <c r="D166" s="127"/>
      <c r="E166" s="127"/>
      <c r="F166" s="127"/>
      <c r="G166" s="127"/>
      <c r="H166" s="127"/>
      <c r="I166" s="111"/>
      <c r="J166" s="111"/>
      <c r="K166" s="127"/>
    </row>
    <row r="167" spans="2:11">
      <c r="B167" s="110"/>
      <c r="C167" s="127"/>
      <c r="D167" s="127"/>
      <c r="E167" s="127"/>
      <c r="F167" s="127"/>
      <c r="G167" s="127"/>
      <c r="H167" s="127"/>
      <c r="I167" s="111"/>
      <c r="J167" s="111"/>
      <c r="K167" s="127"/>
    </row>
    <row r="168" spans="2:11">
      <c r="B168" s="110"/>
      <c r="C168" s="127"/>
      <c r="D168" s="127"/>
      <c r="E168" s="127"/>
      <c r="F168" s="127"/>
      <c r="G168" s="127"/>
      <c r="H168" s="127"/>
      <c r="I168" s="111"/>
      <c r="J168" s="111"/>
      <c r="K168" s="127"/>
    </row>
    <row r="169" spans="2:11">
      <c r="B169" s="110"/>
      <c r="C169" s="127"/>
      <c r="D169" s="127"/>
      <c r="E169" s="127"/>
      <c r="F169" s="127"/>
      <c r="G169" s="127"/>
      <c r="H169" s="127"/>
      <c r="I169" s="111"/>
      <c r="J169" s="111"/>
      <c r="K169" s="127"/>
    </row>
    <row r="170" spans="2:11">
      <c r="B170" s="110"/>
      <c r="C170" s="127"/>
      <c r="D170" s="127"/>
      <c r="E170" s="127"/>
      <c r="F170" s="127"/>
      <c r="G170" s="127"/>
      <c r="H170" s="127"/>
      <c r="I170" s="111"/>
      <c r="J170" s="111"/>
      <c r="K170" s="127"/>
    </row>
    <row r="171" spans="2:11">
      <c r="B171" s="110"/>
      <c r="C171" s="127"/>
      <c r="D171" s="127"/>
      <c r="E171" s="127"/>
      <c r="F171" s="127"/>
      <c r="G171" s="127"/>
      <c r="H171" s="127"/>
      <c r="I171" s="111"/>
      <c r="J171" s="111"/>
      <c r="K171" s="127"/>
    </row>
    <row r="172" spans="2:11">
      <c r="B172" s="110"/>
      <c r="C172" s="127"/>
      <c r="D172" s="127"/>
      <c r="E172" s="127"/>
      <c r="F172" s="127"/>
      <c r="G172" s="127"/>
      <c r="H172" s="127"/>
      <c r="I172" s="111"/>
      <c r="J172" s="111"/>
      <c r="K172" s="127"/>
    </row>
    <row r="173" spans="2:11">
      <c r="B173" s="110"/>
      <c r="C173" s="127"/>
      <c r="D173" s="127"/>
      <c r="E173" s="127"/>
      <c r="F173" s="127"/>
      <c r="G173" s="127"/>
      <c r="H173" s="127"/>
      <c r="I173" s="111"/>
      <c r="J173" s="111"/>
      <c r="K173" s="127"/>
    </row>
    <row r="174" spans="2:11">
      <c r="B174" s="110"/>
      <c r="C174" s="127"/>
      <c r="D174" s="127"/>
      <c r="E174" s="127"/>
      <c r="F174" s="127"/>
      <c r="G174" s="127"/>
      <c r="H174" s="127"/>
      <c r="I174" s="111"/>
      <c r="J174" s="111"/>
      <c r="K174" s="127"/>
    </row>
    <row r="175" spans="2:11">
      <c r="B175" s="110"/>
      <c r="C175" s="127"/>
      <c r="D175" s="127"/>
      <c r="E175" s="127"/>
      <c r="F175" s="127"/>
      <c r="G175" s="127"/>
      <c r="H175" s="127"/>
      <c r="I175" s="111"/>
      <c r="J175" s="111"/>
      <c r="K175" s="127"/>
    </row>
    <row r="176" spans="2:11">
      <c r="B176" s="110"/>
      <c r="C176" s="127"/>
      <c r="D176" s="127"/>
      <c r="E176" s="127"/>
      <c r="F176" s="127"/>
      <c r="G176" s="127"/>
      <c r="H176" s="127"/>
      <c r="I176" s="111"/>
      <c r="J176" s="111"/>
      <c r="K176" s="127"/>
    </row>
    <row r="177" spans="2:11">
      <c r="B177" s="110"/>
      <c r="C177" s="127"/>
      <c r="D177" s="127"/>
      <c r="E177" s="127"/>
      <c r="F177" s="127"/>
      <c r="G177" s="127"/>
      <c r="H177" s="127"/>
      <c r="I177" s="111"/>
      <c r="J177" s="111"/>
      <c r="K177" s="127"/>
    </row>
    <row r="178" spans="2:11">
      <c r="B178" s="110"/>
      <c r="C178" s="127"/>
      <c r="D178" s="127"/>
      <c r="E178" s="127"/>
      <c r="F178" s="127"/>
      <c r="G178" s="127"/>
      <c r="H178" s="127"/>
      <c r="I178" s="111"/>
      <c r="J178" s="111"/>
      <c r="K178" s="127"/>
    </row>
    <row r="179" spans="2:11">
      <c r="B179" s="110"/>
      <c r="C179" s="127"/>
      <c r="D179" s="127"/>
      <c r="E179" s="127"/>
      <c r="F179" s="127"/>
      <c r="G179" s="127"/>
      <c r="H179" s="127"/>
      <c r="I179" s="111"/>
      <c r="J179" s="111"/>
      <c r="K179" s="127"/>
    </row>
    <row r="180" spans="2:11">
      <c r="B180" s="110"/>
      <c r="C180" s="127"/>
      <c r="D180" s="127"/>
      <c r="E180" s="127"/>
      <c r="F180" s="127"/>
      <c r="G180" s="127"/>
      <c r="H180" s="127"/>
      <c r="I180" s="111"/>
      <c r="J180" s="111"/>
      <c r="K180" s="127"/>
    </row>
    <row r="181" spans="2:11">
      <c r="B181" s="110"/>
      <c r="C181" s="127"/>
      <c r="D181" s="127"/>
      <c r="E181" s="127"/>
      <c r="F181" s="127"/>
      <c r="G181" s="127"/>
      <c r="H181" s="127"/>
      <c r="I181" s="111"/>
      <c r="J181" s="111"/>
      <c r="K181" s="127"/>
    </row>
    <row r="182" spans="2:11">
      <c r="B182" s="110"/>
      <c r="C182" s="127"/>
      <c r="D182" s="127"/>
      <c r="E182" s="127"/>
      <c r="F182" s="127"/>
      <c r="G182" s="127"/>
      <c r="H182" s="127"/>
      <c r="I182" s="111"/>
      <c r="J182" s="111"/>
      <c r="K182" s="127"/>
    </row>
    <row r="183" spans="2:11">
      <c r="B183" s="110"/>
      <c r="C183" s="127"/>
      <c r="D183" s="127"/>
      <c r="E183" s="127"/>
      <c r="F183" s="127"/>
      <c r="G183" s="127"/>
      <c r="H183" s="127"/>
      <c r="I183" s="111"/>
      <c r="J183" s="111"/>
      <c r="K183" s="127"/>
    </row>
    <row r="184" spans="2:11">
      <c r="B184" s="110"/>
      <c r="C184" s="127"/>
      <c r="D184" s="127"/>
      <c r="E184" s="127"/>
      <c r="F184" s="127"/>
      <c r="G184" s="127"/>
      <c r="H184" s="127"/>
      <c r="I184" s="111"/>
      <c r="J184" s="111"/>
      <c r="K184" s="127"/>
    </row>
    <row r="185" spans="2:11">
      <c r="B185" s="110"/>
      <c r="C185" s="127"/>
      <c r="D185" s="127"/>
      <c r="E185" s="127"/>
      <c r="F185" s="127"/>
      <c r="G185" s="127"/>
      <c r="H185" s="127"/>
      <c r="I185" s="111"/>
      <c r="J185" s="111"/>
      <c r="K185" s="127"/>
    </row>
    <row r="186" spans="2:11">
      <c r="B186" s="110"/>
      <c r="C186" s="127"/>
      <c r="D186" s="127"/>
      <c r="E186" s="127"/>
      <c r="F186" s="127"/>
      <c r="G186" s="127"/>
      <c r="H186" s="127"/>
      <c r="I186" s="111"/>
      <c r="J186" s="111"/>
      <c r="K186" s="127"/>
    </row>
    <row r="187" spans="2:11">
      <c r="B187" s="110"/>
      <c r="C187" s="127"/>
      <c r="D187" s="127"/>
      <c r="E187" s="127"/>
      <c r="F187" s="127"/>
      <c r="G187" s="127"/>
      <c r="H187" s="127"/>
      <c r="I187" s="111"/>
      <c r="J187" s="111"/>
      <c r="K187" s="127"/>
    </row>
    <row r="188" spans="2:11">
      <c r="B188" s="110"/>
      <c r="C188" s="127"/>
      <c r="D188" s="127"/>
      <c r="E188" s="127"/>
      <c r="F188" s="127"/>
      <c r="G188" s="127"/>
      <c r="H188" s="127"/>
      <c r="I188" s="111"/>
      <c r="J188" s="111"/>
      <c r="K188" s="127"/>
    </row>
    <row r="189" spans="2:11">
      <c r="B189" s="110"/>
      <c r="C189" s="127"/>
      <c r="D189" s="127"/>
      <c r="E189" s="127"/>
      <c r="F189" s="127"/>
      <c r="G189" s="127"/>
      <c r="H189" s="127"/>
      <c r="I189" s="111"/>
      <c r="J189" s="111"/>
      <c r="K189" s="127"/>
    </row>
    <row r="190" spans="2:11">
      <c r="B190" s="110"/>
      <c r="C190" s="127"/>
      <c r="D190" s="127"/>
      <c r="E190" s="127"/>
      <c r="F190" s="127"/>
      <c r="G190" s="127"/>
      <c r="H190" s="127"/>
      <c r="I190" s="111"/>
      <c r="J190" s="111"/>
      <c r="K190" s="127"/>
    </row>
    <row r="191" spans="2:11">
      <c r="B191" s="110"/>
      <c r="C191" s="127"/>
      <c r="D191" s="127"/>
      <c r="E191" s="127"/>
      <c r="F191" s="127"/>
      <c r="G191" s="127"/>
      <c r="H191" s="127"/>
      <c r="I191" s="111"/>
      <c r="J191" s="111"/>
      <c r="K191" s="127"/>
    </row>
    <row r="192" spans="2:11">
      <c r="B192" s="110"/>
      <c r="C192" s="127"/>
      <c r="D192" s="127"/>
      <c r="E192" s="127"/>
      <c r="F192" s="127"/>
      <c r="G192" s="127"/>
      <c r="H192" s="127"/>
      <c r="I192" s="111"/>
      <c r="J192" s="111"/>
      <c r="K192" s="127"/>
    </row>
    <row r="193" spans="2:11">
      <c r="B193" s="110"/>
      <c r="C193" s="127"/>
      <c r="D193" s="127"/>
      <c r="E193" s="127"/>
      <c r="F193" s="127"/>
      <c r="G193" s="127"/>
      <c r="H193" s="127"/>
      <c r="I193" s="111"/>
      <c r="J193" s="111"/>
      <c r="K193" s="127"/>
    </row>
    <row r="194" spans="2:11">
      <c r="B194" s="110"/>
      <c r="C194" s="127"/>
      <c r="D194" s="127"/>
      <c r="E194" s="127"/>
      <c r="F194" s="127"/>
      <c r="G194" s="127"/>
      <c r="H194" s="127"/>
      <c r="I194" s="111"/>
      <c r="J194" s="111"/>
      <c r="K194" s="127"/>
    </row>
    <row r="195" spans="2:11">
      <c r="B195" s="110"/>
      <c r="C195" s="127"/>
      <c r="D195" s="127"/>
      <c r="E195" s="127"/>
      <c r="F195" s="127"/>
      <c r="G195" s="127"/>
      <c r="H195" s="127"/>
      <c r="I195" s="111"/>
      <c r="J195" s="111"/>
      <c r="K195" s="127"/>
    </row>
    <row r="196" spans="2:11">
      <c r="B196" s="110"/>
      <c r="C196" s="127"/>
      <c r="D196" s="127"/>
      <c r="E196" s="127"/>
      <c r="F196" s="127"/>
      <c r="G196" s="127"/>
      <c r="H196" s="127"/>
      <c r="I196" s="111"/>
      <c r="J196" s="111"/>
      <c r="K196" s="127"/>
    </row>
    <row r="197" spans="2:11">
      <c r="B197" s="110"/>
      <c r="C197" s="127"/>
      <c r="D197" s="127"/>
      <c r="E197" s="127"/>
      <c r="F197" s="127"/>
      <c r="G197" s="127"/>
      <c r="H197" s="127"/>
      <c r="I197" s="111"/>
      <c r="J197" s="111"/>
      <c r="K197" s="127"/>
    </row>
    <row r="198" spans="2:11">
      <c r="B198" s="110"/>
      <c r="C198" s="127"/>
      <c r="D198" s="127"/>
      <c r="E198" s="127"/>
      <c r="F198" s="127"/>
      <c r="G198" s="127"/>
      <c r="H198" s="127"/>
      <c r="I198" s="111"/>
      <c r="J198" s="111"/>
      <c r="K198" s="127"/>
    </row>
    <row r="199" spans="2:11">
      <c r="B199" s="110"/>
      <c r="C199" s="127"/>
      <c r="D199" s="127"/>
      <c r="E199" s="127"/>
      <c r="F199" s="127"/>
      <c r="G199" s="127"/>
      <c r="H199" s="127"/>
      <c r="I199" s="111"/>
      <c r="J199" s="111"/>
      <c r="K199" s="127"/>
    </row>
    <row r="200" spans="2:11">
      <c r="B200" s="110"/>
      <c r="C200" s="127"/>
      <c r="D200" s="127"/>
      <c r="E200" s="127"/>
      <c r="F200" s="127"/>
      <c r="G200" s="127"/>
      <c r="H200" s="127"/>
      <c r="I200" s="111"/>
      <c r="J200" s="111"/>
      <c r="K200" s="127"/>
    </row>
    <row r="201" spans="2:11">
      <c r="B201" s="110"/>
      <c r="C201" s="127"/>
      <c r="D201" s="127"/>
      <c r="E201" s="127"/>
      <c r="F201" s="127"/>
      <c r="G201" s="127"/>
      <c r="H201" s="127"/>
      <c r="I201" s="111"/>
      <c r="J201" s="111"/>
      <c r="K201" s="127"/>
    </row>
    <row r="202" spans="2:11">
      <c r="B202" s="110"/>
      <c r="C202" s="127"/>
      <c r="D202" s="127"/>
      <c r="E202" s="127"/>
      <c r="F202" s="127"/>
      <c r="G202" s="127"/>
      <c r="H202" s="127"/>
      <c r="I202" s="111"/>
      <c r="J202" s="111"/>
      <c r="K202" s="127"/>
    </row>
    <row r="203" spans="2:11">
      <c r="B203" s="110"/>
      <c r="C203" s="127"/>
      <c r="D203" s="127"/>
      <c r="E203" s="127"/>
      <c r="F203" s="127"/>
      <c r="G203" s="127"/>
      <c r="H203" s="127"/>
      <c r="I203" s="111"/>
      <c r="J203" s="111"/>
      <c r="K203" s="127"/>
    </row>
    <row r="204" spans="2:11">
      <c r="B204" s="110"/>
      <c r="C204" s="127"/>
      <c r="D204" s="127"/>
      <c r="E204" s="127"/>
      <c r="F204" s="127"/>
      <c r="G204" s="127"/>
      <c r="H204" s="127"/>
      <c r="I204" s="111"/>
      <c r="J204" s="111"/>
      <c r="K204" s="127"/>
    </row>
    <row r="205" spans="2:11">
      <c r="B205" s="110"/>
      <c r="C205" s="127"/>
      <c r="D205" s="127"/>
      <c r="E205" s="127"/>
      <c r="F205" s="127"/>
      <c r="G205" s="127"/>
      <c r="H205" s="127"/>
      <c r="I205" s="111"/>
      <c r="J205" s="111"/>
      <c r="K205" s="127"/>
    </row>
    <row r="206" spans="2:11">
      <c r="B206" s="110"/>
      <c r="C206" s="127"/>
      <c r="D206" s="127"/>
      <c r="E206" s="127"/>
      <c r="F206" s="127"/>
      <c r="G206" s="127"/>
      <c r="H206" s="127"/>
      <c r="I206" s="111"/>
      <c r="J206" s="111"/>
      <c r="K206" s="127"/>
    </row>
    <row r="207" spans="2:11">
      <c r="B207" s="110"/>
      <c r="C207" s="127"/>
      <c r="D207" s="127"/>
      <c r="E207" s="127"/>
      <c r="F207" s="127"/>
      <c r="G207" s="127"/>
      <c r="H207" s="127"/>
      <c r="I207" s="111"/>
      <c r="J207" s="111"/>
      <c r="K207" s="127"/>
    </row>
    <row r="208" spans="2:11">
      <c r="B208" s="110"/>
      <c r="C208" s="127"/>
      <c r="D208" s="127"/>
      <c r="E208" s="127"/>
      <c r="F208" s="127"/>
      <c r="G208" s="127"/>
      <c r="H208" s="127"/>
      <c r="I208" s="111"/>
      <c r="J208" s="111"/>
      <c r="K208" s="127"/>
    </row>
    <row r="209" spans="2:11">
      <c r="B209" s="110"/>
      <c r="C209" s="127"/>
      <c r="D209" s="127"/>
      <c r="E209" s="127"/>
      <c r="F209" s="127"/>
      <c r="G209" s="127"/>
      <c r="H209" s="127"/>
      <c r="I209" s="111"/>
      <c r="J209" s="111"/>
      <c r="K209" s="127"/>
    </row>
    <row r="210" spans="2:11">
      <c r="B210" s="110"/>
      <c r="C210" s="127"/>
      <c r="D210" s="127"/>
      <c r="E210" s="127"/>
      <c r="F210" s="127"/>
      <c r="G210" s="127"/>
      <c r="H210" s="127"/>
      <c r="I210" s="111"/>
      <c r="J210" s="111"/>
      <c r="K210" s="127"/>
    </row>
    <row r="211" spans="2:11">
      <c r="B211" s="110"/>
      <c r="C211" s="127"/>
      <c r="D211" s="127"/>
      <c r="E211" s="127"/>
      <c r="F211" s="127"/>
      <c r="G211" s="127"/>
      <c r="H211" s="127"/>
      <c r="I211" s="111"/>
      <c r="J211" s="111"/>
      <c r="K211" s="127"/>
    </row>
    <row r="212" spans="2:11">
      <c r="B212" s="110"/>
      <c r="C212" s="127"/>
      <c r="D212" s="127"/>
      <c r="E212" s="127"/>
      <c r="F212" s="127"/>
      <c r="G212" s="127"/>
      <c r="H212" s="127"/>
      <c r="I212" s="111"/>
      <c r="J212" s="111"/>
      <c r="K212" s="127"/>
    </row>
    <row r="213" spans="2:11">
      <c r="B213" s="110"/>
      <c r="C213" s="127"/>
      <c r="D213" s="127"/>
      <c r="E213" s="127"/>
      <c r="F213" s="127"/>
      <c r="G213" s="127"/>
      <c r="H213" s="127"/>
      <c r="I213" s="111"/>
      <c r="J213" s="111"/>
      <c r="K213" s="127"/>
    </row>
    <row r="214" spans="2:11">
      <c r="B214" s="110"/>
      <c r="C214" s="127"/>
      <c r="D214" s="127"/>
      <c r="E214" s="127"/>
      <c r="F214" s="127"/>
      <c r="G214" s="127"/>
      <c r="H214" s="127"/>
      <c r="I214" s="111"/>
      <c r="J214" s="111"/>
      <c r="K214" s="127"/>
    </row>
    <row r="215" spans="2:11">
      <c r="B215" s="110"/>
      <c r="C215" s="127"/>
      <c r="D215" s="127"/>
      <c r="E215" s="127"/>
      <c r="F215" s="127"/>
      <c r="G215" s="127"/>
      <c r="H215" s="127"/>
      <c r="I215" s="111"/>
      <c r="J215" s="111"/>
      <c r="K215" s="127"/>
    </row>
    <row r="216" spans="2:11">
      <c r="B216" s="110"/>
      <c r="C216" s="127"/>
      <c r="D216" s="127"/>
      <c r="E216" s="127"/>
      <c r="F216" s="127"/>
      <c r="G216" s="127"/>
      <c r="H216" s="127"/>
      <c r="I216" s="111"/>
      <c r="J216" s="111"/>
      <c r="K216" s="127"/>
    </row>
    <row r="217" spans="2:11">
      <c r="B217" s="110"/>
      <c r="C217" s="127"/>
      <c r="D217" s="127"/>
      <c r="E217" s="127"/>
      <c r="F217" s="127"/>
      <c r="G217" s="127"/>
      <c r="H217" s="127"/>
      <c r="I217" s="111"/>
      <c r="J217" s="111"/>
      <c r="K217" s="127"/>
    </row>
    <row r="218" spans="2:11">
      <c r="B218" s="110"/>
      <c r="C218" s="127"/>
      <c r="D218" s="127"/>
      <c r="E218" s="127"/>
      <c r="F218" s="127"/>
      <c r="G218" s="127"/>
      <c r="H218" s="127"/>
      <c r="I218" s="111"/>
      <c r="J218" s="111"/>
      <c r="K218" s="127"/>
    </row>
    <row r="219" spans="2:11">
      <c r="B219" s="110"/>
      <c r="C219" s="127"/>
      <c r="D219" s="127"/>
      <c r="E219" s="127"/>
      <c r="F219" s="127"/>
      <c r="G219" s="127"/>
      <c r="H219" s="127"/>
      <c r="I219" s="111"/>
      <c r="J219" s="111"/>
      <c r="K219" s="127"/>
    </row>
    <row r="220" spans="2:11">
      <c r="B220" s="110"/>
      <c r="C220" s="127"/>
      <c r="D220" s="127"/>
      <c r="E220" s="127"/>
      <c r="F220" s="127"/>
      <c r="G220" s="127"/>
      <c r="H220" s="127"/>
      <c r="I220" s="111"/>
      <c r="J220" s="111"/>
      <c r="K220" s="127"/>
    </row>
    <row r="221" spans="2:11">
      <c r="B221" s="110"/>
      <c r="C221" s="127"/>
      <c r="D221" s="127"/>
      <c r="E221" s="127"/>
      <c r="F221" s="127"/>
      <c r="G221" s="127"/>
      <c r="H221" s="127"/>
      <c r="I221" s="111"/>
      <c r="J221" s="111"/>
      <c r="K221" s="127"/>
    </row>
    <row r="222" spans="2:11">
      <c r="B222" s="110"/>
      <c r="C222" s="127"/>
      <c r="D222" s="127"/>
      <c r="E222" s="127"/>
      <c r="F222" s="127"/>
      <c r="G222" s="127"/>
      <c r="H222" s="127"/>
      <c r="I222" s="111"/>
      <c r="J222" s="111"/>
      <c r="K222" s="127"/>
    </row>
    <row r="223" spans="2:11">
      <c r="B223" s="110"/>
      <c r="C223" s="127"/>
      <c r="D223" s="127"/>
      <c r="E223" s="127"/>
      <c r="F223" s="127"/>
      <c r="G223" s="127"/>
      <c r="H223" s="127"/>
      <c r="I223" s="111"/>
      <c r="J223" s="111"/>
      <c r="K223" s="127"/>
    </row>
    <row r="224" spans="2:11">
      <c r="B224" s="110"/>
      <c r="C224" s="127"/>
      <c r="D224" s="127"/>
      <c r="E224" s="127"/>
      <c r="F224" s="127"/>
      <c r="G224" s="127"/>
      <c r="H224" s="127"/>
      <c r="I224" s="111"/>
      <c r="J224" s="111"/>
      <c r="K224" s="127"/>
    </row>
    <row r="225" spans="2:11">
      <c r="B225" s="110"/>
      <c r="C225" s="127"/>
      <c r="D225" s="127"/>
      <c r="E225" s="127"/>
      <c r="F225" s="127"/>
      <c r="G225" s="127"/>
      <c r="H225" s="127"/>
      <c r="I225" s="111"/>
      <c r="J225" s="111"/>
      <c r="K225" s="127"/>
    </row>
    <row r="226" spans="2:11">
      <c r="B226" s="110"/>
      <c r="C226" s="127"/>
      <c r="D226" s="127"/>
      <c r="E226" s="127"/>
      <c r="F226" s="127"/>
      <c r="G226" s="127"/>
      <c r="H226" s="127"/>
      <c r="I226" s="111"/>
      <c r="J226" s="111"/>
      <c r="K226" s="127"/>
    </row>
    <row r="227" spans="2:11">
      <c r="B227" s="110"/>
      <c r="C227" s="127"/>
      <c r="D227" s="127"/>
      <c r="E227" s="127"/>
      <c r="F227" s="127"/>
      <c r="G227" s="127"/>
      <c r="H227" s="127"/>
      <c r="I227" s="111"/>
      <c r="J227" s="111"/>
      <c r="K227" s="127"/>
    </row>
    <row r="228" spans="2:11">
      <c r="B228" s="110"/>
      <c r="C228" s="127"/>
      <c r="D228" s="127"/>
      <c r="E228" s="127"/>
      <c r="F228" s="127"/>
      <c r="G228" s="127"/>
      <c r="H228" s="127"/>
      <c r="I228" s="111"/>
      <c r="J228" s="111"/>
      <c r="K228" s="127"/>
    </row>
    <row r="229" spans="2:11">
      <c r="B229" s="110"/>
      <c r="C229" s="127"/>
      <c r="D229" s="127"/>
      <c r="E229" s="127"/>
      <c r="F229" s="127"/>
      <c r="G229" s="127"/>
      <c r="H229" s="127"/>
      <c r="I229" s="111"/>
      <c r="J229" s="111"/>
      <c r="K229" s="127"/>
    </row>
    <row r="230" spans="2:11">
      <c r="B230" s="110"/>
      <c r="C230" s="127"/>
      <c r="D230" s="127"/>
      <c r="E230" s="127"/>
      <c r="F230" s="127"/>
      <c r="G230" s="127"/>
      <c r="H230" s="127"/>
      <c r="I230" s="111"/>
      <c r="J230" s="111"/>
      <c r="K230" s="127"/>
    </row>
    <row r="231" spans="2:11">
      <c r="B231" s="110"/>
      <c r="C231" s="127"/>
      <c r="D231" s="127"/>
      <c r="E231" s="127"/>
      <c r="F231" s="127"/>
      <c r="G231" s="127"/>
      <c r="H231" s="127"/>
      <c r="I231" s="111"/>
      <c r="J231" s="111"/>
      <c r="K231" s="127"/>
    </row>
    <row r="232" spans="2:11">
      <c r="B232" s="110"/>
      <c r="C232" s="127"/>
      <c r="D232" s="127"/>
      <c r="E232" s="127"/>
      <c r="F232" s="127"/>
      <c r="G232" s="127"/>
      <c r="H232" s="127"/>
      <c r="I232" s="111"/>
      <c r="J232" s="111"/>
      <c r="K232" s="127"/>
    </row>
    <row r="233" spans="2:11">
      <c r="B233" s="110"/>
      <c r="C233" s="127"/>
      <c r="D233" s="127"/>
      <c r="E233" s="127"/>
      <c r="F233" s="127"/>
      <c r="G233" s="127"/>
      <c r="H233" s="127"/>
      <c r="I233" s="111"/>
      <c r="J233" s="111"/>
      <c r="K233" s="127"/>
    </row>
    <row r="234" spans="2:11">
      <c r="B234" s="110"/>
      <c r="C234" s="127"/>
      <c r="D234" s="127"/>
      <c r="E234" s="127"/>
      <c r="F234" s="127"/>
      <c r="G234" s="127"/>
      <c r="H234" s="127"/>
      <c r="I234" s="111"/>
      <c r="J234" s="111"/>
      <c r="K234" s="127"/>
    </row>
    <row r="235" spans="2:11">
      <c r="B235" s="110"/>
      <c r="C235" s="127"/>
      <c r="D235" s="127"/>
      <c r="E235" s="127"/>
      <c r="F235" s="127"/>
      <c r="G235" s="127"/>
      <c r="H235" s="127"/>
      <c r="I235" s="111"/>
      <c r="J235" s="111"/>
      <c r="K235" s="127"/>
    </row>
    <row r="236" spans="2:11">
      <c r="B236" s="110"/>
      <c r="C236" s="127"/>
      <c r="D236" s="127"/>
      <c r="E236" s="127"/>
      <c r="F236" s="127"/>
      <c r="G236" s="127"/>
      <c r="H236" s="127"/>
      <c r="I236" s="111"/>
      <c r="J236" s="111"/>
      <c r="K236" s="127"/>
    </row>
    <row r="237" spans="2:11">
      <c r="B237" s="110"/>
      <c r="C237" s="127"/>
      <c r="D237" s="127"/>
      <c r="E237" s="127"/>
      <c r="F237" s="127"/>
      <c r="G237" s="127"/>
      <c r="H237" s="127"/>
      <c r="I237" s="111"/>
      <c r="J237" s="111"/>
      <c r="K237" s="127"/>
    </row>
    <row r="238" spans="2:11">
      <c r="B238" s="110"/>
      <c r="C238" s="127"/>
      <c r="D238" s="127"/>
      <c r="E238" s="127"/>
      <c r="F238" s="127"/>
      <c r="G238" s="127"/>
      <c r="H238" s="127"/>
      <c r="I238" s="111"/>
      <c r="J238" s="111"/>
      <c r="K238" s="127"/>
    </row>
    <row r="239" spans="2:11">
      <c r="B239" s="110"/>
      <c r="C239" s="127"/>
      <c r="D239" s="127"/>
      <c r="E239" s="127"/>
      <c r="F239" s="127"/>
      <c r="G239" s="127"/>
      <c r="H239" s="127"/>
      <c r="I239" s="111"/>
      <c r="J239" s="111"/>
      <c r="K239" s="127"/>
    </row>
    <row r="240" spans="2:11">
      <c r="B240" s="110"/>
      <c r="C240" s="127"/>
      <c r="D240" s="127"/>
      <c r="E240" s="127"/>
      <c r="F240" s="127"/>
      <c r="G240" s="127"/>
      <c r="H240" s="127"/>
      <c r="I240" s="111"/>
      <c r="J240" s="111"/>
      <c r="K240" s="127"/>
    </row>
    <row r="241" spans="2:11">
      <c r="B241" s="110"/>
      <c r="C241" s="127"/>
      <c r="D241" s="127"/>
      <c r="E241" s="127"/>
      <c r="F241" s="127"/>
      <c r="G241" s="127"/>
      <c r="H241" s="127"/>
      <c r="I241" s="111"/>
      <c r="J241" s="111"/>
      <c r="K241" s="127"/>
    </row>
    <row r="242" spans="2:11">
      <c r="B242" s="110"/>
      <c r="C242" s="127"/>
      <c r="D242" s="127"/>
      <c r="E242" s="127"/>
      <c r="F242" s="127"/>
      <c r="G242" s="127"/>
      <c r="H242" s="127"/>
      <c r="I242" s="111"/>
      <c r="J242" s="111"/>
      <c r="K242" s="127"/>
    </row>
    <row r="243" spans="2:11">
      <c r="B243" s="110"/>
      <c r="C243" s="127"/>
      <c r="D243" s="127"/>
      <c r="E243" s="127"/>
      <c r="F243" s="127"/>
      <c r="G243" s="127"/>
      <c r="H243" s="127"/>
      <c r="I243" s="111"/>
      <c r="J243" s="111"/>
      <c r="K243" s="127"/>
    </row>
    <row r="244" spans="2:11">
      <c r="B244" s="110"/>
      <c r="C244" s="127"/>
      <c r="D244" s="127"/>
      <c r="E244" s="127"/>
      <c r="F244" s="127"/>
      <c r="G244" s="127"/>
      <c r="H244" s="127"/>
      <c r="I244" s="111"/>
      <c r="J244" s="111"/>
      <c r="K244" s="127"/>
    </row>
    <row r="245" spans="2:11">
      <c r="B245" s="110"/>
      <c r="C245" s="127"/>
      <c r="D245" s="127"/>
      <c r="E245" s="127"/>
      <c r="F245" s="127"/>
      <c r="G245" s="127"/>
      <c r="H245" s="127"/>
      <c r="I245" s="111"/>
      <c r="J245" s="111"/>
      <c r="K245" s="127"/>
    </row>
    <row r="246" spans="2:11">
      <c r="B246" s="110"/>
      <c r="C246" s="127"/>
      <c r="D246" s="127"/>
      <c r="E246" s="127"/>
      <c r="F246" s="127"/>
      <c r="G246" s="127"/>
      <c r="H246" s="127"/>
      <c r="I246" s="111"/>
      <c r="J246" s="111"/>
      <c r="K246" s="127"/>
    </row>
    <row r="247" spans="2:11">
      <c r="B247" s="110"/>
      <c r="C247" s="127"/>
      <c r="D247" s="127"/>
      <c r="E247" s="127"/>
      <c r="F247" s="127"/>
      <c r="G247" s="127"/>
      <c r="H247" s="127"/>
      <c r="I247" s="111"/>
      <c r="J247" s="111"/>
      <c r="K247" s="127"/>
    </row>
    <row r="248" spans="2:11">
      <c r="B248" s="110"/>
      <c r="C248" s="127"/>
      <c r="D248" s="127"/>
      <c r="E248" s="127"/>
      <c r="F248" s="127"/>
      <c r="G248" s="127"/>
      <c r="H248" s="127"/>
      <c r="I248" s="111"/>
      <c r="J248" s="111"/>
      <c r="K248" s="127"/>
    </row>
    <row r="249" spans="2:11">
      <c r="B249" s="110"/>
      <c r="C249" s="127"/>
      <c r="D249" s="127"/>
      <c r="E249" s="127"/>
      <c r="F249" s="127"/>
      <c r="G249" s="127"/>
      <c r="H249" s="127"/>
      <c r="I249" s="111"/>
      <c r="J249" s="111"/>
      <c r="K249" s="127"/>
    </row>
    <row r="250" spans="2:11">
      <c r="B250" s="110"/>
      <c r="C250" s="127"/>
      <c r="D250" s="127"/>
      <c r="E250" s="127"/>
      <c r="F250" s="127"/>
      <c r="G250" s="127"/>
      <c r="H250" s="127"/>
      <c r="I250" s="111"/>
      <c r="J250" s="111"/>
      <c r="K250" s="127"/>
    </row>
    <row r="251" spans="2:11">
      <c r="B251" s="110"/>
      <c r="C251" s="127"/>
      <c r="D251" s="127"/>
      <c r="E251" s="127"/>
      <c r="F251" s="127"/>
      <c r="G251" s="127"/>
      <c r="H251" s="127"/>
      <c r="I251" s="111"/>
      <c r="J251" s="111"/>
      <c r="K251" s="127"/>
    </row>
    <row r="252" spans="2:11">
      <c r="B252" s="110"/>
      <c r="C252" s="127"/>
      <c r="D252" s="127"/>
      <c r="E252" s="127"/>
      <c r="F252" s="127"/>
      <c r="G252" s="127"/>
      <c r="H252" s="127"/>
      <c r="I252" s="111"/>
      <c r="J252" s="111"/>
      <c r="K252" s="127"/>
    </row>
    <row r="253" spans="2:11">
      <c r="B253" s="110"/>
      <c r="C253" s="127"/>
      <c r="D253" s="127"/>
      <c r="E253" s="127"/>
      <c r="F253" s="127"/>
      <c r="G253" s="127"/>
      <c r="H253" s="127"/>
      <c r="I253" s="111"/>
      <c r="J253" s="111"/>
      <c r="K253" s="127"/>
    </row>
    <row r="254" spans="2:11">
      <c r="B254" s="110"/>
      <c r="C254" s="127"/>
      <c r="D254" s="127"/>
      <c r="E254" s="127"/>
      <c r="F254" s="127"/>
      <c r="G254" s="127"/>
      <c r="H254" s="127"/>
      <c r="I254" s="111"/>
      <c r="J254" s="111"/>
      <c r="K254" s="127"/>
    </row>
    <row r="255" spans="2:11">
      <c r="B255" s="110"/>
      <c r="C255" s="127"/>
      <c r="D255" s="127"/>
      <c r="E255" s="127"/>
      <c r="F255" s="127"/>
      <c r="G255" s="127"/>
      <c r="H255" s="127"/>
      <c r="I255" s="111"/>
      <c r="J255" s="111"/>
      <c r="K255" s="127"/>
    </row>
    <row r="256" spans="2:11">
      <c r="B256" s="110"/>
      <c r="C256" s="127"/>
      <c r="D256" s="127"/>
      <c r="E256" s="127"/>
      <c r="F256" s="127"/>
      <c r="G256" s="127"/>
      <c r="H256" s="127"/>
      <c r="I256" s="111"/>
      <c r="J256" s="111"/>
      <c r="K256" s="127"/>
    </row>
    <row r="257" spans="2:11">
      <c r="B257" s="110"/>
      <c r="C257" s="127"/>
      <c r="D257" s="127"/>
      <c r="E257" s="127"/>
      <c r="F257" s="127"/>
      <c r="G257" s="127"/>
      <c r="H257" s="127"/>
      <c r="I257" s="111"/>
      <c r="J257" s="111"/>
      <c r="K257" s="127"/>
    </row>
    <row r="258" spans="2:11">
      <c r="B258" s="110"/>
      <c r="C258" s="127"/>
      <c r="D258" s="127"/>
      <c r="E258" s="127"/>
      <c r="F258" s="127"/>
      <c r="G258" s="127"/>
      <c r="H258" s="127"/>
      <c r="I258" s="111"/>
      <c r="J258" s="111"/>
      <c r="K258" s="127"/>
    </row>
    <row r="259" spans="2:11">
      <c r="B259" s="110"/>
      <c r="C259" s="127"/>
      <c r="D259" s="127"/>
      <c r="E259" s="127"/>
      <c r="F259" s="127"/>
      <c r="G259" s="127"/>
      <c r="H259" s="127"/>
      <c r="I259" s="111"/>
      <c r="J259" s="111"/>
      <c r="K259" s="127"/>
    </row>
    <row r="260" spans="2:11">
      <c r="B260" s="110"/>
      <c r="C260" s="127"/>
      <c r="D260" s="127"/>
      <c r="E260" s="127"/>
      <c r="F260" s="127"/>
      <c r="G260" s="127"/>
      <c r="H260" s="127"/>
      <c r="I260" s="111"/>
      <c r="J260" s="111"/>
      <c r="K260" s="127"/>
    </row>
    <row r="261" spans="2:11">
      <c r="B261" s="110"/>
      <c r="C261" s="127"/>
      <c r="D261" s="127"/>
      <c r="E261" s="127"/>
      <c r="F261" s="127"/>
      <c r="G261" s="127"/>
      <c r="H261" s="127"/>
      <c r="I261" s="111"/>
      <c r="J261" s="111"/>
      <c r="K261" s="127"/>
    </row>
    <row r="262" spans="2:11">
      <c r="B262" s="110"/>
      <c r="C262" s="127"/>
      <c r="D262" s="127"/>
      <c r="E262" s="127"/>
      <c r="F262" s="127"/>
      <c r="G262" s="127"/>
      <c r="H262" s="127"/>
      <c r="I262" s="111"/>
      <c r="J262" s="111"/>
      <c r="K262" s="127"/>
    </row>
    <row r="263" spans="2:11">
      <c r="B263" s="110"/>
      <c r="C263" s="127"/>
      <c r="D263" s="127"/>
      <c r="E263" s="127"/>
      <c r="F263" s="127"/>
      <c r="G263" s="127"/>
      <c r="H263" s="127"/>
      <c r="I263" s="111"/>
      <c r="J263" s="111"/>
      <c r="K263" s="127"/>
    </row>
    <row r="264" spans="2:11">
      <c r="B264" s="110"/>
      <c r="C264" s="127"/>
      <c r="D264" s="127"/>
      <c r="E264" s="127"/>
      <c r="F264" s="127"/>
      <c r="G264" s="127"/>
      <c r="H264" s="127"/>
      <c r="I264" s="111"/>
      <c r="J264" s="111"/>
      <c r="K264" s="127"/>
    </row>
    <row r="265" spans="2:11">
      <c r="B265" s="110"/>
      <c r="C265" s="127"/>
      <c r="D265" s="127"/>
      <c r="E265" s="127"/>
      <c r="F265" s="127"/>
      <c r="G265" s="127"/>
      <c r="H265" s="127"/>
      <c r="I265" s="111"/>
      <c r="J265" s="111"/>
      <c r="K265" s="127"/>
    </row>
    <row r="266" spans="2:11">
      <c r="B266" s="110"/>
      <c r="C266" s="127"/>
      <c r="D266" s="127"/>
      <c r="E266" s="127"/>
      <c r="F266" s="127"/>
      <c r="G266" s="127"/>
      <c r="H266" s="127"/>
      <c r="I266" s="111"/>
      <c r="J266" s="111"/>
      <c r="K266" s="127"/>
    </row>
    <row r="267" spans="2:11">
      <c r="B267" s="110"/>
      <c r="C267" s="127"/>
      <c r="D267" s="127"/>
      <c r="E267" s="127"/>
      <c r="F267" s="127"/>
      <c r="G267" s="127"/>
      <c r="H267" s="127"/>
      <c r="I267" s="111"/>
      <c r="J267" s="111"/>
      <c r="K267" s="127"/>
    </row>
    <row r="268" spans="2:11">
      <c r="B268" s="110"/>
      <c r="C268" s="127"/>
      <c r="D268" s="127"/>
      <c r="E268" s="127"/>
      <c r="F268" s="127"/>
      <c r="G268" s="127"/>
      <c r="H268" s="127"/>
      <c r="I268" s="111"/>
      <c r="J268" s="111"/>
      <c r="K268" s="127"/>
    </row>
    <row r="269" spans="2:11">
      <c r="B269" s="110"/>
      <c r="C269" s="127"/>
      <c r="D269" s="127"/>
      <c r="E269" s="127"/>
      <c r="F269" s="127"/>
      <c r="G269" s="127"/>
      <c r="H269" s="127"/>
      <c r="I269" s="111"/>
      <c r="J269" s="111"/>
      <c r="K269" s="127"/>
    </row>
    <row r="270" spans="2:11">
      <c r="B270" s="110"/>
      <c r="C270" s="127"/>
      <c r="D270" s="127"/>
      <c r="E270" s="127"/>
      <c r="F270" s="127"/>
      <c r="G270" s="127"/>
      <c r="H270" s="127"/>
      <c r="I270" s="111"/>
      <c r="J270" s="111"/>
      <c r="K270" s="127"/>
    </row>
    <row r="271" spans="2:11">
      <c r="B271" s="110"/>
      <c r="C271" s="127"/>
      <c r="D271" s="127"/>
      <c r="E271" s="127"/>
      <c r="F271" s="127"/>
      <c r="G271" s="127"/>
      <c r="H271" s="127"/>
      <c r="I271" s="111"/>
      <c r="J271" s="111"/>
      <c r="K271" s="127"/>
    </row>
    <row r="272" spans="2:11">
      <c r="B272" s="110"/>
      <c r="C272" s="127"/>
      <c r="D272" s="127"/>
      <c r="E272" s="127"/>
      <c r="F272" s="127"/>
      <c r="G272" s="127"/>
      <c r="H272" s="127"/>
      <c r="I272" s="111"/>
      <c r="J272" s="111"/>
      <c r="K272" s="127"/>
    </row>
    <row r="273" spans="2:11">
      <c r="B273" s="110"/>
      <c r="C273" s="127"/>
      <c r="D273" s="127"/>
      <c r="E273" s="127"/>
      <c r="F273" s="127"/>
      <c r="G273" s="127"/>
      <c r="H273" s="127"/>
      <c r="I273" s="111"/>
      <c r="J273" s="111"/>
      <c r="K273" s="127"/>
    </row>
    <row r="274" spans="2:11">
      <c r="B274" s="110"/>
      <c r="C274" s="127"/>
      <c r="D274" s="127"/>
      <c r="E274" s="127"/>
      <c r="F274" s="127"/>
      <c r="G274" s="127"/>
      <c r="H274" s="127"/>
      <c r="I274" s="111"/>
      <c r="J274" s="111"/>
      <c r="K274" s="127"/>
    </row>
    <row r="275" spans="2:11">
      <c r="B275" s="110"/>
      <c r="C275" s="127"/>
      <c r="D275" s="127"/>
      <c r="E275" s="127"/>
      <c r="F275" s="127"/>
      <c r="G275" s="127"/>
      <c r="H275" s="127"/>
      <c r="I275" s="111"/>
      <c r="J275" s="111"/>
      <c r="K275" s="127"/>
    </row>
    <row r="276" spans="2:11">
      <c r="B276" s="110"/>
      <c r="C276" s="127"/>
      <c r="D276" s="127"/>
      <c r="E276" s="127"/>
      <c r="F276" s="127"/>
      <c r="G276" s="127"/>
      <c r="H276" s="127"/>
      <c r="I276" s="111"/>
      <c r="J276" s="111"/>
      <c r="K276" s="127"/>
    </row>
    <row r="277" spans="2:11">
      <c r="B277" s="110"/>
      <c r="C277" s="127"/>
      <c r="D277" s="127"/>
      <c r="E277" s="127"/>
      <c r="F277" s="127"/>
      <c r="G277" s="127"/>
      <c r="H277" s="127"/>
      <c r="I277" s="111"/>
      <c r="J277" s="111"/>
      <c r="K277" s="127"/>
    </row>
    <row r="278" spans="2:11">
      <c r="B278" s="110"/>
      <c r="C278" s="127"/>
      <c r="D278" s="127"/>
      <c r="E278" s="127"/>
      <c r="F278" s="127"/>
      <c r="G278" s="127"/>
      <c r="H278" s="127"/>
      <c r="I278" s="111"/>
      <c r="J278" s="111"/>
      <c r="K278" s="127"/>
    </row>
    <row r="279" spans="2:11">
      <c r="B279" s="110"/>
      <c r="C279" s="127"/>
      <c r="D279" s="127"/>
      <c r="E279" s="127"/>
      <c r="F279" s="127"/>
      <c r="G279" s="127"/>
      <c r="H279" s="127"/>
      <c r="I279" s="111"/>
      <c r="J279" s="111"/>
      <c r="K279" s="127"/>
    </row>
    <row r="280" spans="2:11">
      <c r="B280" s="110"/>
      <c r="C280" s="127"/>
      <c r="D280" s="127"/>
      <c r="E280" s="127"/>
      <c r="F280" s="127"/>
      <c r="G280" s="127"/>
      <c r="H280" s="127"/>
      <c r="I280" s="111"/>
      <c r="J280" s="111"/>
      <c r="K280" s="127"/>
    </row>
    <row r="281" spans="2:11">
      <c r="B281" s="110"/>
      <c r="C281" s="127"/>
      <c r="D281" s="127"/>
      <c r="E281" s="127"/>
      <c r="F281" s="127"/>
      <c r="G281" s="127"/>
      <c r="H281" s="127"/>
      <c r="I281" s="111"/>
      <c r="J281" s="111"/>
      <c r="K281" s="127"/>
    </row>
    <row r="282" spans="2:11">
      <c r="B282" s="110"/>
      <c r="C282" s="127"/>
      <c r="D282" s="127"/>
      <c r="E282" s="127"/>
      <c r="F282" s="127"/>
      <c r="G282" s="127"/>
      <c r="H282" s="127"/>
      <c r="I282" s="111"/>
      <c r="J282" s="111"/>
      <c r="K282" s="127"/>
    </row>
    <row r="283" spans="2:11">
      <c r="B283" s="110"/>
      <c r="C283" s="127"/>
      <c r="D283" s="127"/>
      <c r="E283" s="127"/>
      <c r="F283" s="127"/>
      <c r="G283" s="127"/>
      <c r="H283" s="127"/>
      <c r="I283" s="111"/>
      <c r="J283" s="111"/>
      <c r="K283" s="127"/>
    </row>
    <row r="284" spans="2:11">
      <c r="B284" s="110"/>
      <c r="C284" s="127"/>
      <c r="D284" s="127"/>
      <c r="E284" s="127"/>
      <c r="F284" s="127"/>
      <c r="G284" s="127"/>
      <c r="H284" s="127"/>
      <c r="I284" s="111"/>
      <c r="J284" s="111"/>
      <c r="K284" s="127"/>
    </row>
    <row r="285" spans="2:11">
      <c r="B285" s="110"/>
      <c r="C285" s="127"/>
      <c r="D285" s="127"/>
      <c r="E285" s="127"/>
      <c r="F285" s="127"/>
      <c r="G285" s="127"/>
      <c r="H285" s="127"/>
      <c r="I285" s="111"/>
      <c r="J285" s="111"/>
      <c r="K285" s="127"/>
    </row>
    <row r="286" spans="2:11">
      <c r="B286" s="110"/>
      <c r="C286" s="127"/>
      <c r="D286" s="127"/>
      <c r="E286" s="127"/>
      <c r="F286" s="127"/>
      <c r="G286" s="127"/>
      <c r="H286" s="127"/>
      <c r="I286" s="111"/>
      <c r="J286" s="111"/>
      <c r="K286" s="127"/>
    </row>
    <row r="287" spans="2:11">
      <c r="B287" s="110"/>
      <c r="C287" s="127"/>
      <c r="D287" s="127"/>
      <c r="E287" s="127"/>
      <c r="F287" s="127"/>
      <c r="G287" s="127"/>
      <c r="H287" s="127"/>
      <c r="I287" s="111"/>
      <c r="J287" s="111"/>
      <c r="K287" s="127"/>
    </row>
    <row r="288" spans="2:11">
      <c r="B288" s="110"/>
      <c r="C288" s="127"/>
      <c r="D288" s="127"/>
      <c r="E288" s="127"/>
      <c r="F288" s="127"/>
      <c r="G288" s="127"/>
      <c r="H288" s="127"/>
      <c r="I288" s="111"/>
      <c r="J288" s="111"/>
      <c r="K288" s="127"/>
    </row>
    <row r="289" spans="2:11">
      <c r="B289" s="110"/>
      <c r="C289" s="127"/>
      <c r="D289" s="127"/>
      <c r="E289" s="127"/>
      <c r="F289" s="127"/>
      <c r="G289" s="127"/>
      <c r="H289" s="127"/>
      <c r="I289" s="111"/>
      <c r="J289" s="111"/>
      <c r="K289" s="127"/>
    </row>
    <row r="290" spans="2:11">
      <c r="B290" s="110"/>
      <c r="C290" s="127"/>
      <c r="D290" s="127"/>
      <c r="E290" s="127"/>
      <c r="F290" s="127"/>
      <c r="G290" s="127"/>
      <c r="H290" s="127"/>
      <c r="I290" s="111"/>
      <c r="J290" s="111"/>
      <c r="K290" s="127"/>
    </row>
    <row r="291" spans="2:11">
      <c r="B291" s="110"/>
      <c r="C291" s="127"/>
      <c r="D291" s="127"/>
      <c r="E291" s="127"/>
      <c r="F291" s="127"/>
      <c r="G291" s="127"/>
      <c r="H291" s="127"/>
      <c r="I291" s="111"/>
      <c r="J291" s="111"/>
      <c r="K291" s="127"/>
    </row>
    <row r="292" spans="2:11">
      <c r="B292" s="110"/>
      <c r="C292" s="127"/>
      <c r="D292" s="127"/>
      <c r="E292" s="127"/>
      <c r="F292" s="127"/>
      <c r="G292" s="127"/>
      <c r="H292" s="127"/>
      <c r="I292" s="111"/>
      <c r="J292" s="111"/>
      <c r="K292" s="127"/>
    </row>
    <row r="293" spans="2:11">
      <c r="B293" s="110"/>
      <c r="C293" s="127"/>
      <c r="D293" s="127"/>
      <c r="E293" s="127"/>
      <c r="F293" s="127"/>
      <c r="G293" s="127"/>
      <c r="H293" s="127"/>
      <c r="I293" s="111"/>
      <c r="J293" s="111"/>
      <c r="K293" s="127"/>
    </row>
    <row r="294" spans="2:11">
      <c r="B294" s="110"/>
      <c r="C294" s="127"/>
      <c r="D294" s="127"/>
      <c r="E294" s="127"/>
      <c r="F294" s="127"/>
      <c r="G294" s="127"/>
      <c r="H294" s="127"/>
      <c r="I294" s="111"/>
      <c r="J294" s="111"/>
      <c r="K294" s="127"/>
    </row>
    <row r="295" spans="2:11">
      <c r="B295" s="110"/>
      <c r="C295" s="127"/>
      <c r="D295" s="127"/>
      <c r="E295" s="127"/>
      <c r="F295" s="127"/>
      <c r="G295" s="127"/>
      <c r="H295" s="127"/>
      <c r="I295" s="111"/>
      <c r="J295" s="111"/>
      <c r="K295" s="127"/>
    </row>
    <row r="296" spans="2:11">
      <c r="B296" s="110"/>
      <c r="C296" s="127"/>
      <c r="D296" s="127"/>
      <c r="E296" s="127"/>
      <c r="F296" s="127"/>
      <c r="G296" s="127"/>
      <c r="H296" s="127"/>
      <c r="I296" s="111"/>
      <c r="J296" s="111"/>
      <c r="K296" s="127"/>
    </row>
    <row r="297" spans="2:11">
      <c r="B297" s="110"/>
      <c r="C297" s="127"/>
      <c r="D297" s="127"/>
      <c r="E297" s="127"/>
      <c r="F297" s="127"/>
      <c r="G297" s="127"/>
      <c r="H297" s="127"/>
      <c r="I297" s="111"/>
      <c r="J297" s="111"/>
      <c r="K297" s="127"/>
    </row>
    <row r="298" spans="2:11">
      <c r="B298" s="110"/>
      <c r="C298" s="127"/>
      <c r="D298" s="127"/>
      <c r="E298" s="127"/>
      <c r="F298" s="127"/>
      <c r="G298" s="127"/>
      <c r="H298" s="127"/>
      <c r="I298" s="111"/>
      <c r="J298" s="111"/>
      <c r="K298" s="127"/>
    </row>
    <row r="299" spans="2:11">
      <c r="B299" s="110"/>
      <c r="C299" s="127"/>
      <c r="D299" s="127"/>
      <c r="E299" s="127"/>
      <c r="F299" s="127"/>
      <c r="G299" s="127"/>
      <c r="H299" s="127"/>
      <c r="I299" s="111"/>
      <c r="J299" s="111"/>
      <c r="K299" s="127"/>
    </row>
    <row r="300" spans="2:11">
      <c r="B300" s="110"/>
      <c r="C300" s="127"/>
      <c r="D300" s="127"/>
      <c r="E300" s="127"/>
      <c r="F300" s="127"/>
      <c r="G300" s="127"/>
      <c r="H300" s="127"/>
      <c r="I300" s="111"/>
      <c r="J300" s="111"/>
      <c r="K300" s="127"/>
    </row>
    <row r="301" spans="2:11">
      <c r="B301" s="110"/>
      <c r="C301" s="127"/>
      <c r="D301" s="127"/>
      <c r="E301" s="127"/>
      <c r="F301" s="127"/>
      <c r="G301" s="127"/>
      <c r="H301" s="127"/>
      <c r="I301" s="111"/>
      <c r="J301" s="111"/>
      <c r="K301" s="127"/>
    </row>
    <row r="302" spans="2:11">
      <c r="B302" s="110"/>
      <c r="C302" s="127"/>
      <c r="D302" s="127"/>
      <c r="E302" s="127"/>
      <c r="F302" s="127"/>
      <c r="G302" s="127"/>
      <c r="H302" s="127"/>
      <c r="I302" s="111"/>
      <c r="J302" s="111"/>
      <c r="K302" s="127"/>
    </row>
    <row r="303" spans="2:11">
      <c r="B303" s="110"/>
      <c r="C303" s="127"/>
      <c r="D303" s="127"/>
      <c r="E303" s="127"/>
      <c r="F303" s="127"/>
      <c r="G303" s="127"/>
      <c r="H303" s="127"/>
      <c r="I303" s="111"/>
      <c r="J303" s="111"/>
      <c r="K303" s="127"/>
    </row>
    <row r="304" spans="2:11">
      <c r="B304" s="110"/>
      <c r="C304" s="127"/>
      <c r="D304" s="127"/>
      <c r="E304" s="127"/>
      <c r="F304" s="127"/>
      <c r="G304" s="127"/>
      <c r="H304" s="127"/>
      <c r="I304" s="111"/>
      <c r="J304" s="111"/>
      <c r="K304" s="127"/>
    </row>
    <row r="305" spans="2:11">
      <c r="B305" s="110"/>
      <c r="C305" s="127"/>
      <c r="D305" s="127"/>
      <c r="E305" s="127"/>
      <c r="F305" s="127"/>
      <c r="G305" s="127"/>
      <c r="H305" s="127"/>
      <c r="I305" s="111"/>
      <c r="J305" s="111"/>
      <c r="K305" s="127"/>
    </row>
    <row r="306" spans="2:11">
      <c r="B306" s="110"/>
      <c r="C306" s="127"/>
      <c r="D306" s="127"/>
      <c r="E306" s="127"/>
      <c r="F306" s="127"/>
      <c r="G306" s="127"/>
      <c r="H306" s="127"/>
      <c r="I306" s="111"/>
      <c r="J306" s="111"/>
      <c r="K306" s="127"/>
    </row>
    <row r="307" spans="2:11">
      <c r="B307" s="110"/>
      <c r="C307" s="127"/>
      <c r="D307" s="127"/>
      <c r="E307" s="127"/>
      <c r="F307" s="127"/>
      <c r="G307" s="127"/>
      <c r="H307" s="127"/>
      <c r="I307" s="111"/>
      <c r="J307" s="111"/>
      <c r="K307" s="127"/>
    </row>
    <row r="308" spans="2:11">
      <c r="B308" s="110"/>
      <c r="C308" s="127"/>
      <c r="D308" s="127"/>
      <c r="E308" s="127"/>
      <c r="F308" s="127"/>
      <c r="G308" s="127"/>
      <c r="H308" s="127"/>
      <c r="I308" s="111"/>
      <c r="J308" s="111"/>
      <c r="K308" s="127"/>
    </row>
    <row r="309" spans="2:11">
      <c r="B309" s="110"/>
      <c r="C309" s="127"/>
      <c r="D309" s="127"/>
      <c r="E309" s="127"/>
      <c r="F309" s="127"/>
      <c r="G309" s="127"/>
      <c r="H309" s="127"/>
      <c r="I309" s="111"/>
      <c r="J309" s="111"/>
      <c r="K309" s="127"/>
    </row>
    <row r="310" spans="2:11">
      <c r="B310" s="110"/>
      <c r="C310" s="127"/>
      <c r="D310" s="127"/>
      <c r="E310" s="127"/>
      <c r="F310" s="127"/>
      <c r="G310" s="127"/>
      <c r="H310" s="127"/>
      <c r="I310" s="111"/>
      <c r="J310" s="111"/>
      <c r="K310" s="127"/>
    </row>
    <row r="311" spans="2:11">
      <c r="B311" s="110"/>
      <c r="C311" s="127"/>
      <c r="D311" s="127"/>
      <c r="E311" s="127"/>
      <c r="F311" s="127"/>
      <c r="G311" s="127"/>
      <c r="H311" s="127"/>
      <c r="I311" s="111"/>
      <c r="J311" s="111"/>
      <c r="K311" s="127"/>
    </row>
    <row r="312" spans="2:11">
      <c r="B312" s="110"/>
      <c r="C312" s="127"/>
      <c r="D312" s="127"/>
      <c r="E312" s="127"/>
      <c r="F312" s="127"/>
      <c r="G312" s="127"/>
      <c r="H312" s="127"/>
      <c r="I312" s="111"/>
      <c r="J312" s="111"/>
      <c r="K312" s="127"/>
    </row>
    <row r="313" spans="2:11">
      <c r="B313" s="110"/>
      <c r="C313" s="127"/>
      <c r="D313" s="127"/>
      <c r="E313" s="127"/>
      <c r="F313" s="127"/>
      <c r="G313" s="127"/>
      <c r="H313" s="127"/>
      <c r="I313" s="111"/>
      <c r="J313" s="111"/>
      <c r="K313" s="127"/>
    </row>
    <row r="314" spans="2:11">
      <c r="B314" s="110"/>
      <c r="C314" s="127"/>
      <c r="D314" s="127"/>
      <c r="E314" s="127"/>
      <c r="F314" s="127"/>
      <c r="G314" s="127"/>
      <c r="H314" s="127"/>
      <c r="I314" s="111"/>
      <c r="J314" s="111"/>
      <c r="K314" s="127"/>
    </row>
    <row r="315" spans="2:11">
      <c r="B315" s="110"/>
      <c r="C315" s="127"/>
      <c r="D315" s="127"/>
      <c r="E315" s="127"/>
      <c r="F315" s="127"/>
      <c r="G315" s="127"/>
      <c r="H315" s="127"/>
      <c r="I315" s="111"/>
      <c r="J315" s="111"/>
      <c r="K315" s="127"/>
    </row>
    <row r="316" spans="2:11">
      <c r="B316" s="110"/>
      <c r="C316" s="127"/>
      <c r="D316" s="127"/>
      <c r="E316" s="127"/>
      <c r="F316" s="127"/>
      <c r="G316" s="127"/>
      <c r="H316" s="127"/>
      <c r="I316" s="111"/>
      <c r="J316" s="111"/>
      <c r="K316" s="127"/>
    </row>
    <row r="317" spans="2:11">
      <c r="B317" s="110"/>
      <c r="C317" s="127"/>
      <c r="D317" s="127"/>
      <c r="E317" s="127"/>
      <c r="F317" s="127"/>
      <c r="G317" s="127"/>
      <c r="H317" s="127"/>
      <c r="I317" s="111"/>
      <c r="J317" s="111"/>
      <c r="K317" s="127"/>
    </row>
    <row r="318" spans="2:11">
      <c r="B318" s="110"/>
      <c r="C318" s="127"/>
      <c r="D318" s="127"/>
      <c r="E318" s="127"/>
      <c r="F318" s="127"/>
      <c r="G318" s="127"/>
      <c r="H318" s="127"/>
      <c r="I318" s="111"/>
      <c r="J318" s="111"/>
      <c r="K318" s="127"/>
    </row>
    <row r="319" spans="2:11">
      <c r="B319" s="110"/>
      <c r="C319" s="127"/>
      <c r="D319" s="127"/>
      <c r="E319" s="127"/>
      <c r="F319" s="127"/>
      <c r="G319" s="127"/>
      <c r="H319" s="127"/>
      <c r="I319" s="111"/>
      <c r="J319" s="111"/>
      <c r="K319" s="127"/>
    </row>
    <row r="320" spans="2:11">
      <c r="B320" s="110"/>
      <c r="C320" s="127"/>
      <c r="D320" s="127"/>
      <c r="E320" s="127"/>
      <c r="F320" s="127"/>
      <c r="G320" s="127"/>
      <c r="H320" s="127"/>
      <c r="I320" s="111"/>
      <c r="J320" s="111"/>
      <c r="K320" s="127"/>
    </row>
    <row r="321" spans="2:11">
      <c r="B321" s="110"/>
      <c r="C321" s="127"/>
      <c r="D321" s="127"/>
      <c r="E321" s="127"/>
      <c r="F321" s="127"/>
      <c r="G321" s="127"/>
      <c r="H321" s="127"/>
      <c r="I321" s="111"/>
      <c r="J321" s="111"/>
      <c r="K321" s="127"/>
    </row>
    <row r="322" spans="2:11">
      <c r="B322" s="110"/>
      <c r="C322" s="127"/>
      <c r="D322" s="127"/>
      <c r="E322" s="127"/>
      <c r="F322" s="127"/>
      <c r="G322" s="127"/>
      <c r="H322" s="127"/>
      <c r="I322" s="111"/>
      <c r="J322" s="111"/>
      <c r="K322" s="127"/>
    </row>
    <row r="323" spans="2:11">
      <c r="B323" s="110"/>
      <c r="C323" s="127"/>
      <c r="D323" s="127"/>
      <c r="E323" s="127"/>
      <c r="F323" s="127"/>
      <c r="G323" s="127"/>
      <c r="H323" s="127"/>
      <c r="I323" s="111"/>
      <c r="J323" s="111"/>
      <c r="K323" s="127"/>
    </row>
    <row r="324" spans="2:11">
      <c r="B324" s="110"/>
      <c r="C324" s="127"/>
      <c r="D324" s="127"/>
      <c r="E324" s="127"/>
      <c r="F324" s="127"/>
      <c r="G324" s="127"/>
      <c r="H324" s="127"/>
      <c r="I324" s="111"/>
      <c r="J324" s="111"/>
      <c r="K324" s="127"/>
    </row>
    <row r="325" spans="2:11">
      <c r="B325" s="110"/>
      <c r="C325" s="127"/>
      <c r="D325" s="127"/>
      <c r="E325" s="127"/>
      <c r="F325" s="127"/>
      <c r="G325" s="127"/>
      <c r="H325" s="127"/>
      <c r="I325" s="111"/>
      <c r="J325" s="111"/>
      <c r="K325" s="127"/>
    </row>
    <row r="326" spans="2:11">
      <c r="B326" s="110"/>
      <c r="C326" s="127"/>
      <c r="D326" s="127"/>
      <c r="E326" s="127"/>
      <c r="F326" s="127"/>
      <c r="G326" s="127"/>
      <c r="H326" s="127"/>
      <c r="I326" s="111"/>
      <c r="J326" s="111"/>
      <c r="K326" s="127"/>
    </row>
    <row r="327" spans="2:11">
      <c r="B327" s="110"/>
      <c r="C327" s="127"/>
      <c r="D327" s="127"/>
      <c r="E327" s="127"/>
      <c r="F327" s="127"/>
      <c r="G327" s="127"/>
      <c r="H327" s="127"/>
      <c r="I327" s="111"/>
      <c r="J327" s="111"/>
      <c r="K327" s="127"/>
    </row>
    <row r="328" spans="2:11">
      <c r="B328" s="110"/>
      <c r="C328" s="127"/>
      <c r="D328" s="127"/>
      <c r="E328" s="127"/>
      <c r="F328" s="127"/>
      <c r="G328" s="127"/>
      <c r="H328" s="127"/>
      <c r="I328" s="111"/>
      <c r="J328" s="111"/>
      <c r="K328" s="127"/>
    </row>
    <row r="329" spans="2:11">
      <c r="B329" s="110"/>
      <c r="C329" s="127"/>
      <c r="D329" s="127"/>
      <c r="E329" s="127"/>
      <c r="F329" s="127"/>
      <c r="G329" s="127"/>
      <c r="H329" s="127"/>
      <c r="I329" s="111"/>
      <c r="J329" s="111"/>
      <c r="K329" s="127"/>
    </row>
    <row r="330" spans="2:11">
      <c r="B330" s="110"/>
      <c r="C330" s="127"/>
      <c r="D330" s="127"/>
      <c r="E330" s="127"/>
      <c r="F330" s="127"/>
      <c r="G330" s="127"/>
      <c r="H330" s="127"/>
      <c r="I330" s="111"/>
      <c r="J330" s="111"/>
      <c r="K330" s="127"/>
    </row>
    <row r="331" spans="2:11">
      <c r="B331" s="110"/>
      <c r="C331" s="127"/>
      <c r="D331" s="127"/>
      <c r="E331" s="127"/>
      <c r="F331" s="127"/>
      <c r="G331" s="127"/>
      <c r="H331" s="127"/>
      <c r="I331" s="111"/>
      <c r="J331" s="111"/>
      <c r="K331" s="127"/>
    </row>
    <row r="332" spans="2:11">
      <c r="B332" s="110"/>
      <c r="C332" s="127"/>
      <c r="D332" s="127"/>
      <c r="E332" s="127"/>
      <c r="F332" s="127"/>
      <c r="G332" s="127"/>
      <c r="H332" s="127"/>
      <c r="I332" s="111"/>
      <c r="J332" s="111"/>
      <c r="K332" s="127"/>
    </row>
    <row r="333" spans="2:11">
      <c r="B333" s="110"/>
      <c r="C333" s="127"/>
      <c r="D333" s="127"/>
      <c r="E333" s="127"/>
      <c r="F333" s="127"/>
      <c r="G333" s="127"/>
      <c r="H333" s="127"/>
      <c r="I333" s="111"/>
      <c r="J333" s="111"/>
      <c r="K333" s="127"/>
    </row>
    <row r="334" spans="2:11">
      <c r="B334" s="110"/>
      <c r="C334" s="127"/>
      <c r="D334" s="127"/>
      <c r="E334" s="127"/>
      <c r="F334" s="127"/>
      <c r="G334" s="127"/>
      <c r="H334" s="127"/>
      <c r="I334" s="111"/>
      <c r="J334" s="111"/>
      <c r="K334" s="127"/>
    </row>
    <row r="335" spans="2:11">
      <c r="B335" s="110"/>
      <c r="C335" s="127"/>
      <c r="D335" s="127"/>
      <c r="E335" s="127"/>
      <c r="F335" s="127"/>
      <c r="G335" s="127"/>
      <c r="H335" s="127"/>
      <c r="I335" s="111"/>
      <c r="J335" s="111"/>
      <c r="K335" s="127"/>
    </row>
    <row r="336" spans="2:11">
      <c r="B336" s="110"/>
      <c r="C336" s="127"/>
      <c r="D336" s="127"/>
      <c r="E336" s="127"/>
      <c r="F336" s="127"/>
      <c r="G336" s="127"/>
      <c r="H336" s="127"/>
      <c r="I336" s="111"/>
      <c r="J336" s="111"/>
      <c r="K336" s="127"/>
    </row>
    <row r="337" spans="2:11">
      <c r="B337" s="110"/>
      <c r="C337" s="127"/>
      <c r="D337" s="127"/>
      <c r="E337" s="127"/>
      <c r="F337" s="127"/>
      <c r="G337" s="127"/>
      <c r="H337" s="127"/>
      <c r="I337" s="111"/>
      <c r="J337" s="111"/>
      <c r="K337" s="127"/>
    </row>
    <row r="338" spans="2:11">
      <c r="B338" s="110"/>
      <c r="C338" s="127"/>
      <c r="D338" s="127"/>
      <c r="E338" s="127"/>
      <c r="F338" s="127"/>
      <c r="G338" s="127"/>
      <c r="H338" s="127"/>
      <c r="I338" s="111"/>
      <c r="J338" s="111"/>
      <c r="K338" s="127"/>
    </row>
    <row r="339" spans="2:11">
      <c r="B339" s="110"/>
      <c r="C339" s="127"/>
      <c r="D339" s="127"/>
      <c r="E339" s="127"/>
      <c r="F339" s="127"/>
      <c r="G339" s="127"/>
      <c r="H339" s="127"/>
      <c r="I339" s="111"/>
      <c r="J339" s="111"/>
      <c r="K339" s="127"/>
    </row>
    <row r="340" spans="2:11">
      <c r="B340" s="110"/>
      <c r="C340" s="127"/>
      <c r="D340" s="127"/>
      <c r="E340" s="127"/>
      <c r="F340" s="127"/>
      <c r="G340" s="127"/>
      <c r="H340" s="127"/>
      <c r="I340" s="111"/>
      <c r="J340" s="111"/>
      <c r="K340" s="127"/>
    </row>
    <row r="341" spans="2:11">
      <c r="B341" s="110"/>
      <c r="C341" s="127"/>
      <c r="D341" s="127"/>
      <c r="E341" s="127"/>
      <c r="F341" s="127"/>
      <c r="G341" s="127"/>
      <c r="H341" s="127"/>
      <c r="I341" s="111"/>
      <c r="J341" s="111"/>
      <c r="K341" s="127"/>
    </row>
    <row r="342" spans="2:11">
      <c r="B342" s="110"/>
      <c r="C342" s="127"/>
      <c r="D342" s="127"/>
      <c r="E342" s="127"/>
      <c r="F342" s="127"/>
      <c r="G342" s="127"/>
      <c r="H342" s="127"/>
      <c r="I342" s="111"/>
      <c r="J342" s="111"/>
      <c r="K342" s="127"/>
    </row>
    <row r="343" spans="2:11">
      <c r="B343" s="110"/>
      <c r="C343" s="127"/>
      <c r="D343" s="127"/>
      <c r="E343" s="127"/>
      <c r="F343" s="127"/>
      <c r="G343" s="127"/>
      <c r="H343" s="127"/>
      <c r="I343" s="111"/>
      <c r="J343" s="111"/>
      <c r="K343" s="127"/>
    </row>
    <row r="344" spans="2:11">
      <c r="B344" s="110"/>
      <c r="C344" s="127"/>
      <c r="D344" s="127"/>
      <c r="E344" s="127"/>
      <c r="F344" s="127"/>
      <c r="G344" s="127"/>
      <c r="H344" s="127"/>
      <c r="I344" s="111"/>
      <c r="J344" s="111"/>
      <c r="K344" s="127"/>
    </row>
    <row r="345" spans="2:11">
      <c r="B345" s="110"/>
      <c r="C345" s="127"/>
      <c r="D345" s="127"/>
      <c r="E345" s="127"/>
      <c r="F345" s="127"/>
      <c r="G345" s="127"/>
      <c r="H345" s="127"/>
      <c r="I345" s="111"/>
      <c r="J345" s="111"/>
      <c r="K345" s="127"/>
    </row>
    <row r="346" spans="2:11">
      <c r="B346" s="110"/>
      <c r="C346" s="127"/>
      <c r="D346" s="127"/>
      <c r="E346" s="127"/>
      <c r="F346" s="127"/>
      <c r="G346" s="127"/>
      <c r="H346" s="127"/>
      <c r="I346" s="111"/>
      <c r="J346" s="111"/>
      <c r="K346" s="127"/>
    </row>
    <row r="347" spans="2:11">
      <c r="B347" s="110"/>
      <c r="C347" s="127"/>
      <c r="D347" s="127"/>
      <c r="E347" s="127"/>
      <c r="F347" s="127"/>
      <c r="G347" s="127"/>
      <c r="H347" s="127"/>
      <c r="I347" s="111"/>
      <c r="J347" s="111"/>
      <c r="K347" s="127"/>
    </row>
    <row r="348" spans="2:11">
      <c r="B348" s="110"/>
      <c r="C348" s="127"/>
      <c r="D348" s="127"/>
      <c r="E348" s="127"/>
      <c r="F348" s="127"/>
      <c r="G348" s="127"/>
      <c r="H348" s="127"/>
      <c r="I348" s="111"/>
      <c r="J348" s="111"/>
      <c r="K348" s="127"/>
    </row>
    <row r="349" spans="2:11">
      <c r="B349" s="110"/>
      <c r="C349" s="127"/>
      <c r="D349" s="127"/>
      <c r="E349" s="127"/>
      <c r="F349" s="127"/>
      <c r="G349" s="127"/>
      <c r="H349" s="127"/>
      <c r="I349" s="111"/>
      <c r="J349" s="111"/>
      <c r="K349" s="127"/>
    </row>
    <row r="350" spans="2:11">
      <c r="B350" s="110"/>
      <c r="C350" s="127"/>
      <c r="D350" s="127"/>
      <c r="E350" s="127"/>
      <c r="F350" s="127"/>
      <c r="G350" s="127"/>
      <c r="H350" s="127"/>
      <c r="I350" s="111"/>
      <c r="J350" s="111"/>
      <c r="K350" s="127"/>
    </row>
    <row r="351" spans="2:11">
      <c r="B351" s="110"/>
      <c r="C351" s="127"/>
      <c r="D351" s="127"/>
      <c r="E351" s="127"/>
      <c r="F351" s="127"/>
      <c r="G351" s="127"/>
      <c r="H351" s="127"/>
      <c r="I351" s="111"/>
      <c r="J351" s="111"/>
      <c r="K351" s="127"/>
    </row>
    <row r="352" spans="2:11">
      <c r="B352" s="110"/>
      <c r="C352" s="127"/>
      <c r="D352" s="127"/>
      <c r="E352" s="127"/>
      <c r="F352" s="127"/>
      <c r="G352" s="127"/>
      <c r="H352" s="127"/>
      <c r="I352" s="111"/>
      <c r="J352" s="111"/>
      <c r="K352" s="127"/>
    </row>
    <row r="353" spans="2:11">
      <c r="B353" s="110"/>
      <c r="C353" s="127"/>
      <c r="D353" s="127"/>
      <c r="E353" s="127"/>
      <c r="F353" s="127"/>
      <c r="G353" s="127"/>
      <c r="H353" s="127"/>
      <c r="I353" s="111"/>
      <c r="J353" s="111"/>
      <c r="K353" s="127"/>
    </row>
    <row r="354" spans="2:11">
      <c r="B354" s="110"/>
      <c r="C354" s="127"/>
      <c r="D354" s="127"/>
      <c r="E354" s="127"/>
      <c r="F354" s="127"/>
      <c r="G354" s="127"/>
      <c r="H354" s="127"/>
      <c r="I354" s="111"/>
      <c r="J354" s="111"/>
      <c r="K354" s="127"/>
    </row>
    <row r="355" spans="2:11">
      <c r="B355" s="110"/>
      <c r="C355" s="127"/>
      <c r="D355" s="127"/>
      <c r="E355" s="127"/>
      <c r="F355" s="127"/>
      <c r="G355" s="127"/>
      <c r="H355" s="127"/>
      <c r="I355" s="111"/>
      <c r="J355" s="111"/>
      <c r="K355" s="127"/>
    </row>
    <row r="356" spans="2:11">
      <c r="B356" s="110"/>
      <c r="C356" s="127"/>
      <c r="D356" s="127"/>
      <c r="E356" s="127"/>
      <c r="F356" s="127"/>
      <c r="G356" s="127"/>
      <c r="H356" s="127"/>
      <c r="I356" s="111"/>
      <c r="J356" s="111"/>
      <c r="K356" s="127"/>
    </row>
    <row r="357" spans="2:11">
      <c r="B357" s="110"/>
      <c r="C357" s="127"/>
      <c r="D357" s="127"/>
      <c r="E357" s="127"/>
      <c r="F357" s="127"/>
      <c r="G357" s="127"/>
      <c r="H357" s="127"/>
      <c r="I357" s="111"/>
      <c r="J357" s="111"/>
      <c r="K357" s="127"/>
    </row>
    <row r="358" spans="2:11">
      <c r="B358" s="110"/>
      <c r="C358" s="127"/>
      <c r="D358" s="127"/>
      <c r="E358" s="127"/>
      <c r="F358" s="127"/>
      <c r="G358" s="127"/>
      <c r="H358" s="127"/>
      <c r="I358" s="111"/>
      <c r="J358" s="111"/>
      <c r="K358" s="127"/>
    </row>
    <row r="359" spans="2:11">
      <c r="B359" s="110"/>
      <c r="C359" s="127"/>
      <c r="D359" s="127"/>
      <c r="E359" s="127"/>
      <c r="F359" s="127"/>
      <c r="G359" s="127"/>
      <c r="H359" s="127"/>
      <c r="I359" s="111"/>
      <c r="J359" s="111"/>
      <c r="K359" s="127"/>
    </row>
    <row r="360" spans="2:11">
      <c r="B360" s="110"/>
      <c r="C360" s="127"/>
      <c r="D360" s="127"/>
      <c r="E360" s="127"/>
      <c r="F360" s="127"/>
      <c r="G360" s="127"/>
      <c r="H360" s="127"/>
      <c r="I360" s="111"/>
      <c r="J360" s="111"/>
      <c r="K360" s="127"/>
    </row>
    <row r="361" spans="2:11">
      <c r="B361" s="110"/>
      <c r="C361" s="127"/>
      <c r="D361" s="127"/>
      <c r="E361" s="127"/>
      <c r="F361" s="127"/>
      <c r="G361" s="127"/>
      <c r="H361" s="127"/>
      <c r="I361" s="111"/>
      <c r="J361" s="111"/>
      <c r="K361" s="127"/>
    </row>
    <row r="362" spans="2:11">
      <c r="B362" s="110"/>
      <c r="C362" s="127"/>
      <c r="D362" s="127"/>
      <c r="E362" s="127"/>
      <c r="F362" s="127"/>
      <c r="G362" s="127"/>
      <c r="H362" s="127"/>
      <c r="I362" s="111"/>
      <c r="J362" s="111"/>
      <c r="K362" s="127"/>
    </row>
    <row r="363" spans="2:11">
      <c r="B363" s="110"/>
      <c r="C363" s="127"/>
      <c r="D363" s="127"/>
      <c r="E363" s="127"/>
      <c r="F363" s="127"/>
      <c r="G363" s="127"/>
      <c r="H363" s="127"/>
      <c r="I363" s="111"/>
      <c r="J363" s="111"/>
      <c r="K363" s="127"/>
    </row>
    <row r="364" spans="2:11">
      <c r="B364" s="110"/>
      <c r="C364" s="127"/>
      <c r="D364" s="127"/>
      <c r="E364" s="127"/>
      <c r="F364" s="127"/>
      <c r="G364" s="127"/>
      <c r="H364" s="127"/>
      <c r="I364" s="111"/>
      <c r="J364" s="111"/>
      <c r="K364" s="127"/>
    </row>
    <row r="365" spans="2:11">
      <c r="B365" s="110"/>
      <c r="C365" s="127"/>
      <c r="D365" s="127"/>
      <c r="E365" s="127"/>
      <c r="F365" s="127"/>
      <c r="G365" s="127"/>
      <c r="H365" s="127"/>
      <c r="I365" s="111"/>
      <c r="J365" s="111"/>
      <c r="K365" s="127"/>
    </row>
    <row r="366" spans="2:11">
      <c r="B366" s="110"/>
      <c r="C366" s="127"/>
      <c r="D366" s="127"/>
      <c r="E366" s="127"/>
      <c r="F366" s="127"/>
      <c r="G366" s="127"/>
      <c r="H366" s="127"/>
      <c r="I366" s="111"/>
      <c r="J366" s="111"/>
      <c r="K366" s="127"/>
    </row>
    <row r="367" spans="2:11">
      <c r="B367" s="110"/>
      <c r="C367" s="127"/>
      <c r="D367" s="127"/>
      <c r="E367" s="127"/>
      <c r="F367" s="127"/>
      <c r="G367" s="127"/>
      <c r="H367" s="127"/>
      <c r="I367" s="111"/>
      <c r="J367" s="111"/>
      <c r="K367" s="127"/>
    </row>
    <row r="368" spans="2:11">
      <c r="B368" s="110"/>
      <c r="C368" s="127"/>
      <c r="D368" s="127"/>
      <c r="E368" s="127"/>
      <c r="F368" s="127"/>
      <c r="G368" s="127"/>
      <c r="H368" s="127"/>
      <c r="I368" s="111"/>
      <c r="J368" s="111"/>
      <c r="K368" s="127"/>
    </row>
    <row r="369" spans="2:11">
      <c r="B369" s="110"/>
      <c r="C369" s="127"/>
      <c r="D369" s="127"/>
      <c r="E369" s="127"/>
      <c r="F369" s="127"/>
      <c r="G369" s="127"/>
      <c r="H369" s="127"/>
      <c r="I369" s="111"/>
      <c r="J369" s="111"/>
      <c r="K369" s="127"/>
    </row>
    <row r="370" spans="2:11">
      <c r="B370" s="110"/>
      <c r="C370" s="127"/>
      <c r="D370" s="127"/>
      <c r="E370" s="127"/>
      <c r="F370" s="127"/>
      <c r="G370" s="127"/>
      <c r="H370" s="127"/>
      <c r="I370" s="111"/>
      <c r="J370" s="111"/>
      <c r="K370" s="127"/>
    </row>
    <row r="371" spans="2:11">
      <c r="B371" s="110"/>
      <c r="C371" s="127"/>
      <c r="D371" s="127"/>
      <c r="E371" s="127"/>
      <c r="F371" s="127"/>
      <c r="G371" s="127"/>
      <c r="H371" s="127"/>
      <c r="I371" s="111"/>
      <c r="J371" s="111"/>
      <c r="K371" s="127"/>
    </row>
    <row r="372" spans="2:11">
      <c r="B372" s="110"/>
      <c r="C372" s="127"/>
      <c r="D372" s="127"/>
      <c r="E372" s="127"/>
      <c r="F372" s="127"/>
      <c r="G372" s="127"/>
      <c r="H372" s="127"/>
      <c r="I372" s="111"/>
      <c r="J372" s="111"/>
      <c r="K372" s="127"/>
    </row>
    <row r="373" spans="2:11">
      <c r="B373" s="110"/>
      <c r="C373" s="127"/>
      <c r="D373" s="127"/>
      <c r="E373" s="127"/>
      <c r="F373" s="127"/>
      <c r="G373" s="127"/>
      <c r="H373" s="127"/>
      <c r="I373" s="111"/>
      <c r="J373" s="111"/>
      <c r="K373" s="127"/>
    </row>
    <row r="374" spans="2:11">
      <c r="B374" s="110"/>
      <c r="C374" s="127"/>
      <c r="D374" s="127"/>
      <c r="E374" s="127"/>
      <c r="F374" s="127"/>
      <c r="G374" s="127"/>
      <c r="H374" s="127"/>
      <c r="I374" s="111"/>
      <c r="J374" s="111"/>
      <c r="K374" s="127"/>
    </row>
    <row r="375" spans="2:11">
      <c r="B375" s="110"/>
      <c r="C375" s="127"/>
      <c r="D375" s="127"/>
      <c r="E375" s="127"/>
      <c r="F375" s="127"/>
      <c r="G375" s="127"/>
      <c r="H375" s="127"/>
      <c r="I375" s="111"/>
      <c r="J375" s="111"/>
      <c r="K375" s="127"/>
    </row>
    <row r="376" spans="2:11">
      <c r="B376" s="110"/>
      <c r="C376" s="127"/>
      <c r="D376" s="127"/>
      <c r="E376" s="127"/>
      <c r="F376" s="127"/>
      <c r="G376" s="127"/>
      <c r="H376" s="127"/>
      <c r="I376" s="111"/>
      <c r="J376" s="111"/>
      <c r="K376" s="127"/>
    </row>
    <row r="377" spans="2:11">
      <c r="B377" s="110"/>
      <c r="C377" s="127"/>
      <c r="D377" s="127"/>
      <c r="E377" s="127"/>
      <c r="F377" s="127"/>
      <c r="G377" s="127"/>
      <c r="H377" s="127"/>
      <c r="I377" s="111"/>
      <c r="J377" s="111"/>
      <c r="K377" s="127"/>
    </row>
    <row r="378" spans="2:11">
      <c r="B378" s="110"/>
      <c r="C378" s="127"/>
      <c r="D378" s="127"/>
      <c r="E378" s="127"/>
      <c r="F378" s="127"/>
      <c r="G378" s="127"/>
      <c r="H378" s="127"/>
      <c r="I378" s="111"/>
      <c r="J378" s="111"/>
      <c r="K378" s="127"/>
    </row>
    <row r="379" spans="2:11">
      <c r="B379" s="110"/>
      <c r="C379" s="127"/>
      <c r="D379" s="127"/>
      <c r="E379" s="127"/>
      <c r="F379" s="127"/>
      <c r="G379" s="127"/>
      <c r="H379" s="127"/>
      <c r="I379" s="111"/>
      <c r="J379" s="111"/>
      <c r="K379" s="127"/>
    </row>
    <row r="380" spans="2:11">
      <c r="B380" s="110"/>
      <c r="C380" s="127"/>
      <c r="D380" s="127"/>
      <c r="E380" s="127"/>
      <c r="F380" s="127"/>
      <c r="G380" s="127"/>
      <c r="H380" s="127"/>
      <c r="I380" s="111"/>
      <c r="J380" s="111"/>
      <c r="K380" s="127"/>
    </row>
    <row r="381" spans="2:11">
      <c r="B381" s="110"/>
      <c r="C381" s="127"/>
      <c r="D381" s="127"/>
      <c r="E381" s="127"/>
      <c r="F381" s="127"/>
      <c r="G381" s="127"/>
      <c r="H381" s="127"/>
      <c r="I381" s="111"/>
      <c r="J381" s="111"/>
      <c r="K381" s="127"/>
    </row>
    <row r="382" spans="2:11">
      <c r="B382" s="110"/>
      <c r="C382" s="127"/>
      <c r="D382" s="127"/>
      <c r="E382" s="127"/>
      <c r="F382" s="127"/>
      <c r="G382" s="127"/>
      <c r="H382" s="127"/>
      <c r="I382" s="111"/>
      <c r="J382" s="111"/>
      <c r="K382" s="127"/>
    </row>
    <row r="383" spans="2:11">
      <c r="B383" s="110"/>
      <c r="C383" s="127"/>
      <c r="D383" s="127"/>
      <c r="E383" s="127"/>
      <c r="F383" s="127"/>
      <c r="G383" s="127"/>
      <c r="H383" s="127"/>
      <c r="I383" s="111"/>
      <c r="J383" s="111"/>
      <c r="K383" s="127"/>
    </row>
    <row r="384" spans="2:11">
      <c r="B384" s="110"/>
      <c r="C384" s="127"/>
      <c r="D384" s="127"/>
      <c r="E384" s="127"/>
      <c r="F384" s="127"/>
      <c r="G384" s="127"/>
      <c r="H384" s="127"/>
      <c r="I384" s="111"/>
      <c r="J384" s="111"/>
      <c r="K384" s="127"/>
    </row>
    <row r="385" spans="2:11">
      <c r="B385" s="110"/>
      <c r="C385" s="127"/>
      <c r="D385" s="127"/>
      <c r="E385" s="127"/>
      <c r="F385" s="127"/>
      <c r="G385" s="127"/>
      <c r="H385" s="127"/>
      <c r="I385" s="111"/>
      <c r="J385" s="111"/>
      <c r="K385" s="127"/>
    </row>
    <row r="386" spans="2:11">
      <c r="B386" s="110"/>
      <c r="C386" s="127"/>
      <c r="D386" s="127"/>
      <c r="E386" s="127"/>
      <c r="F386" s="127"/>
      <c r="G386" s="127"/>
      <c r="H386" s="127"/>
      <c r="I386" s="111"/>
      <c r="J386" s="111"/>
      <c r="K386" s="127"/>
    </row>
    <row r="387" spans="2:11">
      <c r="B387" s="110"/>
      <c r="C387" s="127"/>
      <c r="D387" s="127"/>
      <c r="E387" s="127"/>
      <c r="F387" s="127"/>
      <c r="G387" s="127"/>
      <c r="H387" s="127"/>
      <c r="I387" s="111"/>
      <c r="J387" s="111"/>
      <c r="K387" s="127"/>
    </row>
    <row r="388" spans="2:11">
      <c r="B388" s="110"/>
      <c r="C388" s="127"/>
      <c r="D388" s="127"/>
      <c r="E388" s="127"/>
      <c r="F388" s="127"/>
      <c r="G388" s="127"/>
      <c r="H388" s="127"/>
      <c r="I388" s="111"/>
      <c r="J388" s="111"/>
      <c r="K388" s="127"/>
    </row>
    <row r="389" spans="2:11">
      <c r="B389" s="110"/>
      <c r="C389" s="127"/>
      <c r="D389" s="127"/>
      <c r="E389" s="127"/>
      <c r="F389" s="127"/>
      <c r="G389" s="127"/>
      <c r="H389" s="127"/>
      <c r="I389" s="111"/>
      <c r="J389" s="111"/>
      <c r="K389" s="127"/>
    </row>
    <row r="390" spans="2:11">
      <c r="B390" s="110"/>
      <c r="C390" s="127"/>
      <c r="D390" s="127"/>
      <c r="E390" s="127"/>
      <c r="F390" s="127"/>
      <c r="G390" s="127"/>
      <c r="H390" s="127"/>
      <c r="I390" s="111"/>
      <c r="J390" s="111"/>
      <c r="K390" s="127"/>
    </row>
    <row r="391" spans="2:11">
      <c r="B391" s="110"/>
      <c r="C391" s="127"/>
      <c r="D391" s="127"/>
      <c r="E391" s="127"/>
      <c r="F391" s="127"/>
      <c r="G391" s="127"/>
      <c r="H391" s="127"/>
      <c r="I391" s="111"/>
      <c r="J391" s="111"/>
      <c r="K391" s="127"/>
    </row>
    <row r="392" spans="2:11">
      <c r="B392" s="110"/>
      <c r="C392" s="127"/>
      <c r="D392" s="127"/>
      <c r="E392" s="127"/>
      <c r="F392" s="127"/>
      <c r="G392" s="127"/>
      <c r="H392" s="127"/>
      <c r="I392" s="111"/>
      <c r="J392" s="111"/>
      <c r="K392" s="127"/>
    </row>
    <row r="393" spans="2:11">
      <c r="B393" s="110"/>
      <c r="C393" s="127"/>
      <c r="D393" s="127"/>
      <c r="E393" s="127"/>
      <c r="F393" s="127"/>
      <c r="G393" s="127"/>
      <c r="H393" s="127"/>
      <c r="I393" s="111"/>
      <c r="J393" s="111"/>
      <c r="K393" s="127"/>
    </row>
    <row r="394" spans="2:11">
      <c r="B394" s="110"/>
      <c r="C394" s="127"/>
      <c r="D394" s="127"/>
      <c r="E394" s="127"/>
      <c r="F394" s="127"/>
      <c r="G394" s="127"/>
      <c r="H394" s="127"/>
      <c r="I394" s="111"/>
      <c r="J394" s="111"/>
      <c r="K394" s="127"/>
    </row>
    <row r="395" spans="2:11">
      <c r="B395" s="110"/>
      <c r="C395" s="127"/>
      <c r="D395" s="127"/>
      <c r="E395" s="127"/>
      <c r="F395" s="127"/>
      <c r="G395" s="127"/>
      <c r="H395" s="127"/>
      <c r="I395" s="111"/>
      <c r="J395" s="111"/>
      <c r="K395" s="127"/>
    </row>
    <row r="396" spans="2:11">
      <c r="B396" s="110"/>
      <c r="C396" s="127"/>
      <c r="D396" s="127"/>
      <c r="E396" s="127"/>
      <c r="F396" s="127"/>
      <c r="G396" s="127"/>
      <c r="H396" s="127"/>
      <c r="I396" s="111"/>
      <c r="J396" s="111"/>
      <c r="K396" s="127"/>
    </row>
    <row r="397" spans="2:11">
      <c r="B397" s="110"/>
      <c r="C397" s="127"/>
      <c r="D397" s="127"/>
      <c r="E397" s="127"/>
      <c r="F397" s="127"/>
      <c r="G397" s="127"/>
      <c r="H397" s="127"/>
      <c r="I397" s="111"/>
      <c r="J397" s="111"/>
      <c r="K397" s="127"/>
    </row>
    <row r="398" spans="2:11">
      <c r="B398" s="110"/>
      <c r="C398" s="127"/>
      <c r="D398" s="127"/>
      <c r="E398" s="127"/>
      <c r="F398" s="127"/>
      <c r="G398" s="127"/>
      <c r="H398" s="127"/>
      <c r="I398" s="111"/>
      <c r="J398" s="111"/>
      <c r="K398" s="127"/>
    </row>
    <row r="399" spans="2:11">
      <c r="B399" s="110"/>
      <c r="C399" s="127"/>
      <c r="D399" s="127"/>
      <c r="E399" s="127"/>
      <c r="F399" s="127"/>
      <c r="G399" s="127"/>
      <c r="H399" s="127"/>
      <c r="I399" s="111"/>
      <c r="J399" s="111"/>
      <c r="K399" s="127"/>
    </row>
    <row r="400" spans="2:11">
      <c r="B400" s="110"/>
      <c r="C400" s="127"/>
      <c r="D400" s="127"/>
      <c r="E400" s="127"/>
      <c r="F400" s="127"/>
      <c r="G400" s="127"/>
      <c r="H400" s="127"/>
      <c r="I400" s="111"/>
      <c r="J400" s="111"/>
      <c r="K400" s="127"/>
    </row>
    <row r="401" spans="2:11">
      <c r="B401" s="110"/>
      <c r="C401" s="127"/>
      <c r="D401" s="127"/>
      <c r="E401" s="127"/>
      <c r="F401" s="127"/>
      <c r="G401" s="127"/>
      <c r="H401" s="127"/>
      <c r="I401" s="111"/>
      <c r="J401" s="111"/>
      <c r="K401" s="127"/>
    </row>
    <row r="402" spans="2:11">
      <c r="B402" s="110"/>
      <c r="C402" s="127"/>
      <c r="D402" s="127"/>
      <c r="E402" s="127"/>
      <c r="F402" s="127"/>
      <c r="G402" s="127"/>
      <c r="H402" s="127"/>
      <c r="I402" s="111"/>
      <c r="J402" s="111"/>
      <c r="K402" s="127"/>
    </row>
    <row r="403" spans="2:11">
      <c r="B403" s="110"/>
      <c r="C403" s="127"/>
      <c r="D403" s="127"/>
      <c r="E403" s="127"/>
      <c r="F403" s="127"/>
      <c r="G403" s="127"/>
      <c r="H403" s="127"/>
      <c r="I403" s="111"/>
      <c r="J403" s="111"/>
      <c r="K403" s="127"/>
    </row>
    <row r="404" spans="2:11">
      <c r="B404" s="110"/>
      <c r="C404" s="127"/>
      <c r="D404" s="127"/>
      <c r="E404" s="127"/>
      <c r="F404" s="127"/>
      <c r="G404" s="127"/>
      <c r="H404" s="127"/>
      <c r="I404" s="111"/>
      <c r="J404" s="111"/>
      <c r="K404" s="127"/>
    </row>
    <row r="405" spans="2:11">
      <c r="B405" s="110"/>
      <c r="C405" s="127"/>
      <c r="D405" s="127"/>
      <c r="E405" s="127"/>
      <c r="F405" s="127"/>
      <c r="G405" s="127"/>
      <c r="H405" s="127"/>
      <c r="I405" s="111"/>
      <c r="J405" s="111"/>
      <c r="K405" s="127"/>
    </row>
    <row r="406" spans="2:11">
      <c r="B406" s="110"/>
      <c r="C406" s="127"/>
      <c r="D406" s="127"/>
      <c r="E406" s="127"/>
      <c r="F406" s="127"/>
      <c r="G406" s="127"/>
      <c r="H406" s="127"/>
      <c r="I406" s="111"/>
      <c r="J406" s="111"/>
      <c r="K406" s="127"/>
    </row>
    <row r="407" spans="2:11">
      <c r="B407" s="110"/>
      <c r="C407" s="127"/>
      <c r="D407" s="127"/>
      <c r="E407" s="127"/>
      <c r="F407" s="127"/>
      <c r="G407" s="127"/>
      <c r="H407" s="127"/>
      <c r="I407" s="111"/>
      <c r="J407" s="111"/>
      <c r="K407" s="127"/>
    </row>
    <row r="408" spans="2:11">
      <c r="B408" s="110"/>
      <c r="C408" s="127"/>
      <c r="D408" s="127"/>
      <c r="E408" s="127"/>
      <c r="F408" s="127"/>
      <c r="G408" s="127"/>
      <c r="H408" s="127"/>
      <c r="I408" s="111"/>
      <c r="J408" s="111"/>
      <c r="K408" s="127"/>
    </row>
    <row r="409" spans="2:11">
      <c r="B409" s="110"/>
      <c r="C409" s="127"/>
      <c r="D409" s="127"/>
      <c r="E409" s="127"/>
      <c r="F409" s="127"/>
      <c r="G409" s="127"/>
      <c r="H409" s="127"/>
      <c r="I409" s="111"/>
      <c r="J409" s="111"/>
      <c r="K409" s="127"/>
    </row>
    <row r="410" spans="2:11">
      <c r="B410" s="110"/>
      <c r="C410" s="127"/>
      <c r="D410" s="127"/>
      <c r="E410" s="127"/>
      <c r="F410" s="127"/>
      <c r="G410" s="127"/>
      <c r="H410" s="127"/>
      <c r="I410" s="111"/>
      <c r="J410" s="111"/>
      <c r="K410" s="127"/>
    </row>
    <row r="411" spans="2:11">
      <c r="B411" s="110"/>
      <c r="C411" s="127"/>
      <c r="D411" s="127"/>
      <c r="E411" s="127"/>
      <c r="F411" s="127"/>
      <c r="G411" s="127"/>
      <c r="H411" s="127"/>
      <c r="I411" s="111"/>
      <c r="J411" s="111"/>
      <c r="K411" s="127"/>
    </row>
    <row r="412" spans="2:11">
      <c r="B412" s="110"/>
      <c r="C412" s="127"/>
      <c r="D412" s="127"/>
      <c r="E412" s="127"/>
      <c r="F412" s="127"/>
      <c r="G412" s="127"/>
      <c r="H412" s="127"/>
      <c r="I412" s="111"/>
      <c r="J412" s="111"/>
      <c r="K412" s="127"/>
    </row>
    <row r="413" spans="2:11">
      <c r="B413" s="110"/>
      <c r="C413" s="127"/>
      <c r="D413" s="127"/>
      <c r="E413" s="127"/>
      <c r="F413" s="127"/>
      <c r="G413" s="127"/>
      <c r="H413" s="127"/>
      <c r="I413" s="111"/>
      <c r="J413" s="111"/>
      <c r="K413" s="127"/>
    </row>
    <row r="414" spans="2:11">
      <c r="B414" s="110"/>
      <c r="C414" s="127"/>
      <c r="D414" s="127"/>
      <c r="E414" s="127"/>
      <c r="F414" s="127"/>
      <c r="G414" s="127"/>
      <c r="H414" s="127"/>
      <c r="I414" s="111"/>
      <c r="J414" s="111"/>
      <c r="K414" s="127"/>
    </row>
    <row r="415" spans="2:11">
      <c r="B415" s="110"/>
      <c r="C415" s="127"/>
      <c r="D415" s="127"/>
      <c r="E415" s="127"/>
      <c r="F415" s="127"/>
      <c r="G415" s="127"/>
      <c r="H415" s="127"/>
      <c r="I415" s="111"/>
      <c r="J415" s="111"/>
      <c r="K415" s="127"/>
    </row>
    <row r="416" spans="2:11">
      <c r="B416" s="110"/>
      <c r="C416" s="127"/>
      <c r="D416" s="127"/>
      <c r="E416" s="127"/>
      <c r="F416" s="127"/>
      <c r="G416" s="127"/>
      <c r="H416" s="127"/>
      <c r="I416" s="111"/>
      <c r="J416" s="111"/>
      <c r="K416" s="127"/>
    </row>
    <row r="417" spans="2:11">
      <c r="B417" s="110"/>
      <c r="C417" s="127"/>
      <c r="D417" s="127"/>
      <c r="E417" s="127"/>
      <c r="F417" s="127"/>
      <c r="G417" s="127"/>
      <c r="H417" s="127"/>
      <c r="I417" s="111"/>
      <c r="J417" s="111"/>
      <c r="K417" s="127"/>
    </row>
    <row r="418" spans="2:11">
      <c r="B418" s="110"/>
      <c r="C418" s="127"/>
      <c r="D418" s="127"/>
      <c r="E418" s="127"/>
      <c r="F418" s="127"/>
      <c r="G418" s="127"/>
      <c r="H418" s="127"/>
      <c r="I418" s="111"/>
      <c r="J418" s="111"/>
      <c r="K418" s="127"/>
    </row>
    <row r="419" spans="2:11">
      <c r="B419" s="110"/>
      <c r="C419" s="127"/>
      <c r="D419" s="127"/>
      <c r="E419" s="127"/>
      <c r="F419" s="127"/>
      <c r="G419" s="127"/>
      <c r="H419" s="127"/>
      <c r="I419" s="111"/>
      <c r="J419" s="111"/>
      <c r="K419" s="127"/>
    </row>
    <row r="420" spans="2:11">
      <c r="B420" s="110"/>
      <c r="C420" s="127"/>
      <c r="D420" s="127"/>
      <c r="E420" s="127"/>
      <c r="F420" s="127"/>
      <c r="G420" s="127"/>
      <c r="H420" s="127"/>
      <c r="I420" s="111"/>
      <c r="J420" s="111"/>
      <c r="K420" s="127"/>
    </row>
    <row r="421" spans="2:11">
      <c r="B421" s="110"/>
      <c r="C421" s="127"/>
      <c r="D421" s="127"/>
      <c r="E421" s="127"/>
      <c r="F421" s="127"/>
      <c r="G421" s="127"/>
      <c r="H421" s="127"/>
      <c r="I421" s="111"/>
      <c r="J421" s="111"/>
      <c r="K421" s="127"/>
    </row>
    <row r="422" spans="2:11">
      <c r="B422" s="110"/>
      <c r="C422" s="127"/>
      <c r="D422" s="127"/>
      <c r="E422" s="127"/>
      <c r="F422" s="127"/>
      <c r="G422" s="127"/>
      <c r="H422" s="127"/>
      <c r="I422" s="111"/>
      <c r="J422" s="111"/>
      <c r="K422" s="127"/>
    </row>
    <row r="423" spans="2:11">
      <c r="B423" s="110"/>
      <c r="C423" s="127"/>
      <c r="D423" s="127"/>
      <c r="E423" s="127"/>
      <c r="F423" s="127"/>
      <c r="G423" s="127"/>
      <c r="H423" s="127"/>
      <c r="I423" s="111"/>
      <c r="J423" s="111"/>
      <c r="K423" s="127"/>
    </row>
    <row r="424" spans="2:11">
      <c r="B424" s="110"/>
      <c r="C424" s="127"/>
      <c r="D424" s="127"/>
      <c r="E424" s="127"/>
      <c r="F424" s="127"/>
      <c r="G424" s="127"/>
      <c r="H424" s="127"/>
      <c r="I424" s="111"/>
      <c r="J424" s="111"/>
      <c r="K424" s="127"/>
    </row>
    <row r="425" spans="2:11">
      <c r="B425" s="110"/>
      <c r="C425" s="127"/>
      <c r="D425" s="127"/>
      <c r="E425" s="127"/>
      <c r="F425" s="127"/>
      <c r="G425" s="127"/>
      <c r="H425" s="127"/>
      <c r="I425" s="111"/>
      <c r="J425" s="111"/>
      <c r="K425" s="127"/>
    </row>
    <row r="426" spans="2:11">
      <c r="B426" s="110"/>
      <c r="C426" s="127"/>
      <c r="D426" s="127"/>
      <c r="E426" s="127"/>
      <c r="F426" s="127"/>
      <c r="G426" s="127"/>
      <c r="H426" s="127"/>
      <c r="I426" s="111"/>
      <c r="J426" s="111"/>
      <c r="K426" s="127"/>
    </row>
    <row r="427" spans="2:11">
      <c r="B427" s="110"/>
      <c r="C427" s="127"/>
      <c r="D427" s="127"/>
      <c r="E427" s="127"/>
      <c r="F427" s="127"/>
      <c r="G427" s="127"/>
      <c r="H427" s="127"/>
      <c r="I427" s="111"/>
      <c r="J427" s="111"/>
      <c r="K427" s="127"/>
    </row>
    <row r="428" spans="2:11">
      <c r="B428" s="110"/>
      <c r="C428" s="127"/>
      <c r="D428" s="127"/>
      <c r="E428" s="127"/>
      <c r="F428" s="127"/>
      <c r="G428" s="127"/>
      <c r="H428" s="127"/>
      <c r="I428" s="111"/>
      <c r="J428" s="111"/>
      <c r="K428" s="127"/>
    </row>
    <row r="429" spans="2:11">
      <c r="B429" s="110"/>
      <c r="C429" s="127"/>
      <c r="D429" s="127"/>
      <c r="E429" s="127"/>
      <c r="F429" s="127"/>
      <c r="G429" s="127"/>
      <c r="H429" s="127"/>
      <c r="I429" s="111"/>
      <c r="J429" s="111"/>
      <c r="K429" s="127"/>
    </row>
    <row r="430" spans="2:11">
      <c r="B430" s="110"/>
      <c r="C430" s="127"/>
      <c r="D430" s="127"/>
      <c r="E430" s="127"/>
      <c r="F430" s="127"/>
      <c r="G430" s="127"/>
      <c r="H430" s="127"/>
      <c r="I430" s="111"/>
      <c r="J430" s="111"/>
      <c r="K430" s="127"/>
    </row>
    <row r="431" spans="2:11">
      <c r="B431" s="110"/>
      <c r="C431" s="127"/>
      <c r="D431" s="127"/>
      <c r="E431" s="127"/>
      <c r="F431" s="127"/>
      <c r="G431" s="127"/>
      <c r="H431" s="127"/>
      <c r="I431" s="111"/>
      <c r="J431" s="111"/>
      <c r="K431" s="127"/>
    </row>
    <row r="432" spans="2:11">
      <c r="B432" s="110"/>
      <c r="C432" s="127"/>
      <c r="D432" s="127"/>
      <c r="E432" s="127"/>
      <c r="F432" s="127"/>
      <c r="G432" s="127"/>
      <c r="H432" s="127"/>
      <c r="I432" s="111"/>
      <c r="J432" s="111"/>
      <c r="K432" s="127"/>
    </row>
    <row r="433" spans="2:11">
      <c r="B433" s="110"/>
      <c r="C433" s="127"/>
      <c r="D433" s="127"/>
      <c r="E433" s="127"/>
      <c r="F433" s="127"/>
      <c r="G433" s="127"/>
      <c r="H433" s="127"/>
      <c r="I433" s="111"/>
      <c r="J433" s="111"/>
      <c r="K433" s="127"/>
    </row>
    <row r="434" spans="2:11">
      <c r="B434" s="110"/>
      <c r="C434" s="127"/>
      <c r="D434" s="127"/>
      <c r="E434" s="127"/>
      <c r="F434" s="127"/>
      <c r="G434" s="127"/>
      <c r="H434" s="127"/>
      <c r="I434" s="111"/>
      <c r="J434" s="111"/>
      <c r="K434" s="127"/>
    </row>
    <row r="435" spans="2:11">
      <c r="B435" s="110"/>
      <c r="C435" s="127"/>
      <c r="D435" s="127"/>
      <c r="E435" s="127"/>
      <c r="F435" s="127"/>
      <c r="G435" s="127"/>
      <c r="H435" s="127"/>
      <c r="I435" s="111"/>
      <c r="J435" s="111"/>
      <c r="K435" s="127"/>
    </row>
    <row r="436" spans="2:11">
      <c r="B436" s="110"/>
      <c r="C436" s="127"/>
      <c r="D436" s="127"/>
      <c r="E436" s="127"/>
      <c r="F436" s="127"/>
      <c r="G436" s="127"/>
      <c r="H436" s="127"/>
      <c r="I436" s="111"/>
      <c r="J436" s="111"/>
      <c r="K436" s="127"/>
    </row>
    <row r="437" spans="2:11">
      <c r="B437" s="110"/>
      <c r="C437" s="127"/>
      <c r="D437" s="127"/>
      <c r="E437" s="127"/>
      <c r="F437" s="127"/>
      <c r="G437" s="127"/>
      <c r="H437" s="127"/>
      <c r="I437" s="111"/>
      <c r="J437" s="111"/>
      <c r="K437" s="127"/>
    </row>
    <row r="438" spans="2:11">
      <c r="B438" s="110"/>
      <c r="C438" s="127"/>
      <c r="D438" s="127"/>
      <c r="E438" s="127"/>
      <c r="F438" s="127"/>
      <c r="G438" s="127"/>
      <c r="H438" s="127"/>
      <c r="I438" s="111"/>
      <c r="J438" s="111"/>
      <c r="K438" s="127"/>
    </row>
    <row r="439" spans="2:11">
      <c r="B439" s="110"/>
      <c r="C439" s="127"/>
      <c r="D439" s="127"/>
      <c r="E439" s="127"/>
      <c r="F439" s="127"/>
      <c r="G439" s="127"/>
      <c r="H439" s="127"/>
      <c r="I439" s="111"/>
      <c r="J439" s="111"/>
      <c r="K439" s="127"/>
    </row>
    <row r="440" spans="2:11">
      <c r="B440" s="110"/>
      <c r="C440" s="127"/>
      <c r="D440" s="127"/>
      <c r="E440" s="127"/>
      <c r="F440" s="127"/>
      <c r="G440" s="127"/>
      <c r="H440" s="127"/>
      <c r="I440" s="111"/>
      <c r="J440" s="111"/>
      <c r="K440" s="127"/>
    </row>
    <row r="441" spans="2:11">
      <c r="B441" s="110"/>
      <c r="C441" s="127"/>
      <c r="D441" s="127"/>
      <c r="E441" s="127"/>
      <c r="F441" s="127"/>
      <c r="G441" s="127"/>
      <c r="H441" s="127"/>
      <c r="I441" s="111"/>
      <c r="J441" s="111"/>
      <c r="K441" s="127"/>
    </row>
    <row r="442" spans="2:11">
      <c r="B442" s="110"/>
      <c r="C442" s="127"/>
      <c r="D442" s="127"/>
      <c r="E442" s="127"/>
      <c r="F442" s="127"/>
      <c r="G442" s="127"/>
      <c r="H442" s="127"/>
      <c r="I442" s="111"/>
      <c r="J442" s="111"/>
      <c r="K442" s="127"/>
    </row>
    <row r="443" spans="2:11">
      <c r="B443" s="110"/>
      <c r="C443" s="127"/>
      <c r="D443" s="127"/>
      <c r="E443" s="127"/>
      <c r="F443" s="127"/>
      <c r="G443" s="127"/>
      <c r="H443" s="127"/>
      <c r="I443" s="111"/>
      <c r="J443" s="111"/>
      <c r="K443" s="127"/>
    </row>
    <row r="444" spans="2:11">
      <c r="B444" s="110"/>
      <c r="C444" s="127"/>
      <c r="D444" s="127"/>
      <c r="E444" s="127"/>
      <c r="F444" s="127"/>
      <c r="G444" s="127"/>
      <c r="H444" s="127"/>
      <c r="I444" s="111"/>
      <c r="J444" s="111"/>
      <c r="K444" s="127"/>
    </row>
    <row r="445" spans="2:11">
      <c r="B445" s="110"/>
      <c r="C445" s="127"/>
      <c r="D445" s="127"/>
      <c r="E445" s="127"/>
      <c r="F445" s="127"/>
      <c r="G445" s="127"/>
      <c r="H445" s="127"/>
      <c r="I445" s="111"/>
      <c r="J445" s="111"/>
      <c r="K445" s="127"/>
    </row>
    <row r="446" spans="2:11">
      <c r="B446" s="110"/>
      <c r="C446" s="127"/>
      <c r="D446" s="127"/>
      <c r="E446" s="127"/>
      <c r="F446" s="127"/>
      <c r="G446" s="127"/>
      <c r="H446" s="127"/>
      <c r="I446" s="111"/>
      <c r="J446" s="111"/>
      <c r="K446" s="127"/>
    </row>
    <row r="447" spans="2:11">
      <c r="B447" s="110"/>
      <c r="C447" s="127"/>
      <c r="D447" s="127"/>
      <c r="E447" s="127"/>
      <c r="F447" s="127"/>
      <c r="G447" s="127"/>
      <c r="H447" s="127"/>
      <c r="I447" s="111"/>
      <c r="J447" s="111"/>
      <c r="K447" s="127"/>
    </row>
    <row r="448" spans="2:11">
      <c r="B448" s="110"/>
      <c r="C448" s="127"/>
      <c r="D448" s="127"/>
      <c r="E448" s="127"/>
      <c r="F448" s="127"/>
      <c r="G448" s="127"/>
      <c r="H448" s="127"/>
      <c r="I448" s="111"/>
      <c r="J448" s="111"/>
      <c r="K448" s="127"/>
    </row>
    <row r="449" spans="2:11">
      <c r="B449" s="110"/>
      <c r="C449" s="127"/>
      <c r="D449" s="127"/>
      <c r="E449" s="127"/>
      <c r="F449" s="127"/>
      <c r="G449" s="127"/>
      <c r="H449" s="127"/>
      <c r="I449" s="111"/>
      <c r="J449" s="111"/>
      <c r="K449" s="127"/>
    </row>
    <row r="450" spans="2:11">
      <c r="B450" s="110"/>
      <c r="C450" s="127"/>
      <c r="D450" s="127"/>
      <c r="E450" s="127"/>
      <c r="F450" s="127"/>
      <c r="G450" s="127"/>
      <c r="H450" s="127"/>
      <c r="I450" s="111"/>
      <c r="J450" s="111"/>
      <c r="K450" s="127"/>
    </row>
    <row r="451" spans="2:11">
      <c r="B451" s="110"/>
      <c r="C451" s="127"/>
      <c r="D451" s="127"/>
      <c r="E451" s="127"/>
      <c r="F451" s="127"/>
      <c r="G451" s="127"/>
      <c r="H451" s="127"/>
      <c r="I451" s="111"/>
      <c r="J451" s="111"/>
      <c r="K451" s="127"/>
    </row>
    <row r="452" spans="2:11">
      <c r="B452" s="110"/>
      <c r="C452" s="127"/>
      <c r="D452" s="127"/>
      <c r="E452" s="127"/>
      <c r="F452" s="127"/>
      <c r="G452" s="127"/>
      <c r="H452" s="127"/>
      <c r="I452" s="111"/>
      <c r="J452" s="111"/>
      <c r="K452" s="127"/>
    </row>
    <row r="453" spans="2:11">
      <c r="B453" s="110"/>
      <c r="C453" s="127"/>
      <c r="D453" s="127"/>
      <c r="E453" s="127"/>
      <c r="F453" s="127"/>
      <c r="G453" s="127"/>
      <c r="H453" s="127"/>
      <c r="I453" s="111"/>
      <c r="J453" s="111"/>
      <c r="K453" s="127"/>
    </row>
    <row r="454" spans="2:11">
      <c r="B454" s="110"/>
      <c r="C454" s="127"/>
      <c r="D454" s="127"/>
      <c r="E454" s="127"/>
      <c r="F454" s="127"/>
      <c r="G454" s="127"/>
      <c r="H454" s="127"/>
      <c r="I454" s="111"/>
      <c r="J454" s="111"/>
      <c r="K454" s="127"/>
    </row>
    <row r="455" spans="2:11">
      <c r="B455" s="110"/>
      <c r="C455" s="127"/>
      <c r="D455" s="127"/>
      <c r="E455" s="127"/>
      <c r="F455" s="127"/>
      <c r="G455" s="127"/>
      <c r="H455" s="127"/>
      <c r="I455" s="111"/>
      <c r="J455" s="111"/>
      <c r="K455" s="127"/>
    </row>
    <row r="456" spans="2:11">
      <c r="B456" s="110"/>
      <c r="C456" s="127"/>
      <c r="D456" s="127"/>
      <c r="E456" s="127"/>
      <c r="F456" s="127"/>
      <c r="G456" s="127"/>
      <c r="H456" s="127"/>
      <c r="I456" s="111"/>
      <c r="J456" s="111"/>
      <c r="K456" s="127"/>
    </row>
    <row r="457" spans="2:11">
      <c r="B457" s="110"/>
      <c r="C457" s="127"/>
      <c r="D457" s="127"/>
      <c r="E457" s="127"/>
      <c r="F457" s="127"/>
      <c r="G457" s="127"/>
      <c r="H457" s="127"/>
      <c r="I457" s="111"/>
      <c r="J457" s="111"/>
      <c r="K457" s="127"/>
    </row>
    <row r="458" spans="2:11">
      <c r="B458" s="110"/>
      <c r="C458" s="127"/>
      <c r="D458" s="127"/>
      <c r="E458" s="127"/>
      <c r="F458" s="127"/>
      <c r="G458" s="127"/>
      <c r="H458" s="127"/>
      <c r="I458" s="111"/>
      <c r="J458" s="111"/>
      <c r="K458" s="127"/>
    </row>
    <row r="459" spans="2:11">
      <c r="B459" s="110"/>
      <c r="C459" s="127"/>
      <c r="D459" s="127"/>
      <c r="E459" s="127"/>
      <c r="F459" s="127"/>
      <c r="G459" s="127"/>
      <c r="H459" s="127"/>
      <c r="I459" s="111"/>
      <c r="J459" s="111"/>
      <c r="K459" s="127"/>
    </row>
    <row r="460" spans="2:11">
      <c r="B460" s="110"/>
      <c r="C460" s="127"/>
      <c r="D460" s="127"/>
      <c r="E460" s="127"/>
      <c r="F460" s="127"/>
      <c r="G460" s="127"/>
      <c r="H460" s="127"/>
      <c r="I460" s="111"/>
      <c r="J460" s="111"/>
      <c r="K460" s="127"/>
    </row>
    <row r="461" spans="2:11">
      <c r="B461" s="110"/>
      <c r="C461" s="127"/>
      <c r="D461" s="127"/>
      <c r="E461" s="127"/>
      <c r="F461" s="127"/>
      <c r="G461" s="127"/>
      <c r="H461" s="127"/>
      <c r="I461" s="111"/>
      <c r="J461" s="111"/>
      <c r="K461" s="127"/>
    </row>
    <row r="462" spans="2:11">
      <c r="B462" s="110"/>
      <c r="C462" s="127"/>
      <c r="D462" s="127"/>
      <c r="E462" s="127"/>
      <c r="F462" s="127"/>
      <c r="G462" s="127"/>
      <c r="H462" s="127"/>
      <c r="I462" s="111"/>
      <c r="J462" s="111"/>
      <c r="K462" s="127"/>
    </row>
    <row r="463" spans="2:11">
      <c r="B463" s="110"/>
      <c r="C463" s="127"/>
      <c r="D463" s="127"/>
      <c r="E463" s="127"/>
      <c r="F463" s="127"/>
      <c r="G463" s="127"/>
      <c r="H463" s="127"/>
      <c r="I463" s="111"/>
      <c r="J463" s="111"/>
      <c r="K463" s="127"/>
    </row>
    <row r="464" spans="2:11">
      <c r="B464" s="110"/>
      <c r="C464" s="127"/>
      <c r="D464" s="127"/>
      <c r="E464" s="127"/>
      <c r="F464" s="127"/>
      <c r="G464" s="127"/>
      <c r="H464" s="127"/>
      <c r="I464" s="111"/>
      <c r="J464" s="111"/>
      <c r="K464" s="127"/>
    </row>
    <row r="465" spans="2:11">
      <c r="B465" s="110"/>
      <c r="C465" s="127"/>
      <c r="D465" s="127"/>
      <c r="E465" s="127"/>
      <c r="F465" s="127"/>
      <c r="G465" s="127"/>
      <c r="H465" s="127"/>
      <c r="I465" s="111"/>
      <c r="J465" s="111"/>
      <c r="K465" s="127"/>
    </row>
    <row r="466" spans="2:11">
      <c r="B466" s="110"/>
      <c r="C466" s="127"/>
      <c r="D466" s="127"/>
      <c r="E466" s="127"/>
      <c r="F466" s="127"/>
      <c r="G466" s="127"/>
      <c r="H466" s="127"/>
      <c r="I466" s="111"/>
      <c r="J466" s="111"/>
      <c r="K466" s="127"/>
    </row>
    <row r="467" spans="2:11">
      <c r="B467" s="110"/>
      <c r="C467" s="127"/>
      <c r="D467" s="127"/>
      <c r="E467" s="127"/>
      <c r="F467" s="127"/>
      <c r="G467" s="127"/>
      <c r="H467" s="127"/>
      <c r="I467" s="111"/>
      <c r="J467" s="111"/>
      <c r="K467" s="127"/>
    </row>
    <row r="468" spans="2:11">
      <c r="B468" s="110"/>
      <c r="C468" s="127"/>
      <c r="D468" s="127"/>
      <c r="E468" s="127"/>
      <c r="F468" s="127"/>
      <c r="G468" s="127"/>
      <c r="H468" s="127"/>
      <c r="I468" s="111"/>
      <c r="J468" s="111"/>
      <c r="K468" s="127"/>
    </row>
    <row r="469" spans="2:11">
      <c r="B469" s="110"/>
      <c r="C469" s="127"/>
      <c r="D469" s="127"/>
      <c r="E469" s="127"/>
      <c r="F469" s="127"/>
      <c r="G469" s="127"/>
      <c r="H469" s="127"/>
      <c r="I469" s="111"/>
      <c r="J469" s="111"/>
      <c r="K469" s="127"/>
    </row>
    <row r="470" spans="2:11">
      <c r="B470" s="110"/>
      <c r="C470" s="127"/>
      <c r="D470" s="127"/>
      <c r="E470" s="127"/>
      <c r="F470" s="127"/>
      <c r="G470" s="127"/>
      <c r="H470" s="127"/>
      <c r="I470" s="111"/>
      <c r="J470" s="111"/>
      <c r="K470" s="127"/>
    </row>
    <row r="471" spans="2:11">
      <c r="B471" s="110"/>
      <c r="C471" s="127"/>
      <c r="D471" s="127"/>
      <c r="E471" s="127"/>
      <c r="F471" s="127"/>
      <c r="G471" s="127"/>
      <c r="H471" s="127"/>
      <c r="I471" s="111"/>
      <c r="J471" s="111"/>
      <c r="K471" s="127"/>
    </row>
    <row r="472" spans="2:11">
      <c r="B472" s="110"/>
      <c r="C472" s="127"/>
      <c r="D472" s="127"/>
      <c r="E472" s="127"/>
      <c r="F472" s="127"/>
      <c r="G472" s="127"/>
      <c r="H472" s="127"/>
      <c r="I472" s="111"/>
      <c r="J472" s="111"/>
      <c r="K472" s="127"/>
    </row>
    <row r="473" spans="2:11">
      <c r="B473" s="110"/>
      <c r="C473" s="127"/>
      <c r="D473" s="127"/>
      <c r="E473" s="127"/>
      <c r="F473" s="127"/>
      <c r="G473" s="127"/>
      <c r="H473" s="127"/>
      <c r="I473" s="111"/>
      <c r="J473" s="111"/>
      <c r="K473" s="127"/>
    </row>
    <row r="474" spans="2:11">
      <c r="B474" s="110"/>
      <c r="C474" s="127"/>
      <c r="D474" s="127"/>
      <c r="E474" s="127"/>
      <c r="F474" s="127"/>
      <c r="G474" s="127"/>
      <c r="H474" s="127"/>
      <c r="I474" s="111"/>
      <c r="J474" s="111"/>
      <c r="K474" s="127"/>
    </row>
    <row r="475" spans="2:11">
      <c r="B475" s="110"/>
      <c r="C475" s="127"/>
      <c r="D475" s="127"/>
      <c r="E475" s="127"/>
      <c r="F475" s="127"/>
      <c r="G475" s="127"/>
      <c r="H475" s="127"/>
      <c r="I475" s="111"/>
      <c r="J475" s="111"/>
      <c r="K475" s="127"/>
    </row>
    <row r="476" spans="2:11">
      <c r="B476" s="110"/>
      <c r="C476" s="127"/>
      <c r="D476" s="127"/>
      <c r="E476" s="127"/>
      <c r="F476" s="127"/>
      <c r="G476" s="127"/>
      <c r="H476" s="127"/>
      <c r="I476" s="111"/>
      <c r="J476" s="111"/>
      <c r="K476" s="127"/>
    </row>
    <row r="477" spans="2:11">
      <c r="B477" s="110"/>
      <c r="C477" s="127"/>
      <c r="D477" s="127"/>
      <c r="E477" s="127"/>
      <c r="F477" s="127"/>
      <c r="G477" s="127"/>
      <c r="H477" s="127"/>
      <c r="I477" s="111"/>
      <c r="J477" s="111"/>
      <c r="K477" s="127"/>
    </row>
    <row r="478" spans="2:11">
      <c r="B478" s="110"/>
      <c r="C478" s="127"/>
      <c r="D478" s="127"/>
      <c r="E478" s="127"/>
      <c r="F478" s="127"/>
      <c r="G478" s="127"/>
      <c r="H478" s="127"/>
      <c r="I478" s="111"/>
      <c r="J478" s="111"/>
      <c r="K478" s="127"/>
    </row>
    <row r="479" spans="2:11">
      <c r="B479" s="110"/>
      <c r="C479" s="127"/>
      <c r="D479" s="127"/>
      <c r="E479" s="127"/>
      <c r="F479" s="127"/>
      <c r="G479" s="127"/>
      <c r="H479" s="127"/>
      <c r="I479" s="111"/>
      <c r="J479" s="111"/>
      <c r="K479" s="127"/>
    </row>
    <row r="480" spans="2:11">
      <c r="B480" s="110"/>
      <c r="C480" s="127"/>
      <c r="D480" s="127"/>
      <c r="E480" s="127"/>
      <c r="F480" s="127"/>
      <c r="G480" s="127"/>
      <c r="H480" s="127"/>
      <c r="I480" s="111"/>
      <c r="J480" s="111"/>
      <c r="K480" s="127"/>
    </row>
    <row r="481" spans="2:11">
      <c r="B481" s="110"/>
      <c r="C481" s="127"/>
      <c r="D481" s="127"/>
      <c r="E481" s="127"/>
      <c r="F481" s="127"/>
      <c r="G481" s="127"/>
      <c r="H481" s="127"/>
      <c r="I481" s="111"/>
      <c r="J481" s="111"/>
      <c r="K481" s="127"/>
    </row>
    <row r="482" spans="2:11">
      <c r="B482" s="110"/>
      <c r="C482" s="127"/>
      <c r="D482" s="127"/>
      <c r="E482" s="127"/>
      <c r="F482" s="127"/>
      <c r="G482" s="127"/>
      <c r="H482" s="127"/>
      <c r="I482" s="111"/>
      <c r="J482" s="111"/>
      <c r="K482" s="127"/>
    </row>
    <row r="483" spans="2:11">
      <c r="B483" s="110"/>
      <c r="C483" s="127"/>
      <c r="D483" s="127"/>
      <c r="E483" s="127"/>
      <c r="F483" s="127"/>
      <c r="G483" s="127"/>
      <c r="H483" s="127"/>
      <c r="I483" s="111"/>
      <c r="J483" s="111"/>
      <c r="K483" s="127"/>
    </row>
    <row r="484" spans="2:11">
      <c r="B484" s="110"/>
      <c r="C484" s="127"/>
      <c r="D484" s="127"/>
      <c r="E484" s="127"/>
      <c r="F484" s="127"/>
      <c r="G484" s="127"/>
      <c r="H484" s="127"/>
      <c r="I484" s="111"/>
      <c r="J484" s="111"/>
      <c r="K484" s="127"/>
    </row>
    <row r="485" spans="2:11">
      <c r="B485" s="110"/>
      <c r="C485" s="127"/>
      <c r="D485" s="127"/>
      <c r="E485" s="127"/>
      <c r="F485" s="127"/>
      <c r="G485" s="127"/>
      <c r="H485" s="127"/>
      <c r="I485" s="111"/>
      <c r="J485" s="111"/>
      <c r="K485" s="127"/>
    </row>
    <row r="486" spans="2:11">
      <c r="B486" s="110"/>
      <c r="C486" s="127"/>
      <c r="D486" s="127"/>
      <c r="E486" s="127"/>
      <c r="F486" s="127"/>
      <c r="G486" s="127"/>
      <c r="H486" s="127"/>
      <c r="I486" s="111"/>
      <c r="J486" s="111"/>
      <c r="K486" s="127"/>
    </row>
    <row r="487" spans="2:11">
      <c r="B487" s="110"/>
      <c r="C487" s="127"/>
      <c r="D487" s="127"/>
      <c r="E487" s="127"/>
      <c r="F487" s="127"/>
      <c r="G487" s="127"/>
      <c r="H487" s="127"/>
      <c r="I487" s="111"/>
      <c r="J487" s="111"/>
      <c r="K487" s="127"/>
    </row>
    <row r="488" spans="2:11">
      <c r="B488" s="110"/>
      <c r="C488" s="127"/>
      <c r="D488" s="127"/>
      <c r="E488" s="127"/>
      <c r="F488" s="127"/>
      <c r="G488" s="127"/>
      <c r="H488" s="127"/>
      <c r="I488" s="111"/>
      <c r="J488" s="111"/>
      <c r="K488" s="127"/>
    </row>
    <row r="489" spans="2:11">
      <c r="B489" s="110"/>
      <c r="C489" s="127"/>
      <c r="D489" s="127"/>
      <c r="E489" s="127"/>
      <c r="F489" s="127"/>
      <c r="G489" s="127"/>
      <c r="H489" s="127"/>
      <c r="I489" s="111"/>
      <c r="J489" s="111"/>
      <c r="K489" s="127"/>
    </row>
    <row r="490" spans="2:11">
      <c r="B490" s="110"/>
      <c r="C490" s="127"/>
      <c r="D490" s="127"/>
      <c r="E490" s="127"/>
      <c r="F490" s="127"/>
      <c r="G490" s="127"/>
      <c r="H490" s="127"/>
      <c r="I490" s="111"/>
      <c r="J490" s="111"/>
      <c r="K490" s="127"/>
    </row>
    <row r="491" spans="2:11">
      <c r="B491" s="110"/>
      <c r="C491" s="127"/>
      <c r="D491" s="127"/>
      <c r="E491" s="127"/>
      <c r="F491" s="127"/>
      <c r="G491" s="127"/>
      <c r="H491" s="127"/>
      <c r="I491" s="111"/>
      <c r="J491" s="111"/>
      <c r="K491" s="127"/>
    </row>
    <row r="492" spans="2:11">
      <c r="B492" s="110"/>
      <c r="C492" s="127"/>
      <c r="D492" s="127"/>
      <c r="E492" s="127"/>
      <c r="F492" s="127"/>
      <c r="G492" s="127"/>
      <c r="H492" s="127"/>
      <c r="I492" s="111"/>
      <c r="J492" s="111"/>
      <c r="K492" s="127"/>
    </row>
    <row r="493" spans="2:11">
      <c r="B493" s="110"/>
      <c r="C493" s="127"/>
      <c r="D493" s="127"/>
      <c r="E493" s="127"/>
      <c r="F493" s="127"/>
      <c r="G493" s="127"/>
      <c r="H493" s="127"/>
      <c r="I493" s="111"/>
      <c r="J493" s="111"/>
      <c r="K493" s="127"/>
    </row>
    <row r="494" spans="2:11">
      <c r="B494" s="110"/>
      <c r="C494" s="127"/>
      <c r="D494" s="127"/>
      <c r="E494" s="127"/>
      <c r="F494" s="127"/>
      <c r="G494" s="127"/>
      <c r="H494" s="127"/>
      <c r="I494" s="111"/>
      <c r="J494" s="111"/>
      <c r="K494" s="127"/>
    </row>
    <row r="495" spans="2:11">
      <c r="B495" s="110"/>
      <c r="C495" s="127"/>
      <c r="D495" s="127"/>
      <c r="E495" s="127"/>
      <c r="F495" s="127"/>
      <c r="G495" s="127"/>
      <c r="H495" s="127"/>
      <c r="I495" s="111"/>
      <c r="J495" s="111"/>
      <c r="K495" s="127"/>
    </row>
    <row r="496" spans="2:11">
      <c r="B496" s="110"/>
      <c r="C496" s="127"/>
      <c r="D496" s="127"/>
      <c r="E496" s="127"/>
      <c r="F496" s="127"/>
      <c r="G496" s="127"/>
      <c r="H496" s="127"/>
      <c r="I496" s="111"/>
      <c r="J496" s="111"/>
      <c r="K496" s="127"/>
    </row>
    <row r="497" spans="2:11">
      <c r="B497" s="110"/>
      <c r="C497" s="127"/>
      <c r="D497" s="127"/>
      <c r="E497" s="127"/>
      <c r="F497" s="127"/>
      <c r="G497" s="127"/>
      <c r="H497" s="127"/>
      <c r="I497" s="111"/>
      <c r="J497" s="111"/>
      <c r="K497" s="127"/>
    </row>
    <row r="498" spans="2:11">
      <c r="B498" s="110"/>
      <c r="C498" s="127"/>
      <c r="D498" s="127"/>
      <c r="E498" s="127"/>
      <c r="F498" s="127"/>
      <c r="G498" s="127"/>
      <c r="H498" s="127"/>
      <c r="I498" s="111"/>
      <c r="J498" s="111"/>
      <c r="K498" s="127"/>
    </row>
    <row r="499" spans="2:11">
      <c r="B499" s="110"/>
      <c r="C499" s="127"/>
      <c r="D499" s="127"/>
      <c r="E499" s="127"/>
      <c r="F499" s="127"/>
      <c r="G499" s="127"/>
      <c r="H499" s="127"/>
      <c r="I499" s="111"/>
      <c r="J499" s="111"/>
      <c r="K499" s="127"/>
    </row>
    <row r="500" spans="2:11">
      <c r="B500" s="110"/>
      <c r="C500" s="127"/>
      <c r="D500" s="127"/>
      <c r="E500" s="127"/>
      <c r="F500" s="127"/>
      <c r="G500" s="127"/>
      <c r="H500" s="127"/>
      <c r="I500" s="111"/>
      <c r="J500" s="111"/>
      <c r="K500" s="127"/>
    </row>
    <row r="501" spans="2:11">
      <c r="B501" s="110"/>
      <c r="C501" s="127"/>
      <c r="D501" s="127"/>
      <c r="E501" s="127"/>
      <c r="F501" s="127"/>
      <c r="G501" s="127"/>
      <c r="H501" s="127"/>
      <c r="I501" s="111"/>
      <c r="J501" s="111"/>
      <c r="K501" s="127"/>
    </row>
    <row r="502" spans="2:11">
      <c r="B502" s="110"/>
      <c r="C502" s="127"/>
      <c r="D502" s="127"/>
      <c r="E502" s="127"/>
      <c r="F502" s="127"/>
      <c r="G502" s="127"/>
      <c r="H502" s="127"/>
      <c r="I502" s="111"/>
      <c r="J502" s="111"/>
      <c r="K502" s="127"/>
    </row>
    <row r="503" spans="2:11">
      <c r="B503" s="110"/>
      <c r="C503" s="127"/>
      <c r="D503" s="127"/>
      <c r="E503" s="127"/>
      <c r="F503" s="127"/>
      <c r="G503" s="127"/>
      <c r="H503" s="127"/>
      <c r="I503" s="111"/>
      <c r="J503" s="111"/>
      <c r="K503" s="127"/>
    </row>
    <row r="504" spans="2:11">
      <c r="B504" s="110"/>
      <c r="C504" s="127"/>
      <c r="D504" s="127"/>
      <c r="E504" s="127"/>
      <c r="F504" s="127"/>
      <c r="G504" s="127"/>
      <c r="H504" s="127"/>
      <c r="I504" s="111"/>
      <c r="J504" s="111"/>
      <c r="K504" s="127"/>
    </row>
    <row r="505" spans="2:11">
      <c r="B505" s="110"/>
      <c r="C505" s="127"/>
      <c r="D505" s="127"/>
      <c r="E505" s="127"/>
      <c r="F505" s="127"/>
      <c r="G505" s="127"/>
      <c r="H505" s="127"/>
      <c r="I505" s="111"/>
      <c r="J505" s="111"/>
      <c r="K505" s="127"/>
    </row>
    <row r="506" spans="2:11">
      <c r="B506" s="110"/>
      <c r="C506" s="127"/>
      <c r="D506" s="127"/>
      <c r="E506" s="127"/>
      <c r="F506" s="127"/>
      <c r="G506" s="127"/>
      <c r="H506" s="127"/>
      <c r="I506" s="111"/>
      <c r="J506" s="111"/>
      <c r="K506" s="127"/>
    </row>
    <row r="507" spans="2:11">
      <c r="B507" s="110"/>
      <c r="C507" s="127"/>
      <c r="D507" s="127"/>
      <c r="E507" s="127"/>
      <c r="F507" s="127"/>
      <c r="G507" s="127"/>
      <c r="H507" s="127"/>
      <c r="I507" s="111"/>
      <c r="J507" s="111"/>
      <c r="K507" s="127"/>
    </row>
    <row r="508" spans="2:11">
      <c r="B508" s="110"/>
      <c r="C508" s="127"/>
      <c r="D508" s="127"/>
      <c r="E508" s="127"/>
      <c r="F508" s="127"/>
      <c r="G508" s="127"/>
      <c r="H508" s="127"/>
      <c r="I508" s="111"/>
      <c r="J508" s="111"/>
      <c r="K508" s="127"/>
    </row>
    <row r="509" spans="2:11">
      <c r="B509" s="110"/>
      <c r="C509" s="127"/>
      <c r="D509" s="127"/>
      <c r="E509" s="127"/>
      <c r="F509" s="127"/>
      <c r="G509" s="127"/>
      <c r="H509" s="127"/>
      <c r="I509" s="111"/>
      <c r="J509" s="111"/>
      <c r="K509" s="127"/>
    </row>
    <row r="510" spans="2:11">
      <c r="B510" s="110"/>
      <c r="C510" s="127"/>
      <c r="D510" s="127"/>
      <c r="E510" s="127"/>
      <c r="F510" s="127"/>
      <c r="G510" s="127"/>
      <c r="H510" s="127"/>
      <c r="I510" s="111"/>
      <c r="J510" s="111"/>
      <c r="K510" s="127"/>
    </row>
    <row r="511" spans="2:11">
      <c r="B511" s="110"/>
      <c r="C511" s="127"/>
      <c r="D511" s="127"/>
      <c r="E511" s="127"/>
      <c r="F511" s="127"/>
      <c r="G511" s="127"/>
      <c r="H511" s="127"/>
      <c r="I511" s="111"/>
      <c r="J511" s="111"/>
      <c r="K511" s="127"/>
    </row>
    <row r="512" spans="2:11">
      <c r="B512" s="110"/>
      <c r="C512" s="127"/>
      <c r="D512" s="127"/>
      <c r="E512" s="127"/>
      <c r="F512" s="127"/>
      <c r="G512" s="127"/>
      <c r="H512" s="127"/>
      <c r="I512" s="111"/>
      <c r="J512" s="111"/>
      <c r="K512" s="127"/>
    </row>
    <row r="513" spans="2:11">
      <c r="B513" s="110"/>
      <c r="C513" s="127"/>
      <c r="D513" s="127"/>
      <c r="E513" s="127"/>
      <c r="F513" s="127"/>
      <c r="G513" s="127"/>
      <c r="H513" s="127"/>
      <c r="I513" s="111"/>
      <c r="J513" s="111"/>
      <c r="K513" s="127"/>
    </row>
    <row r="514" spans="2:11">
      <c r="B514" s="110"/>
      <c r="C514" s="127"/>
      <c r="D514" s="127"/>
      <c r="E514" s="127"/>
      <c r="F514" s="127"/>
      <c r="G514" s="127"/>
      <c r="H514" s="127"/>
      <c r="I514" s="111"/>
      <c r="J514" s="111"/>
      <c r="K514" s="127"/>
    </row>
    <row r="515" spans="2:11">
      <c r="B515" s="110"/>
      <c r="C515" s="127"/>
      <c r="D515" s="127"/>
      <c r="E515" s="127"/>
      <c r="F515" s="127"/>
      <c r="G515" s="127"/>
      <c r="H515" s="127"/>
      <c r="I515" s="111"/>
      <c r="J515" s="111"/>
      <c r="K515" s="127"/>
    </row>
    <row r="516" spans="2:11">
      <c r="B516" s="110"/>
      <c r="C516" s="127"/>
      <c r="D516" s="127"/>
      <c r="E516" s="127"/>
      <c r="F516" s="127"/>
      <c r="G516" s="127"/>
      <c r="H516" s="127"/>
      <c r="I516" s="111"/>
      <c r="J516" s="111"/>
      <c r="K516" s="127"/>
    </row>
    <row r="517" spans="2:11">
      <c r="B517" s="110"/>
      <c r="C517" s="127"/>
      <c r="D517" s="127"/>
      <c r="E517" s="127"/>
      <c r="F517" s="127"/>
      <c r="G517" s="127"/>
      <c r="H517" s="127"/>
      <c r="I517" s="111"/>
      <c r="J517" s="111"/>
      <c r="K517" s="127"/>
    </row>
    <row r="518" spans="2:11">
      <c r="B518" s="110"/>
      <c r="C518" s="127"/>
      <c r="D518" s="127"/>
      <c r="E518" s="127"/>
      <c r="F518" s="127"/>
      <c r="G518" s="127"/>
      <c r="H518" s="127"/>
      <c r="I518" s="111"/>
      <c r="J518" s="111"/>
      <c r="K518" s="127"/>
    </row>
    <row r="519" spans="2:11">
      <c r="B519" s="110"/>
      <c r="C519" s="127"/>
      <c r="D519" s="127"/>
      <c r="E519" s="127"/>
      <c r="F519" s="127"/>
      <c r="G519" s="127"/>
      <c r="H519" s="127"/>
      <c r="I519" s="111"/>
      <c r="J519" s="111"/>
      <c r="K519" s="127"/>
    </row>
    <row r="520" spans="2:11">
      <c r="B520" s="110"/>
      <c r="C520" s="127"/>
      <c r="D520" s="127"/>
      <c r="E520" s="127"/>
      <c r="F520" s="127"/>
      <c r="G520" s="127"/>
      <c r="H520" s="127"/>
      <c r="I520" s="111"/>
      <c r="J520" s="111"/>
      <c r="K520" s="127"/>
    </row>
    <row r="521" spans="2:11">
      <c r="B521" s="110"/>
      <c r="C521" s="127"/>
      <c r="D521" s="127"/>
      <c r="E521" s="127"/>
      <c r="F521" s="127"/>
      <c r="G521" s="127"/>
      <c r="H521" s="127"/>
      <c r="I521" s="111"/>
      <c r="J521" s="111"/>
      <c r="K521" s="127"/>
    </row>
    <row r="522" spans="2:11">
      <c r="B522" s="110"/>
      <c r="C522" s="127"/>
      <c r="D522" s="127"/>
      <c r="E522" s="127"/>
      <c r="F522" s="127"/>
      <c r="G522" s="127"/>
      <c r="H522" s="127"/>
      <c r="I522" s="111"/>
      <c r="J522" s="111"/>
      <c r="K522" s="127"/>
    </row>
    <row r="523" spans="2:11">
      <c r="B523" s="110"/>
      <c r="C523" s="127"/>
      <c r="D523" s="127"/>
      <c r="E523" s="127"/>
      <c r="F523" s="127"/>
      <c r="G523" s="127"/>
      <c r="H523" s="127"/>
      <c r="I523" s="111"/>
      <c r="J523" s="111"/>
      <c r="K523" s="127"/>
    </row>
    <row r="524" spans="2:11">
      <c r="B524" s="110"/>
      <c r="C524" s="127"/>
      <c r="D524" s="127"/>
      <c r="E524" s="127"/>
      <c r="F524" s="127"/>
      <c r="G524" s="127"/>
      <c r="H524" s="127"/>
      <c r="I524" s="111"/>
      <c r="J524" s="111"/>
      <c r="K524" s="127"/>
    </row>
    <row r="525" spans="2:11">
      <c r="B525" s="110"/>
      <c r="C525" s="127"/>
      <c r="D525" s="127"/>
      <c r="E525" s="127"/>
      <c r="F525" s="127"/>
      <c r="G525" s="127"/>
      <c r="H525" s="127"/>
      <c r="I525" s="111"/>
      <c r="J525" s="111"/>
      <c r="K525" s="127"/>
    </row>
    <row r="526" spans="2:11">
      <c r="B526" s="110"/>
      <c r="C526" s="127"/>
      <c r="D526" s="127"/>
      <c r="E526" s="127"/>
      <c r="F526" s="127"/>
      <c r="G526" s="127"/>
      <c r="H526" s="127"/>
      <c r="I526" s="111"/>
      <c r="J526" s="111"/>
      <c r="K526" s="127"/>
    </row>
    <row r="527" spans="2:11">
      <c r="B527" s="110"/>
      <c r="C527" s="127"/>
      <c r="D527" s="127"/>
      <c r="E527" s="127"/>
      <c r="F527" s="127"/>
      <c r="G527" s="127"/>
      <c r="H527" s="127"/>
      <c r="I527" s="111"/>
      <c r="J527" s="111"/>
      <c r="K527" s="127"/>
    </row>
    <row r="528" spans="2:11">
      <c r="B528" s="110"/>
      <c r="C528" s="127"/>
      <c r="D528" s="127"/>
      <c r="E528" s="127"/>
      <c r="F528" s="127"/>
      <c r="G528" s="127"/>
      <c r="H528" s="127"/>
      <c r="I528" s="111"/>
      <c r="J528" s="111"/>
      <c r="K528" s="127"/>
    </row>
    <row r="529" spans="2:11">
      <c r="B529" s="110"/>
      <c r="C529" s="127"/>
      <c r="D529" s="127"/>
      <c r="E529" s="127"/>
      <c r="F529" s="127"/>
      <c r="G529" s="127"/>
      <c r="H529" s="127"/>
      <c r="I529" s="111"/>
      <c r="J529" s="111"/>
      <c r="K529" s="127"/>
    </row>
    <row r="530" spans="2:11">
      <c r="B530" s="110"/>
      <c r="C530" s="127"/>
      <c r="D530" s="127"/>
      <c r="E530" s="127"/>
      <c r="F530" s="127"/>
      <c r="G530" s="127"/>
      <c r="H530" s="127"/>
      <c r="I530" s="111"/>
      <c r="J530" s="111"/>
      <c r="K530" s="127"/>
    </row>
    <row r="531" spans="2:11">
      <c r="B531" s="110"/>
      <c r="C531" s="127"/>
      <c r="D531" s="127"/>
      <c r="E531" s="127"/>
      <c r="F531" s="127"/>
      <c r="G531" s="127"/>
      <c r="H531" s="127"/>
      <c r="I531" s="111"/>
      <c r="J531" s="111"/>
      <c r="K531" s="127"/>
    </row>
    <row r="532" spans="2:11">
      <c r="B532" s="110"/>
      <c r="C532" s="127"/>
      <c r="D532" s="127"/>
      <c r="E532" s="127"/>
      <c r="F532" s="127"/>
      <c r="G532" s="127"/>
      <c r="H532" s="127"/>
      <c r="I532" s="111"/>
      <c r="J532" s="111"/>
      <c r="K532" s="127"/>
    </row>
    <row r="533" spans="2:11">
      <c r="B533" s="110"/>
      <c r="C533" s="127"/>
      <c r="D533" s="127"/>
      <c r="E533" s="127"/>
      <c r="F533" s="127"/>
      <c r="G533" s="127"/>
      <c r="H533" s="127"/>
      <c r="I533" s="111"/>
      <c r="J533" s="111"/>
      <c r="K533" s="127"/>
    </row>
    <row r="534" spans="2:11">
      <c r="B534" s="110"/>
      <c r="C534" s="127"/>
      <c r="D534" s="127"/>
      <c r="E534" s="127"/>
      <c r="F534" s="127"/>
      <c r="G534" s="127"/>
      <c r="H534" s="127"/>
      <c r="I534" s="111"/>
      <c r="J534" s="111"/>
      <c r="K534" s="127"/>
    </row>
    <row r="535" spans="2:11">
      <c r="B535" s="110"/>
      <c r="C535" s="127"/>
      <c r="D535" s="127"/>
      <c r="E535" s="127"/>
      <c r="F535" s="127"/>
      <c r="G535" s="127"/>
      <c r="H535" s="127"/>
      <c r="I535" s="111"/>
      <c r="J535" s="111"/>
      <c r="K535" s="127"/>
    </row>
    <row r="536" spans="2:11">
      <c r="B536" s="110"/>
      <c r="C536" s="127"/>
      <c r="D536" s="127"/>
      <c r="E536" s="127"/>
      <c r="F536" s="127"/>
      <c r="G536" s="127"/>
      <c r="H536" s="127"/>
      <c r="I536" s="111"/>
      <c r="J536" s="111"/>
      <c r="K536" s="127"/>
    </row>
    <row r="537" spans="2:11">
      <c r="B537" s="110"/>
      <c r="C537" s="127"/>
      <c r="D537" s="127"/>
      <c r="E537" s="127"/>
      <c r="F537" s="127"/>
      <c r="G537" s="127"/>
      <c r="H537" s="127"/>
      <c r="I537" s="111"/>
      <c r="J537" s="111"/>
      <c r="K537" s="127"/>
    </row>
    <row r="538" spans="2:11">
      <c r="B538" s="110"/>
      <c r="C538" s="127"/>
      <c r="D538" s="127"/>
      <c r="E538" s="127"/>
      <c r="F538" s="127"/>
      <c r="G538" s="127"/>
      <c r="H538" s="127"/>
      <c r="I538" s="111"/>
      <c r="J538" s="111"/>
      <c r="K538" s="127"/>
    </row>
    <row r="539" spans="2:11">
      <c r="B539" s="110"/>
      <c r="C539" s="127"/>
      <c r="D539" s="127"/>
      <c r="E539" s="127"/>
      <c r="F539" s="127"/>
      <c r="G539" s="127"/>
      <c r="H539" s="127"/>
      <c r="I539" s="111"/>
      <c r="J539" s="111"/>
      <c r="K539" s="127"/>
    </row>
    <row r="540" spans="2:11">
      <c r="B540" s="110"/>
      <c r="C540" s="127"/>
      <c r="D540" s="127"/>
      <c r="E540" s="127"/>
      <c r="F540" s="127"/>
      <c r="G540" s="127"/>
      <c r="H540" s="127"/>
      <c r="I540" s="111"/>
      <c r="J540" s="111"/>
      <c r="K540" s="127"/>
    </row>
    <row r="541" spans="2:11">
      <c r="B541" s="110"/>
      <c r="C541" s="127"/>
      <c r="D541" s="127"/>
      <c r="E541" s="127"/>
      <c r="F541" s="127"/>
      <c r="G541" s="127"/>
      <c r="H541" s="127"/>
      <c r="I541" s="111"/>
      <c r="J541" s="111"/>
      <c r="K541" s="127"/>
    </row>
    <row r="542" spans="2:11">
      <c r="B542" s="110"/>
      <c r="C542" s="127"/>
      <c r="D542" s="127"/>
      <c r="E542" s="127"/>
      <c r="F542" s="127"/>
      <c r="G542" s="127"/>
      <c r="H542" s="127"/>
      <c r="I542" s="111"/>
      <c r="J542" s="111"/>
      <c r="K542" s="127"/>
    </row>
    <row r="543" spans="2:11">
      <c r="B543" s="110"/>
      <c r="C543" s="127"/>
      <c r="D543" s="127"/>
      <c r="E543" s="127"/>
      <c r="F543" s="127"/>
      <c r="G543" s="127"/>
      <c r="H543" s="127"/>
      <c r="I543" s="111"/>
      <c r="J543" s="111"/>
      <c r="K543" s="127"/>
    </row>
    <row r="544" spans="2:11">
      <c r="B544" s="110"/>
      <c r="C544" s="127"/>
      <c r="D544" s="127"/>
      <c r="E544" s="127"/>
      <c r="F544" s="127"/>
      <c r="G544" s="127"/>
      <c r="H544" s="127"/>
      <c r="I544" s="111"/>
      <c r="J544" s="111"/>
      <c r="K544" s="127"/>
    </row>
    <row r="545" spans="2:11">
      <c r="B545" s="110"/>
      <c r="C545" s="127"/>
      <c r="D545" s="127"/>
      <c r="E545" s="127"/>
      <c r="F545" s="127"/>
      <c r="G545" s="127"/>
      <c r="H545" s="127"/>
      <c r="I545" s="111"/>
      <c r="J545" s="111"/>
      <c r="K545" s="127"/>
    </row>
    <row r="546" spans="2:11">
      <c r="B546" s="110"/>
      <c r="C546" s="127"/>
      <c r="D546" s="127"/>
      <c r="E546" s="127"/>
      <c r="F546" s="127"/>
      <c r="G546" s="127"/>
      <c r="H546" s="127"/>
      <c r="I546" s="111"/>
      <c r="J546" s="111"/>
      <c r="K546" s="127"/>
    </row>
    <row r="547" spans="2:11">
      <c r="B547" s="110"/>
      <c r="C547" s="127"/>
      <c r="D547" s="127"/>
      <c r="E547" s="127"/>
      <c r="F547" s="127"/>
      <c r="G547" s="127"/>
      <c r="H547" s="127"/>
      <c r="I547" s="111"/>
      <c r="J547" s="111"/>
      <c r="K547" s="127"/>
    </row>
    <row r="548" spans="2:11">
      <c r="B548" s="110"/>
      <c r="C548" s="127"/>
      <c r="D548" s="127"/>
      <c r="E548" s="127"/>
      <c r="F548" s="127"/>
      <c r="G548" s="127"/>
      <c r="H548" s="127"/>
      <c r="I548" s="111"/>
      <c r="J548" s="111"/>
      <c r="K548" s="127"/>
    </row>
    <row r="549" spans="2:11">
      <c r="B549" s="110"/>
      <c r="C549" s="127"/>
      <c r="D549" s="127"/>
      <c r="E549" s="127"/>
      <c r="F549" s="127"/>
      <c r="G549" s="127"/>
      <c r="H549" s="127"/>
      <c r="I549" s="111"/>
      <c r="J549" s="111"/>
      <c r="K549" s="127"/>
    </row>
    <row r="550" spans="2:11">
      <c r="B550" s="110"/>
      <c r="C550" s="127"/>
      <c r="D550" s="127"/>
      <c r="E550" s="127"/>
      <c r="F550" s="127"/>
      <c r="G550" s="127"/>
      <c r="H550" s="127"/>
      <c r="I550" s="111"/>
      <c r="J550" s="111"/>
      <c r="K550" s="127"/>
    </row>
    <row r="551" spans="2:11">
      <c r="B551" s="110"/>
      <c r="C551" s="127"/>
      <c r="D551" s="127"/>
      <c r="E551" s="127"/>
      <c r="F551" s="127"/>
      <c r="G551" s="127"/>
      <c r="H551" s="127"/>
      <c r="I551" s="111"/>
      <c r="J551" s="111"/>
      <c r="K551" s="127"/>
    </row>
    <row r="552" spans="2:11">
      <c r="B552" s="110"/>
      <c r="C552" s="127"/>
      <c r="D552" s="127"/>
      <c r="E552" s="127"/>
      <c r="F552" s="127"/>
      <c r="G552" s="127"/>
      <c r="H552" s="127"/>
      <c r="I552" s="111"/>
      <c r="J552" s="111"/>
      <c r="K552" s="127"/>
    </row>
    <row r="553" spans="2:11">
      <c r="B553" s="110"/>
      <c r="C553" s="127"/>
      <c r="D553" s="127"/>
      <c r="E553" s="127"/>
      <c r="F553" s="127"/>
      <c r="G553" s="127"/>
      <c r="H553" s="127"/>
      <c r="I553" s="111"/>
      <c r="J553" s="111"/>
      <c r="K553" s="127"/>
    </row>
    <row r="554" spans="2:11">
      <c r="B554" s="110"/>
      <c r="C554" s="127"/>
      <c r="D554" s="127"/>
      <c r="E554" s="127"/>
      <c r="F554" s="127"/>
      <c r="G554" s="127"/>
      <c r="H554" s="127"/>
      <c r="I554" s="111"/>
      <c r="J554" s="111"/>
      <c r="K554" s="127"/>
    </row>
    <row r="555" spans="2:11">
      <c r="B555" s="110"/>
      <c r="C555" s="127"/>
      <c r="D555" s="127"/>
      <c r="E555" s="127"/>
      <c r="F555" s="127"/>
      <c r="G555" s="127"/>
      <c r="H555" s="127"/>
      <c r="I555" s="111"/>
      <c r="J555" s="111"/>
      <c r="K555" s="127"/>
    </row>
    <row r="556" spans="2:11">
      <c r="B556" s="110"/>
      <c r="C556" s="127"/>
      <c r="D556" s="127"/>
      <c r="E556" s="127"/>
      <c r="F556" s="127"/>
      <c r="G556" s="127"/>
      <c r="H556" s="127"/>
      <c r="I556" s="111"/>
      <c r="J556" s="111"/>
      <c r="K556" s="127"/>
    </row>
    <row r="557" spans="2:11">
      <c r="B557" s="110"/>
      <c r="C557" s="127"/>
      <c r="D557" s="127"/>
      <c r="E557" s="127"/>
      <c r="F557" s="127"/>
      <c r="G557" s="127"/>
      <c r="H557" s="127"/>
      <c r="I557" s="111"/>
      <c r="J557" s="111"/>
      <c r="K557" s="127"/>
    </row>
    <row r="558" spans="2:11">
      <c r="B558" s="110"/>
      <c r="C558" s="127"/>
      <c r="D558" s="127"/>
      <c r="E558" s="127"/>
      <c r="F558" s="127"/>
      <c r="G558" s="127"/>
      <c r="H558" s="127"/>
      <c r="I558" s="111"/>
      <c r="J558" s="111"/>
      <c r="K558" s="127"/>
    </row>
    <row r="559" spans="2:11">
      <c r="B559" s="110"/>
      <c r="C559" s="127"/>
      <c r="D559" s="127"/>
      <c r="E559" s="127"/>
      <c r="F559" s="127"/>
      <c r="G559" s="127"/>
      <c r="H559" s="127"/>
      <c r="I559" s="111"/>
      <c r="J559" s="111"/>
      <c r="K559" s="127"/>
    </row>
    <row r="560" spans="2:11">
      <c r="B560" s="110"/>
      <c r="C560" s="127"/>
      <c r="D560" s="127"/>
      <c r="E560" s="127"/>
      <c r="F560" s="127"/>
      <c r="G560" s="127"/>
      <c r="H560" s="127"/>
      <c r="I560" s="111"/>
      <c r="J560" s="111"/>
      <c r="K560" s="127"/>
    </row>
    <row r="561" spans="2:11">
      <c r="B561" s="110"/>
      <c r="C561" s="127"/>
      <c r="D561" s="127"/>
      <c r="E561" s="127"/>
      <c r="F561" s="127"/>
      <c r="G561" s="127"/>
      <c r="H561" s="127"/>
      <c r="I561" s="111"/>
      <c r="J561" s="111"/>
      <c r="K561" s="127"/>
    </row>
    <row r="562" spans="2:11">
      <c r="B562" s="110"/>
      <c r="C562" s="127"/>
      <c r="D562" s="127"/>
      <c r="E562" s="127"/>
      <c r="F562" s="127"/>
      <c r="G562" s="127"/>
      <c r="H562" s="127"/>
      <c r="I562" s="111"/>
      <c r="J562" s="111"/>
      <c r="K562" s="127"/>
    </row>
    <row r="563" spans="2:11">
      <c r="B563" s="110"/>
      <c r="C563" s="127"/>
      <c r="D563" s="127"/>
      <c r="E563" s="127"/>
      <c r="F563" s="127"/>
      <c r="G563" s="127"/>
      <c r="H563" s="127"/>
      <c r="I563" s="111"/>
      <c r="J563" s="111"/>
      <c r="K563" s="127"/>
    </row>
    <row r="564" spans="2:11">
      <c r="B564" s="110"/>
      <c r="C564" s="127"/>
      <c r="D564" s="127"/>
      <c r="E564" s="127"/>
      <c r="F564" s="127"/>
      <c r="G564" s="127"/>
      <c r="H564" s="127"/>
      <c r="I564" s="111"/>
      <c r="J564" s="111"/>
      <c r="K564" s="127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140</v>
      </c>
      <c r="C1" s="67" t="s" vm="1">
        <v>217</v>
      </c>
    </row>
    <row r="2" spans="2:35">
      <c r="B2" s="46" t="s">
        <v>139</v>
      </c>
      <c r="C2" s="67" t="s">
        <v>218</v>
      </c>
    </row>
    <row r="3" spans="2:35">
      <c r="B3" s="46" t="s">
        <v>141</v>
      </c>
      <c r="C3" s="67" t="s">
        <v>219</v>
      </c>
      <c r="E3" s="2"/>
    </row>
    <row r="4" spans="2:35">
      <c r="B4" s="46" t="s">
        <v>142</v>
      </c>
      <c r="C4" s="67">
        <v>8602</v>
      </c>
    </row>
    <row r="6" spans="2:35" ht="26.25" customHeight="1">
      <c r="B6" s="149" t="s">
        <v>167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35" ht="26.25" customHeight="1">
      <c r="B7" s="149" t="s">
        <v>91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35" s="3" customFormat="1" ht="47.25">
      <c r="B8" s="21" t="s">
        <v>110</v>
      </c>
      <c r="C8" s="29" t="s">
        <v>43</v>
      </c>
      <c r="D8" s="12" t="s">
        <v>49</v>
      </c>
      <c r="E8" s="29" t="s">
        <v>14</v>
      </c>
      <c r="F8" s="29" t="s">
        <v>63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194</v>
      </c>
      <c r="M8" s="29" t="s">
        <v>193</v>
      </c>
      <c r="N8" s="29" t="s">
        <v>59</v>
      </c>
      <c r="O8" s="29" t="s">
        <v>56</v>
      </c>
      <c r="P8" s="29" t="s">
        <v>143</v>
      </c>
      <c r="Q8" s="30" t="s">
        <v>145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201</v>
      </c>
      <c r="M9" s="31"/>
      <c r="N9" s="31" t="s">
        <v>197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107</v>
      </c>
    </row>
    <row r="11" spans="2:35" s="4" customFormat="1" ht="18" customHeight="1">
      <c r="B11" s="122" t="s">
        <v>2473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3">
        <v>0</v>
      </c>
      <c r="O11" s="68"/>
      <c r="P11" s="124">
        <v>0</v>
      </c>
      <c r="Q11" s="124">
        <v>0</v>
      </c>
      <c r="AI11" s="1"/>
    </row>
    <row r="12" spans="2:35" ht="21.75" customHeight="1">
      <c r="B12" s="125" t="s">
        <v>209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25" t="s">
        <v>106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25" t="s">
        <v>192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25" t="s">
        <v>200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9.71093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140</v>
      </c>
      <c r="C1" s="67" t="s" vm="1">
        <v>217</v>
      </c>
    </row>
    <row r="2" spans="2:16">
      <c r="B2" s="46" t="s">
        <v>139</v>
      </c>
      <c r="C2" s="67" t="s">
        <v>218</v>
      </c>
    </row>
    <row r="3" spans="2:16">
      <c r="B3" s="46" t="s">
        <v>141</v>
      </c>
      <c r="C3" s="67" t="s">
        <v>219</v>
      </c>
    </row>
    <row r="4" spans="2:16">
      <c r="B4" s="46" t="s">
        <v>142</v>
      </c>
      <c r="C4" s="67">
        <v>8602</v>
      </c>
    </row>
    <row r="6" spans="2:16" ht="26.25" customHeight="1">
      <c r="B6" s="149" t="s">
        <v>168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ht="26.25" customHeight="1">
      <c r="B7" s="149" t="s">
        <v>83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</row>
    <row r="8" spans="2:16" s="3" customFormat="1" ht="78.75">
      <c r="B8" s="21" t="s">
        <v>110</v>
      </c>
      <c r="C8" s="29" t="s">
        <v>43</v>
      </c>
      <c r="D8" s="29" t="s">
        <v>14</v>
      </c>
      <c r="E8" s="29" t="s">
        <v>63</v>
      </c>
      <c r="F8" s="29" t="s">
        <v>98</v>
      </c>
      <c r="G8" s="29" t="s">
        <v>17</v>
      </c>
      <c r="H8" s="29" t="s">
        <v>97</v>
      </c>
      <c r="I8" s="29" t="s">
        <v>16</v>
      </c>
      <c r="J8" s="29" t="s">
        <v>18</v>
      </c>
      <c r="K8" s="29" t="s">
        <v>194</v>
      </c>
      <c r="L8" s="29" t="s">
        <v>193</v>
      </c>
      <c r="M8" s="29" t="s">
        <v>105</v>
      </c>
      <c r="N8" s="29" t="s">
        <v>56</v>
      </c>
      <c r="O8" s="29" t="s">
        <v>143</v>
      </c>
      <c r="P8" s="30" t="s">
        <v>145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201</v>
      </c>
      <c r="L9" s="31"/>
      <c r="M9" s="31" t="s">
        <v>197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4" t="s">
        <v>25</v>
      </c>
      <c r="C11" s="85"/>
      <c r="D11" s="85"/>
      <c r="E11" s="85"/>
      <c r="F11" s="85"/>
      <c r="G11" s="87">
        <v>6.4623473228689363</v>
      </c>
      <c r="H11" s="85"/>
      <c r="I11" s="85"/>
      <c r="J11" s="88">
        <v>4.8558483059719444E-2</v>
      </c>
      <c r="K11" s="87"/>
      <c r="L11" s="89"/>
      <c r="M11" s="87">
        <v>58194.687290987989</v>
      </c>
      <c r="N11" s="85"/>
      <c r="O11" s="90">
        <f>IFERROR(M11/$M$11,0)</f>
        <v>1</v>
      </c>
      <c r="P11" s="90">
        <f>M11/'סכום נכסי הקרן'!$C$42</f>
        <v>0.74328553115130758</v>
      </c>
    </row>
    <row r="12" spans="2:16" ht="21.75" customHeight="1">
      <c r="B12" s="70" t="s">
        <v>188</v>
      </c>
      <c r="C12" s="71"/>
      <c r="D12" s="71"/>
      <c r="E12" s="71"/>
      <c r="F12" s="71"/>
      <c r="G12" s="79">
        <v>6.462347322868931</v>
      </c>
      <c r="H12" s="71"/>
      <c r="I12" s="71"/>
      <c r="J12" s="91">
        <v>4.8558483059719403E-2</v>
      </c>
      <c r="K12" s="79"/>
      <c r="L12" s="81"/>
      <c r="M12" s="79">
        <v>58194.687290988011</v>
      </c>
      <c r="N12" s="71"/>
      <c r="O12" s="80">
        <f t="shared" ref="O12:O77" si="0">IFERROR(M12/$M$11,0)</f>
        <v>1.0000000000000004</v>
      </c>
      <c r="P12" s="80">
        <f>M12/'סכום נכסי הקרן'!$C$42</f>
        <v>0.74328553115130791</v>
      </c>
    </row>
    <row r="13" spans="2:16">
      <c r="B13" s="128" t="s">
        <v>2482</v>
      </c>
      <c r="C13" s="71"/>
      <c r="D13" s="71"/>
      <c r="E13" s="71"/>
      <c r="F13" s="71"/>
      <c r="G13" s="79">
        <f>AVERAGE(G14:G17)</f>
        <v>4.7574999999700545</v>
      </c>
      <c r="H13" s="71"/>
      <c r="I13" s="71"/>
      <c r="J13" s="91">
        <f>AVERAGE(J14:J17)</f>
        <v>5.1399999999678439E-2</v>
      </c>
      <c r="K13" s="79"/>
      <c r="L13" s="81"/>
      <c r="M13" s="79">
        <f>SUM(M14:M17)</f>
        <v>2013.4229073930003</v>
      </c>
      <c r="N13" s="71"/>
      <c r="O13" s="80">
        <f>IFERROR(M13/$M$11,0)</f>
        <v>3.4598053552988131E-2</v>
      </c>
      <c r="P13" s="80">
        <f>M13/'סכום נכסי הקרן'!$C$42</f>
        <v>2.5716232611934169E-2</v>
      </c>
    </row>
    <row r="14" spans="2:16">
      <c r="B14" s="75" t="s">
        <v>1405</v>
      </c>
      <c r="C14" s="69">
        <v>9444</v>
      </c>
      <c r="D14" s="69" t="s">
        <v>222</v>
      </c>
      <c r="E14" s="69"/>
      <c r="F14" s="94">
        <v>44958</v>
      </c>
      <c r="G14" s="76">
        <v>4.5900000000033208</v>
      </c>
      <c r="H14" s="82" t="s">
        <v>127</v>
      </c>
      <c r="I14" s="83">
        <v>5.1500000000000004E-2</v>
      </c>
      <c r="J14" s="83">
        <v>5.140000000000948E-2</v>
      </c>
      <c r="K14" s="76">
        <v>202127.32844700004</v>
      </c>
      <c r="L14" s="78">
        <v>104.30357215416365</v>
      </c>
      <c r="M14" s="76">
        <v>210.82602387000003</v>
      </c>
      <c r="N14" s="69"/>
      <c r="O14" s="77">
        <f t="shared" si="0"/>
        <v>3.6227709724741229E-3</v>
      </c>
      <c r="P14" s="77">
        <f>M14/'סכום נכסי הקרן'!$C$42</f>
        <v>2.6927532465149677E-3</v>
      </c>
    </row>
    <row r="15" spans="2:16">
      <c r="B15" s="75" t="s">
        <v>1406</v>
      </c>
      <c r="C15" s="69">
        <v>9499</v>
      </c>
      <c r="D15" s="69" t="s">
        <v>222</v>
      </c>
      <c r="E15" s="69"/>
      <c r="F15" s="94">
        <v>44986</v>
      </c>
      <c r="G15" s="76">
        <v>4.6699999998798347</v>
      </c>
      <c r="H15" s="82" t="s">
        <v>127</v>
      </c>
      <c r="I15" s="83">
        <v>5.1500000000000004E-2</v>
      </c>
      <c r="J15" s="83">
        <v>5.1399999998741119E-2</v>
      </c>
      <c r="K15" s="76">
        <v>16871.953758000003</v>
      </c>
      <c r="L15" s="78">
        <v>103.57983420689268</v>
      </c>
      <c r="M15" s="76">
        <v>17.475941730000002</v>
      </c>
      <c r="N15" s="69"/>
      <c r="O15" s="77">
        <f t="shared" si="0"/>
        <v>3.0030132549069169E-4</v>
      </c>
      <c r="P15" s="77">
        <f>M15/'סכום נכסי הקרן'!$C$42</f>
        <v>2.2320963022279047E-4</v>
      </c>
    </row>
    <row r="16" spans="2:16">
      <c r="B16" s="75" t="s">
        <v>1407</v>
      </c>
      <c r="C16" s="69">
        <v>9528</v>
      </c>
      <c r="D16" s="69" t="s">
        <v>222</v>
      </c>
      <c r="E16" s="69"/>
      <c r="F16" s="94">
        <v>45047</v>
      </c>
      <c r="G16" s="76">
        <v>4.8399999999990255</v>
      </c>
      <c r="H16" s="82" t="s">
        <v>127</v>
      </c>
      <c r="I16" s="83">
        <v>5.1500000000000004E-2</v>
      </c>
      <c r="J16" s="83">
        <v>5.1399999999986769E-2</v>
      </c>
      <c r="K16" s="76">
        <v>1129036.0277240002</v>
      </c>
      <c r="L16" s="78">
        <v>101.81934885509442</v>
      </c>
      <c r="M16" s="76">
        <v>1149.5771317680003</v>
      </c>
      <c r="N16" s="69"/>
      <c r="O16" s="77">
        <f t="shared" si="0"/>
        <v>1.9753987610927903E-2</v>
      </c>
      <c r="P16" s="77">
        <f>M16/'סכום נכסי הקרן'!$C$42</f>
        <v>1.4682853173744898E-2</v>
      </c>
    </row>
    <row r="17" spans="2:16">
      <c r="B17" s="75" t="s">
        <v>1408</v>
      </c>
      <c r="C17" s="69">
        <v>9586</v>
      </c>
      <c r="D17" s="69" t="s">
        <v>222</v>
      </c>
      <c r="E17" s="69"/>
      <c r="F17" s="94">
        <v>45078</v>
      </c>
      <c r="G17" s="76">
        <v>4.9299999999980333</v>
      </c>
      <c r="H17" s="82" t="s">
        <v>127</v>
      </c>
      <c r="I17" s="83">
        <v>5.1500000000000004E-2</v>
      </c>
      <c r="J17" s="83">
        <v>5.1399999999976381E-2</v>
      </c>
      <c r="K17" s="76">
        <v>631675.22235400009</v>
      </c>
      <c r="L17" s="78">
        <v>100.61243302477234</v>
      </c>
      <c r="M17" s="76">
        <v>635.54381002500008</v>
      </c>
      <c r="N17" s="69"/>
      <c r="O17" s="77">
        <f t="shared" si="0"/>
        <v>1.0920993644095416E-2</v>
      </c>
      <c r="P17" s="77">
        <f>M17/'סכום נכסי הקרן'!$C$42</f>
        <v>8.117416561451516E-3</v>
      </c>
    </row>
    <row r="18" spans="2:16">
      <c r="B18" s="75"/>
      <c r="C18" s="69"/>
      <c r="D18" s="69"/>
      <c r="E18" s="69"/>
      <c r="F18" s="94"/>
      <c r="G18" s="76"/>
      <c r="H18" s="82"/>
      <c r="I18" s="83"/>
      <c r="J18" s="83"/>
      <c r="K18" s="76"/>
      <c r="L18" s="78"/>
      <c r="M18" s="76"/>
      <c r="N18" s="69"/>
      <c r="O18" s="77"/>
      <c r="P18" s="77"/>
    </row>
    <row r="19" spans="2:16">
      <c r="B19" s="128" t="s">
        <v>64</v>
      </c>
      <c r="C19" s="69"/>
      <c r="D19" s="69"/>
      <c r="E19" s="69"/>
      <c r="F19" s="94"/>
      <c r="G19" s="100">
        <f>AVERAGE(G20:G162)</f>
        <v>5.6568115940455996</v>
      </c>
      <c r="H19" s="82"/>
      <c r="I19" s="83"/>
      <c r="J19" s="101">
        <f>AVERAGE(J20:J162)</f>
        <v>4.8170503596508776E-2</v>
      </c>
      <c r="K19" s="76"/>
      <c r="L19" s="76"/>
      <c r="M19" s="102">
        <f>SUM(M20:M160)</f>
        <v>56181.264383595</v>
      </c>
      <c r="N19" s="69"/>
      <c r="O19" s="80">
        <f>IFERROR(M19/$M$11,0)</f>
        <v>0.96540194644701205</v>
      </c>
      <c r="P19" s="80">
        <f>M19/'סכום נכסי הקרן'!$C$42</f>
        <v>0.71756929853937357</v>
      </c>
    </row>
    <row r="20" spans="2:16">
      <c r="B20" s="75" t="s">
        <v>1409</v>
      </c>
      <c r="C20" s="69" t="s">
        <v>1410</v>
      </c>
      <c r="D20" s="69" t="s">
        <v>222</v>
      </c>
      <c r="E20" s="69"/>
      <c r="F20" s="94">
        <v>39845</v>
      </c>
      <c r="G20" s="76">
        <v>0.5800000000289609</v>
      </c>
      <c r="H20" s="82" t="s">
        <v>127</v>
      </c>
      <c r="I20" s="83">
        <v>4.8000000000000001E-2</v>
      </c>
      <c r="J20" s="83">
        <v>4.7899999997972745E-2</v>
      </c>
      <c r="K20" s="76">
        <v>5445.8243950000005</v>
      </c>
      <c r="L20" s="78">
        <v>126.810495</v>
      </c>
      <c r="M20" s="76">
        <v>6.9058768600000011</v>
      </c>
      <c r="N20" s="69"/>
      <c r="O20" s="77">
        <f t="shared" si="0"/>
        <v>1.1866851050283834E-4</v>
      </c>
      <c r="P20" s="77">
        <f>M20/'סכום נכסי הקרן'!$C$42</f>
        <v>8.820458686003672E-5</v>
      </c>
    </row>
    <row r="21" spans="2:16">
      <c r="B21" s="75" t="s">
        <v>1411</v>
      </c>
      <c r="C21" s="69" t="s">
        <v>1412</v>
      </c>
      <c r="D21" s="69" t="s">
        <v>222</v>
      </c>
      <c r="E21" s="69"/>
      <c r="F21" s="94">
        <v>39873</v>
      </c>
      <c r="G21" s="76">
        <v>0.65999999999921322</v>
      </c>
      <c r="H21" s="82" t="s">
        <v>127</v>
      </c>
      <c r="I21" s="83">
        <v>4.8000000000000001E-2</v>
      </c>
      <c r="J21" s="83">
        <v>4.8200000000062949E-2</v>
      </c>
      <c r="K21" s="76">
        <v>200173.07645500003</v>
      </c>
      <c r="L21" s="78">
        <v>126.983634</v>
      </c>
      <c r="M21" s="76">
        <v>254.18704612000005</v>
      </c>
      <c r="N21" s="69"/>
      <c r="O21" s="77">
        <f t="shared" si="0"/>
        <v>4.3678737347449129E-3</v>
      </c>
      <c r="P21" s="77">
        <f>M21/'סכום נכסי הקרן'!$C$42</f>
        <v>3.2465773489317186E-3</v>
      </c>
    </row>
    <row r="22" spans="2:16">
      <c r="B22" s="75" t="s">
        <v>1413</v>
      </c>
      <c r="C22" s="69" t="s">
        <v>1414</v>
      </c>
      <c r="D22" s="69" t="s">
        <v>222</v>
      </c>
      <c r="E22" s="69"/>
      <c r="F22" s="94">
        <v>39934</v>
      </c>
      <c r="G22" s="76">
        <v>0.83000000000014584</v>
      </c>
      <c r="H22" s="82" t="s">
        <v>127</v>
      </c>
      <c r="I22" s="83">
        <v>4.8000000000000001E-2</v>
      </c>
      <c r="J22" s="83">
        <v>4.8299999999928483E-2</v>
      </c>
      <c r="K22" s="76">
        <v>218439.08779000002</v>
      </c>
      <c r="L22" s="78">
        <v>125.48434</v>
      </c>
      <c r="M22" s="76">
        <v>274.10684671200011</v>
      </c>
      <c r="N22" s="69"/>
      <c r="O22" s="77">
        <f t="shared" si="0"/>
        <v>4.7101695957467273E-3</v>
      </c>
      <c r="P22" s="77">
        <f>M22/'סכום נכסי הקרן'!$C$42</f>
        <v>3.5010009097873459E-3</v>
      </c>
    </row>
    <row r="23" spans="2:16">
      <c r="B23" s="75" t="s">
        <v>1415</v>
      </c>
      <c r="C23" s="69" t="s">
        <v>1416</v>
      </c>
      <c r="D23" s="69" t="s">
        <v>222</v>
      </c>
      <c r="E23" s="69"/>
      <c r="F23" s="94">
        <v>40148</v>
      </c>
      <c r="G23" s="76">
        <v>1.3899999999988024</v>
      </c>
      <c r="H23" s="82" t="s">
        <v>127</v>
      </c>
      <c r="I23" s="83">
        <v>4.8000000000000001E-2</v>
      </c>
      <c r="J23" s="83">
        <v>4.8299999999921857E-2</v>
      </c>
      <c r="K23" s="76">
        <v>291075.18133100006</v>
      </c>
      <c r="L23" s="78">
        <v>120.46099</v>
      </c>
      <c r="M23" s="76">
        <v>350.63204477800002</v>
      </c>
      <c r="N23" s="69"/>
      <c r="O23" s="77">
        <f t="shared" si="0"/>
        <v>6.0251555786312956E-3</v>
      </c>
      <c r="P23" s="77">
        <f>M23/'סכום נכסי הקרן'!$C$42</f>
        <v>4.4784109645322262E-3</v>
      </c>
    </row>
    <row r="24" spans="2:16">
      <c r="B24" s="75" t="s">
        <v>1417</v>
      </c>
      <c r="C24" s="69" t="s">
        <v>1418</v>
      </c>
      <c r="D24" s="69" t="s">
        <v>222</v>
      </c>
      <c r="E24" s="69"/>
      <c r="F24" s="94">
        <v>40269</v>
      </c>
      <c r="G24" s="76">
        <v>1.6899999999992565</v>
      </c>
      <c r="H24" s="82" t="s">
        <v>127</v>
      </c>
      <c r="I24" s="83">
        <v>4.8000000000000001E-2</v>
      </c>
      <c r="J24" s="83">
        <v>4.8400000000004967E-2</v>
      </c>
      <c r="K24" s="76">
        <v>330022.46844600007</v>
      </c>
      <c r="L24" s="78">
        <v>122.231493</v>
      </c>
      <c r="M24" s="76">
        <v>403.39139067000002</v>
      </c>
      <c r="N24" s="69"/>
      <c r="O24" s="77">
        <f t="shared" si="0"/>
        <v>6.9317563071168709E-3</v>
      </c>
      <c r="P24" s="77">
        <f>M24/'סכום נכסי הקרן'!$C$42</f>
        <v>5.1522741685467903E-3</v>
      </c>
    </row>
    <row r="25" spans="2:16">
      <c r="B25" s="75" t="s">
        <v>1419</v>
      </c>
      <c r="C25" s="69" t="s">
        <v>1420</v>
      </c>
      <c r="D25" s="69" t="s">
        <v>222</v>
      </c>
      <c r="E25" s="69"/>
      <c r="F25" s="94">
        <v>40391</v>
      </c>
      <c r="G25" s="76">
        <v>1.9800000000018558</v>
      </c>
      <c r="H25" s="82" t="s">
        <v>127</v>
      </c>
      <c r="I25" s="83">
        <v>4.8000000000000001E-2</v>
      </c>
      <c r="J25" s="83">
        <v>4.8400000000037115E-2</v>
      </c>
      <c r="K25" s="76">
        <v>222340.24496200003</v>
      </c>
      <c r="L25" s="78">
        <v>121.224715</v>
      </c>
      <c r="M25" s="76">
        <v>269.531328825</v>
      </c>
      <c r="N25" s="69"/>
      <c r="O25" s="77">
        <f t="shared" si="0"/>
        <v>4.6315452728060199E-3</v>
      </c>
      <c r="P25" s="77">
        <f>M25/'סכום נכסי הקרן'!$C$42</f>
        <v>3.4425605881489504E-3</v>
      </c>
    </row>
    <row r="26" spans="2:16">
      <c r="B26" s="75" t="s">
        <v>1421</v>
      </c>
      <c r="C26" s="69" t="s">
        <v>1422</v>
      </c>
      <c r="D26" s="69" t="s">
        <v>222</v>
      </c>
      <c r="E26" s="69"/>
      <c r="F26" s="94">
        <v>40452</v>
      </c>
      <c r="G26" s="76">
        <v>2.1400000000007409</v>
      </c>
      <c r="H26" s="82" t="s">
        <v>127</v>
      </c>
      <c r="I26" s="83">
        <v>4.8000000000000001E-2</v>
      </c>
      <c r="J26" s="83">
        <v>4.849999999999003E-2</v>
      </c>
      <c r="K26" s="76">
        <v>294728.38359800004</v>
      </c>
      <c r="L26" s="78">
        <v>119.130313</v>
      </c>
      <c r="M26" s="76">
        <v>351.11084669100006</v>
      </c>
      <c r="N26" s="69"/>
      <c r="O26" s="77">
        <f t="shared" si="0"/>
        <v>6.0333831666687723E-3</v>
      </c>
      <c r="P26" s="77">
        <f>M26/'סכום נכסי הקרן'!$C$42</f>
        <v>4.4845264116767569E-3</v>
      </c>
    </row>
    <row r="27" spans="2:16">
      <c r="B27" s="75" t="s">
        <v>1423</v>
      </c>
      <c r="C27" s="69" t="s">
        <v>1424</v>
      </c>
      <c r="D27" s="69" t="s">
        <v>222</v>
      </c>
      <c r="E27" s="69"/>
      <c r="F27" s="94">
        <v>39661</v>
      </c>
      <c r="G27" s="76">
        <v>8.9999999993911547E-2</v>
      </c>
      <c r="H27" s="82" t="s">
        <v>127</v>
      </c>
      <c r="I27" s="83">
        <v>4.8000000000000001E-2</v>
      </c>
      <c r="J27" s="83">
        <v>4.6400000000446487E-2</v>
      </c>
      <c r="K27" s="76">
        <v>38308.114471000008</v>
      </c>
      <c r="L27" s="78">
        <v>128.62446499999999</v>
      </c>
      <c r="M27" s="76">
        <v>49.273607170000012</v>
      </c>
      <c r="N27" s="69"/>
      <c r="O27" s="77">
        <f t="shared" si="0"/>
        <v>8.4670284288357203E-4</v>
      </c>
      <c r="P27" s="77">
        <f>M27/'סכום נכסי הקרן'!$C$42</f>
        <v>6.2934197230003807E-4</v>
      </c>
    </row>
    <row r="28" spans="2:16">
      <c r="B28" s="75" t="s">
        <v>1425</v>
      </c>
      <c r="C28" s="69" t="s">
        <v>1426</v>
      </c>
      <c r="D28" s="69" t="s">
        <v>222</v>
      </c>
      <c r="E28" s="69"/>
      <c r="F28" s="94">
        <v>39692</v>
      </c>
      <c r="G28" s="76">
        <v>0.16999999999696083</v>
      </c>
      <c r="H28" s="82" t="s">
        <v>127</v>
      </c>
      <c r="I28" s="83">
        <v>4.8000000000000001E-2</v>
      </c>
      <c r="J28" s="83">
        <v>4.6999999999954738E-2</v>
      </c>
      <c r="K28" s="76">
        <v>122089.32181600001</v>
      </c>
      <c r="L28" s="78">
        <v>126.66788699999999</v>
      </c>
      <c r="M28" s="76">
        <v>154.64796389100002</v>
      </c>
      <c r="N28" s="69"/>
      <c r="O28" s="77">
        <f t="shared" si="0"/>
        <v>2.6574240895517066E-3</v>
      </c>
      <c r="P28" s="77">
        <f>M28/'סכום נכסי הקרן'!$C$42</f>
        <v>1.97522487589672E-3</v>
      </c>
    </row>
    <row r="29" spans="2:16">
      <c r="B29" s="75" t="s">
        <v>1427</v>
      </c>
      <c r="C29" s="69" t="s">
        <v>1428</v>
      </c>
      <c r="D29" s="69" t="s">
        <v>222</v>
      </c>
      <c r="E29" s="69"/>
      <c r="F29" s="94">
        <v>40909</v>
      </c>
      <c r="G29" s="76">
        <v>3.2000000000057192</v>
      </c>
      <c r="H29" s="82" t="s">
        <v>127</v>
      </c>
      <c r="I29" s="83">
        <v>4.8000000000000001E-2</v>
      </c>
      <c r="J29" s="83">
        <v>4.8400000000076791E-2</v>
      </c>
      <c r="K29" s="76">
        <v>209591.68943900004</v>
      </c>
      <c r="L29" s="78">
        <v>116.805048</v>
      </c>
      <c r="M29" s="76">
        <v>244.81367324300004</v>
      </c>
      <c r="N29" s="69"/>
      <c r="O29" s="77">
        <f t="shared" si="0"/>
        <v>4.2068045149700767E-3</v>
      </c>
      <c r="P29" s="77">
        <f>M29/'סכום נכסי הקרן'!$C$42</f>
        <v>3.1268569283592527E-3</v>
      </c>
    </row>
    <row r="30" spans="2:16">
      <c r="B30" s="75" t="s">
        <v>1429</v>
      </c>
      <c r="C30" s="69">
        <v>8790</v>
      </c>
      <c r="D30" s="69" t="s">
        <v>222</v>
      </c>
      <c r="E30" s="69"/>
      <c r="F30" s="94">
        <v>41030</v>
      </c>
      <c r="G30" s="76">
        <v>3.5199999999995186</v>
      </c>
      <c r="H30" s="82" t="s">
        <v>127</v>
      </c>
      <c r="I30" s="83">
        <v>4.8000000000000001E-2</v>
      </c>
      <c r="J30" s="83">
        <v>4.8600000000003619E-2</v>
      </c>
      <c r="K30" s="76">
        <v>289901.52811400004</v>
      </c>
      <c r="L30" s="78">
        <v>114.505118</v>
      </c>
      <c r="M30" s="76">
        <v>331.95208780800004</v>
      </c>
      <c r="N30" s="69"/>
      <c r="O30" s="77">
        <f t="shared" si="0"/>
        <v>5.7041648174541533E-3</v>
      </c>
      <c r="P30" s="77">
        <f>M30/'סכום נכסי הקרן'!$C$42</f>
        <v>4.2398231761160117E-3</v>
      </c>
    </row>
    <row r="31" spans="2:16">
      <c r="B31" s="75" t="s">
        <v>1430</v>
      </c>
      <c r="C31" s="69" t="s">
        <v>1431</v>
      </c>
      <c r="D31" s="69" t="s">
        <v>222</v>
      </c>
      <c r="E31" s="69"/>
      <c r="F31" s="94">
        <v>41091</v>
      </c>
      <c r="G31" s="76">
        <v>3.6100000000229469</v>
      </c>
      <c r="H31" s="82" t="s">
        <v>127</v>
      </c>
      <c r="I31" s="83">
        <v>4.8000000000000001E-2</v>
      </c>
      <c r="J31" s="83">
        <v>4.8600000000330115E-2</v>
      </c>
      <c r="K31" s="76">
        <v>43076.19545900001</v>
      </c>
      <c r="L31" s="78">
        <v>115.33337899999999</v>
      </c>
      <c r="M31" s="76">
        <v>49.681231625999999</v>
      </c>
      <c r="N31" s="69"/>
      <c r="O31" s="77">
        <f t="shared" si="0"/>
        <v>8.5370733891190818E-4</v>
      </c>
      <c r="P31" s="77">
        <f>M31/'סכום נכסי הקרן'!$C$42</f>
        <v>6.3454831285090704E-4</v>
      </c>
    </row>
    <row r="32" spans="2:16">
      <c r="B32" s="75" t="s">
        <v>1432</v>
      </c>
      <c r="C32" s="69" t="s">
        <v>1433</v>
      </c>
      <c r="D32" s="69" t="s">
        <v>222</v>
      </c>
      <c r="E32" s="69"/>
      <c r="F32" s="94">
        <v>41122</v>
      </c>
      <c r="G32" s="76">
        <v>3.6899999999984936</v>
      </c>
      <c r="H32" s="82" t="s">
        <v>127</v>
      </c>
      <c r="I32" s="83">
        <v>4.8000000000000001E-2</v>
      </c>
      <c r="J32" s="83">
        <v>4.8499999999962365E-2</v>
      </c>
      <c r="K32" s="76">
        <v>138369.857208</v>
      </c>
      <c r="L32" s="78">
        <v>115.231011</v>
      </c>
      <c r="M32" s="76">
        <v>159.44498549600004</v>
      </c>
      <c r="N32" s="69"/>
      <c r="O32" s="77">
        <f t="shared" si="0"/>
        <v>2.7398546657487004E-3</v>
      </c>
      <c r="P32" s="77">
        <f>M32/'סכום נכסי הקרן'!$C$42</f>
        <v>2.0364943305084112E-3</v>
      </c>
    </row>
    <row r="33" spans="2:16">
      <c r="B33" s="75" t="s">
        <v>1434</v>
      </c>
      <c r="C33" s="69" t="s">
        <v>1435</v>
      </c>
      <c r="D33" s="69" t="s">
        <v>222</v>
      </c>
      <c r="E33" s="69"/>
      <c r="F33" s="94">
        <v>41154</v>
      </c>
      <c r="G33" s="76">
        <v>3.7699999999977605</v>
      </c>
      <c r="H33" s="82" t="s">
        <v>127</v>
      </c>
      <c r="I33" s="83">
        <v>4.8000000000000001E-2</v>
      </c>
      <c r="J33" s="83">
        <v>4.8499999999996393E-2</v>
      </c>
      <c r="K33" s="76">
        <v>241405.22210200003</v>
      </c>
      <c r="L33" s="78">
        <v>114.66184</v>
      </c>
      <c r="M33" s="76">
        <v>276.799669306</v>
      </c>
      <c r="N33" s="69"/>
      <c r="O33" s="77">
        <f t="shared" si="0"/>
        <v>4.7564422491340567E-3</v>
      </c>
      <c r="P33" s="77">
        <f>M33/'סכום נכסי הקרן'!$C$42</f>
        <v>3.5353947035381274E-3</v>
      </c>
    </row>
    <row r="34" spans="2:16">
      <c r="B34" s="75" t="s">
        <v>1436</v>
      </c>
      <c r="C34" s="69" t="s">
        <v>1437</v>
      </c>
      <c r="D34" s="69" t="s">
        <v>222</v>
      </c>
      <c r="E34" s="69"/>
      <c r="F34" s="94">
        <v>41184</v>
      </c>
      <c r="G34" s="76">
        <v>3.8600000000052894</v>
      </c>
      <c r="H34" s="82" t="s">
        <v>127</v>
      </c>
      <c r="I34" s="83">
        <v>4.8000000000000001E-2</v>
      </c>
      <c r="J34" s="83">
        <v>4.8500000000063673E-2</v>
      </c>
      <c r="K34" s="76">
        <v>271001.85424400005</v>
      </c>
      <c r="L34" s="78">
        <v>113.02123400000001</v>
      </c>
      <c r="M34" s="76">
        <v>306.28963883300003</v>
      </c>
      <c r="N34" s="69"/>
      <c r="O34" s="77">
        <f t="shared" si="0"/>
        <v>5.2631890141702324E-3</v>
      </c>
      <c r="P34" s="77">
        <f>M34/'סכום נכסי הקרן'!$C$42</f>
        <v>3.9120522419472479E-3</v>
      </c>
    </row>
    <row r="35" spans="2:16">
      <c r="B35" s="75" t="s">
        <v>1438</v>
      </c>
      <c r="C35" s="69" t="s">
        <v>1439</v>
      </c>
      <c r="D35" s="69" t="s">
        <v>222</v>
      </c>
      <c r="E35" s="69"/>
      <c r="F35" s="94">
        <v>41214</v>
      </c>
      <c r="G35" s="76">
        <v>3.9399999999998125</v>
      </c>
      <c r="H35" s="82" t="s">
        <v>127</v>
      </c>
      <c r="I35" s="83">
        <v>4.8000000000000001E-2</v>
      </c>
      <c r="J35" s="83">
        <v>4.8499999999995332E-2</v>
      </c>
      <c r="K35" s="76">
        <v>285241.81260300009</v>
      </c>
      <c r="L35" s="78">
        <v>112.586195</v>
      </c>
      <c r="M35" s="76">
        <v>321.14290229900007</v>
      </c>
      <c r="N35" s="69"/>
      <c r="O35" s="77">
        <f t="shared" si="0"/>
        <v>5.5184230253391559E-3</v>
      </c>
      <c r="P35" s="77">
        <f>M35/'סכום נכסי הקרן'!$C$42</f>
        <v>4.1017639895068207E-3</v>
      </c>
    </row>
    <row r="36" spans="2:16">
      <c r="B36" s="75" t="s">
        <v>1440</v>
      </c>
      <c r="C36" s="69" t="s">
        <v>1441</v>
      </c>
      <c r="D36" s="69" t="s">
        <v>222</v>
      </c>
      <c r="E36" s="69"/>
      <c r="F36" s="94">
        <v>41245</v>
      </c>
      <c r="G36" s="76">
        <v>4.0299999999995517</v>
      </c>
      <c r="H36" s="82" t="s">
        <v>127</v>
      </c>
      <c r="I36" s="83">
        <v>4.8000000000000001E-2</v>
      </c>
      <c r="J36" s="83">
        <v>4.8499999999992528E-2</v>
      </c>
      <c r="K36" s="76">
        <v>297924.24681800004</v>
      </c>
      <c r="L36" s="78">
        <v>112.33898600000001</v>
      </c>
      <c r="M36" s="76">
        <v>334.68507900500009</v>
      </c>
      <c r="N36" s="69"/>
      <c r="O36" s="77">
        <f t="shared" si="0"/>
        <v>5.7511277160317226E-3</v>
      </c>
      <c r="P36" s="77">
        <f>M36/'סכום נכסי הקרן'!$C$42</f>
        <v>4.2747300191296458E-3</v>
      </c>
    </row>
    <row r="37" spans="2:16">
      <c r="B37" s="75" t="s">
        <v>1442</v>
      </c>
      <c r="C37" s="69" t="s">
        <v>1443</v>
      </c>
      <c r="D37" s="69" t="s">
        <v>222</v>
      </c>
      <c r="E37" s="69"/>
      <c r="F37" s="94">
        <v>41275</v>
      </c>
      <c r="G37" s="76">
        <v>4.0099999999983025</v>
      </c>
      <c r="H37" s="82" t="s">
        <v>127</v>
      </c>
      <c r="I37" s="83">
        <v>4.8000000000000001E-2</v>
      </c>
      <c r="J37" s="83">
        <v>4.8499999999986602E-2</v>
      </c>
      <c r="K37" s="76">
        <v>291848.43329400005</v>
      </c>
      <c r="L37" s="78">
        <v>115.12960699999999</v>
      </c>
      <c r="M37" s="76">
        <v>336.00395325700009</v>
      </c>
      <c r="N37" s="69"/>
      <c r="O37" s="77">
        <f t="shared" si="0"/>
        <v>5.7737908544279364E-3</v>
      </c>
      <c r="P37" s="77">
        <f>M37/'סכום נכסי הקרן'!$C$42</f>
        <v>4.2915752019900303E-3</v>
      </c>
    </row>
    <row r="38" spans="2:16">
      <c r="B38" s="75" t="s">
        <v>1444</v>
      </c>
      <c r="C38" s="69" t="s">
        <v>1445</v>
      </c>
      <c r="D38" s="69" t="s">
        <v>222</v>
      </c>
      <c r="E38" s="69"/>
      <c r="F38" s="94">
        <v>41306</v>
      </c>
      <c r="G38" s="76">
        <v>4.09999999999898</v>
      </c>
      <c r="H38" s="82" t="s">
        <v>127</v>
      </c>
      <c r="I38" s="83">
        <v>4.8000000000000001E-2</v>
      </c>
      <c r="J38" s="83">
        <v>4.8499999999989801E-2</v>
      </c>
      <c r="K38" s="76">
        <v>342499.19192500005</v>
      </c>
      <c r="L38" s="78">
        <v>114.459034</v>
      </c>
      <c r="M38" s="76">
        <v>392.02126730400005</v>
      </c>
      <c r="N38" s="69"/>
      <c r="O38" s="77">
        <f t="shared" si="0"/>
        <v>6.7363755276112353E-3</v>
      </c>
      <c r="P38" s="77">
        <f>M38/'סכום נכסי הקרן'!$C$42</f>
        <v>5.007050462075187E-3</v>
      </c>
    </row>
    <row r="39" spans="2:16">
      <c r="B39" s="75" t="s">
        <v>1446</v>
      </c>
      <c r="C39" s="69" t="s">
        <v>1447</v>
      </c>
      <c r="D39" s="69" t="s">
        <v>222</v>
      </c>
      <c r="E39" s="69"/>
      <c r="F39" s="94">
        <v>41334</v>
      </c>
      <c r="G39" s="76">
        <v>4.1800000000055109</v>
      </c>
      <c r="H39" s="82" t="s">
        <v>127</v>
      </c>
      <c r="I39" s="83">
        <v>4.8000000000000001E-2</v>
      </c>
      <c r="J39" s="83">
        <v>4.850000000005613E-2</v>
      </c>
      <c r="K39" s="76">
        <v>257336.78392400005</v>
      </c>
      <c r="L39" s="78">
        <v>114.206639</v>
      </c>
      <c r="M39" s="76">
        <v>293.89569069100008</v>
      </c>
      <c r="N39" s="69"/>
      <c r="O39" s="77">
        <f t="shared" si="0"/>
        <v>5.0502151377057516E-3</v>
      </c>
      <c r="P39" s="77">
        <f>M39/'סכום נכסי הקרן'!$C$42</f>
        <v>3.7537518410579941E-3</v>
      </c>
    </row>
    <row r="40" spans="2:16">
      <c r="B40" s="75" t="s">
        <v>1448</v>
      </c>
      <c r="C40" s="69" t="s">
        <v>1449</v>
      </c>
      <c r="D40" s="69" t="s">
        <v>222</v>
      </c>
      <c r="E40" s="69"/>
      <c r="F40" s="94">
        <v>41366</v>
      </c>
      <c r="G40" s="76">
        <v>4.2599999999968459</v>
      </c>
      <c r="H40" s="82" t="s">
        <v>127</v>
      </c>
      <c r="I40" s="83">
        <v>4.8000000000000001E-2</v>
      </c>
      <c r="J40" s="83">
        <v>4.8499999999955641E-2</v>
      </c>
      <c r="K40" s="76">
        <v>356645.47843100003</v>
      </c>
      <c r="L40" s="78">
        <v>113.74913599999999</v>
      </c>
      <c r="M40" s="76">
        <v>405.68114972799998</v>
      </c>
      <c r="N40" s="69"/>
      <c r="O40" s="77">
        <f t="shared" si="0"/>
        <v>6.9711028379531069E-3</v>
      </c>
      <c r="P40" s="77">
        <f>M40/'סכום נכסי הקרן'!$C$42</f>
        <v>5.1815198756183633E-3</v>
      </c>
    </row>
    <row r="41" spans="2:16">
      <c r="B41" s="75" t="s">
        <v>1450</v>
      </c>
      <c r="C41" s="69">
        <v>2704</v>
      </c>
      <c r="D41" s="69" t="s">
        <v>222</v>
      </c>
      <c r="E41" s="69"/>
      <c r="F41" s="94">
        <v>41395</v>
      </c>
      <c r="G41" s="76">
        <v>4.3400000000020276</v>
      </c>
      <c r="H41" s="82" t="s">
        <v>127</v>
      </c>
      <c r="I41" s="83">
        <v>4.8000000000000001E-2</v>
      </c>
      <c r="J41" s="83">
        <v>4.8500000000014483E-2</v>
      </c>
      <c r="K41" s="76">
        <v>244215.37769200004</v>
      </c>
      <c r="L41" s="78">
        <v>113.081414</v>
      </c>
      <c r="M41" s="76">
        <v>276.16220321600008</v>
      </c>
      <c r="N41" s="69"/>
      <c r="O41" s="77">
        <f t="shared" si="0"/>
        <v>4.7454882236091416E-3</v>
      </c>
      <c r="P41" s="77">
        <f>M41/'סכום נכסי הקרן'!$C$42</f>
        <v>3.527252734857596E-3</v>
      </c>
    </row>
    <row r="42" spans="2:16">
      <c r="B42" s="75" t="s">
        <v>1451</v>
      </c>
      <c r="C42" s="69" t="s">
        <v>1452</v>
      </c>
      <c r="D42" s="69" t="s">
        <v>222</v>
      </c>
      <c r="E42" s="69"/>
      <c r="F42" s="94">
        <v>41427</v>
      </c>
      <c r="G42" s="76">
        <v>4.429999999999132</v>
      </c>
      <c r="H42" s="82" t="s">
        <v>127</v>
      </c>
      <c r="I42" s="83">
        <v>4.8000000000000001E-2</v>
      </c>
      <c r="J42" s="83">
        <v>4.8499999999987997E-2</v>
      </c>
      <c r="K42" s="76">
        <v>482795.75058000005</v>
      </c>
      <c r="L42" s="78">
        <v>112.182626</v>
      </c>
      <c r="M42" s="76">
        <v>541.6129494290002</v>
      </c>
      <c r="N42" s="69"/>
      <c r="O42" s="77">
        <f t="shared" si="0"/>
        <v>9.3069139923512255E-3</v>
      </c>
      <c r="P42" s="77">
        <f>M42/'סכום נכסי הקרן'!$C$42</f>
        <v>6.9176945101843178E-3</v>
      </c>
    </row>
    <row r="43" spans="2:16">
      <c r="B43" s="75" t="s">
        <v>1453</v>
      </c>
      <c r="C43" s="69">
        <v>8805</v>
      </c>
      <c r="D43" s="69" t="s">
        <v>222</v>
      </c>
      <c r="E43" s="69"/>
      <c r="F43" s="94">
        <v>41487</v>
      </c>
      <c r="G43" s="76">
        <v>4.4899999999992355</v>
      </c>
      <c r="H43" s="82" t="s">
        <v>127</v>
      </c>
      <c r="I43" s="83">
        <v>4.8000000000000001E-2</v>
      </c>
      <c r="J43" s="83">
        <v>4.8499999999989572E-2</v>
      </c>
      <c r="K43" s="76">
        <v>254477.03735300005</v>
      </c>
      <c r="L43" s="78">
        <v>112.969055</v>
      </c>
      <c r="M43" s="76">
        <v>287.48030457799996</v>
      </c>
      <c r="N43" s="69"/>
      <c r="O43" s="77">
        <f t="shared" si="0"/>
        <v>4.9399750726475521E-3</v>
      </c>
      <c r="P43" s="77">
        <f>M43/'סכום נכסי הקרן'!$C$42</f>
        <v>3.6718119957470552E-3</v>
      </c>
    </row>
    <row r="44" spans="2:16">
      <c r="B44" s="75" t="s">
        <v>1454</v>
      </c>
      <c r="C44" s="69" t="s">
        <v>1455</v>
      </c>
      <c r="D44" s="69" t="s">
        <v>222</v>
      </c>
      <c r="E44" s="69"/>
      <c r="F44" s="94">
        <v>41518</v>
      </c>
      <c r="G44" s="76">
        <v>4.5800000000309735</v>
      </c>
      <c r="H44" s="82" t="s">
        <v>127</v>
      </c>
      <c r="I44" s="83">
        <v>4.8000000000000001E-2</v>
      </c>
      <c r="J44" s="83">
        <v>4.8500000000064519E-2</v>
      </c>
      <c r="K44" s="76">
        <v>27625.849823000004</v>
      </c>
      <c r="L44" s="78">
        <v>112.195932</v>
      </c>
      <c r="M44" s="76">
        <v>30.995079788000002</v>
      </c>
      <c r="N44" s="69"/>
      <c r="O44" s="77">
        <f t="shared" si="0"/>
        <v>5.3261012698662422E-4</v>
      </c>
      <c r="P44" s="77">
        <f>M44/'סכום נכסי הקרן'!$C$42</f>
        <v>3.9588140113381838E-4</v>
      </c>
    </row>
    <row r="45" spans="2:16">
      <c r="B45" s="75" t="s">
        <v>1456</v>
      </c>
      <c r="C45" s="69" t="s">
        <v>1457</v>
      </c>
      <c r="D45" s="69" t="s">
        <v>222</v>
      </c>
      <c r="E45" s="69"/>
      <c r="F45" s="94">
        <v>41548</v>
      </c>
      <c r="G45" s="76">
        <v>4.6599999999985329</v>
      </c>
      <c r="H45" s="82" t="s">
        <v>127</v>
      </c>
      <c r="I45" s="83">
        <v>4.8000000000000001E-2</v>
      </c>
      <c r="J45" s="83">
        <v>4.8499999999987303E-2</v>
      </c>
      <c r="K45" s="76">
        <v>635352.30176000006</v>
      </c>
      <c r="L45" s="78">
        <v>111.527002</v>
      </c>
      <c r="M45" s="76">
        <v>708.58937429400009</v>
      </c>
      <c r="N45" s="69"/>
      <c r="O45" s="77">
        <f t="shared" si="0"/>
        <v>1.2176186646572667E-2</v>
      </c>
      <c r="P45" s="77">
        <f>M45/'סכום נכסי הקרן'!$C$42</f>
        <v>9.0503833589952246E-3</v>
      </c>
    </row>
    <row r="46" spans="2:16">
      <c r="B46" s="75" t="s">
        <v>1458</v>
      </c>
      <c r="C46" s="69" t="s">
        <v>1459</v>
      </c>
      <c r="D46" s="69" t="s">
        <v>222</v>
      </c>
      <c r="E46" s="69"/>
      <c r="F46" s="94">
        <v>41579</v>
      </c>
      <c r="G46" s="76">
        <v>4.7400000000040441</v>
      </c>
      <c r="H46" s="82" t="s">
        <v>127</v>
      </c>
      <c r="I46" s="83">
        <v>4.8000000000000001E-2</v>
      </c>
      <c r="J46" s="83">
        <v>4.8500000000039824E-2</v>
      </c>
      <c r="K46" s="76">
        <v>440871.16790200007</v>
      </c>
      <c r="L46" s="78">
        <v>111.08737000000001</v>
      </c>
      <c r="M46" s="76">
        <v>489.75218647300005</v>
      </c>
      <c r="N46" s="69"/>
      <c r="O46" s="77">
        <f t="shared" si="0"/>
        <v>8.4157542427217916E-3</v>
      </c>
      <c r="P46" s="77">
        <f>M46/'סכום נכסי הקרן'!$C$42</f>
        <v>6.2553083623403368E-3</v>
      </c>
    </row>
    <row r="47" spans="2:16">
      <c r="B47" s="75" t="s">
        <v>1460</v>
      </c>
      <c r="C47" s="69" t="s">
        <v>1461</v>
      </c>
      <c r="D47" s="69" t="s">
        <v>222</v>
      </c>
      <c r="E47" s="69"/>
      <c r="F47" s="94">
        <v>41609</v>
      </c>
      <c r="G47" s="76">
        <v>4.8299999999991741</v>
      </c>
      <c r="H47" s="82" t="s">
        <v>127</v>
      </c>
      <c r="I47" s="83">
        <v>4.8000000000000001E-2</v>
      </c>
      <c r="J47" s="83">
        <v>4.8499999999977741E-2</v>
      </c>
      <c r="K47" s="76">
        <v>427613.84564800008</v>
      </c>
      <c r="L47" s="78">
        <v>110.33336300000001</v>
      </c>
      <c r="M47" s="76">
        <v>471.80073543300006</v>
      </c>
      <c r="N47" s="69"/>
      <c r="O47" s="77">
        <f t="shared" si="0"/>
        <v>8.1072819082930788E-3</v>
      </c>
      <c r="P47" s="77">
        <f>M47/'סכום נכסי הקרן'!$C$42</f>
        <v>6.0260253393990071E-3</v>
      </c>
    </row>
    <row r="48" spans="2:16">
      <c r="B48" s="75" t="s">
        <v>1462</v>
      </c>
      <c r="C48" s="69" t="s">
        <v>1463</v>
      </c>
      <c r="D48" s="69" t="s">
        <v>222</v>
      </c>
      <c r="E48" s="69"/>
      <c r="F48" s="94">
        <v>41672</v>
      </c>
      <c r="G48" s="76">
        <v>4.8800000000032178</v>
      </c>
      <c r="H48" s="82" t="s">
        <v>127</v>
      </c>
      <c r="I48" s="83">
        <v>4.8000000000000001E-2</v>
      </c>
      <c r="J48" s="83">
        <v>4.8500000000056984E-2</v>
      </c>
      <c r="K48" s="76">
        <v>132679.75131400002</v>
      </c>
      <c r="L48" s="78">
        <v>112.417376</v>
      </c>
      <c r="M48" s="76">
        <v>149.15509537900004</v>
      </c>
      <c r="N48" s="69"/>
      <c r="O48" s="77">
        <f t="shared" si="0"/>
        <v>2.5630362894328699E-3</v>
      </c>
      <c r="P48" s="77">
        <f>M48/'סכום נכסי הקרן'!$C$42</f>
        <v>1.9050677897511873E-3</v>
      </c>
    </row>
    <row r="49" spans="2:16">
      <c r="B49" s="75" t="s">
        <v>1464</v>
      </c>
      <c r="C49" s="69" t="s">
        <v>1465</v>
      </c>
      <c r="D49" s="69" t="s">
        <v>222</v>
      </c>
      <c r="E49" s="69"/>
      <c r="F49" s="94">
        <v>41700</v>
      </c>
      <c r="G49" s="76">
        <v>4.959999999999444</v>
      </c>
      <c r="H49" s="82" t="s">
        <v>127</v>
      </c>
      <c r="I49" s="83">
        <v>4.8000000000000001E-2</v>
      </c>
      <c r="J49" s="83">
        <v>4.8499999999994596E-2</v>
      </c>
      <c r="K49" s="76">
        <v>574768.65330500016</v>
      </c>
      <c r="L49" s="78">
        <v>112.63502099999999</v>
      </c>
      <c r="M49" s="76">
        <v>647.39079389100004</v>
      </c>
      <c r="N49" s="69"/>
      <c r="O49" s="77">
        <f t="shared" si="0"/>
        <v>1.1124568650981562E-2</v>
      </c>
      <c r="P49" s="77">
        <f>M49/'סכום נכסי הקרן'!$C$42</f>
        <v>8.2687309185740156E-3</v>
      </c>
    </row>
    <row r="50" spans="2:16">
      <c r="B50" s="75" t="s">
        <v>1466</v>
      </c>
      <c r="C50" s="69" t="s">
        <v>1467</v>
      </c>
      <c r="D50" s="69" t="s">
        <v>222</v>
      </c>
      <c r="E50" s="69"/>
      <c r="F50" s="94">
        <v>41730</v>
      </c>
      <c r="G50" s="76">
        <v>5.0400000000049179</v>
      </c>
      <c r="H50" s="82" t="s">
        <v>127</v>
      </c>
      <c r="I50" s="83">
        <v>4.8000000000000001E-2</v>
      </c>
      <c r="J50" s="83">
        <v>4.8500000000049441E-2</v>
      </c>
      <c r="K50" s="76">
        <v>332808.74689700006</v>
      </c>
      <c r="L50" s="78">
        <v>112.418375</v>
      </c>
      <c r="M50" s="76">
        <v>374.13818497900007</v>
      </c>
      <c r="N50" s="69"/>
      <c r="O50" s="77">
        <f t="shared" si="0"/>
        <v>6.4290780206140742E-3</v>
      </c>
      <c r="P50" s="77">
        <f>M50/'סכום נכסי הקרן'!$C$42</f>
        <v>4.7786406713653294E-3</v>
      </c>
    </row>
    <row r="51" spans="2:16">
      <c r="B51" s="75" t="s">
        <v>1468</v>
      </c>
      <c r="C51" s="69" t="s">
        <v>1469</v>
      </c>
      <c r="D51" s="69" t="s">
        <v>222</v>
      </c>
      <c r="E51" s="69"/>
      <c r="F51" s="94">
        <v>41760</v>
      </c>
      <c r="G51" s="76">
        <v>5.1200000000005863</v>
      </c>
      <c r="H51" s="82" t="s">
        <v>127</v>
      </c>
      <c r="I51" s="83">
        <v>4.8000000000000001E-2</v>
      </c>
      <c r="J51" s="83">
        <v>4.8600000000017587E-2</v>
      </c>
      <c r="K51" s="76">
        <v>122295.03255200002</v>
      </c>
      <c r="L51" s="78">
        <v>111.592156</v>
      </c>
      <c r="M51" s="76">
        <v>136.47166291600004</v>
      </c>
      <c r="N51" s="69"/>
      <c r="O51" s="77">
        <f t="shared" si="0"/>
        <v>2.345088001480403E-3</v>
      </c>
      <c r="P51" s="77">
        <f>M51/'סכום נכסי הקרן'!$C$42</f>
        <v>1.7430699807769198E-3</v>
      </c>
    </row>
    <row r="52" spans="2:16">
      <c r="B52" s="75" t="s">
        <v>1470</v>
      </c>
      <c r="C52" s="69" t="s">
        <v>1471</v>
      </c>
      <c r="D52" s="69" t="s">
        <v>222</v>
      </c>
      <c r="E52" s="69"/>
      <c r="F52" s="94">
        <v>41791</v>
      </c>
      <c r="G52" s="76">
        <v>5.2099999999963602</v>
      </c>
      <c r="H52" s="82" t="s">
        <v>127</v>
      </c>
      <c r="I52" s="83">
        <v>4.8000000000000001E-2</v>
      </c>
      <c r="J52" s="83">
        <v>4.8499999999957716E-2</v>
      </c>
      <c r="K52" s="76">
        <v>489665.01980000007</v>
      </c>
      <c r="L52" s="78">
        <v>111.084216</v>
      </c>
      <c r="M52" s="76">
        <v>543.94054873800007</v>
      </c>
      <c r="N52" s="69"/>
      <c r="O52" s="77">
        <f t="shared" si="0"/>
        <v>9.346910758677357E-3</v>
      </c>
      <c r="P52" s="77">
        <f>M52/'סכום נכסי הקרן'!$C$42</f>
        <v>6.9474235278873704E-3</v>
      </c>
    </row>
    <row r="53" spans="2:16">
      <c r="B53" s="75" t="s">
        <v>1472</v>
      </c>
      <c r="C53" s="69" t="s">
        <v>1473</v>
      </c>
      <c r="D53" s="69" t="s">
        <v>222</v>
      </c>
      <c r="E53" s="69"/>
      <c r="F53" s="94">
        <v>41821</v>
      </c>
      <c r="G53" s="76">
        <v>5.1699999999963682</v>
      </c>
      <c r="H53" s="82" t="s">
        <v>127</v>
      </c>
      <c r="I53" s="83">
        <v>4.8000000000000001E-2</v>
      </c>
      <c r="J53" s="83">
        <v>4.8499999999957029E-2</v>
      </c>
      <c r="K53" s="76">
        <v>318710.21466900007</v>
      </c>
      <c r="L53" s="78">
        <v>113.18611</v>
      </c>
      <c r="M53" s="76">
        <v>360.7356946430001</v>
      </c>
      <c r="N53" s="69"/>
      <c r="O53" s="77">
        <f t="shared" si="0"/>
        <v>6.1987736584824564E-3</v>
      </c>
      <c r="P53" s="77">
        <f>M53/'סכום נכסי הקרן'!$C$42</f>
        <v>4.6074587712318666E-3</v>
      </c>
    </row>
    <row r="54" spans="2:16">
      <c r="B54" s="75" t="s">
        <v>1474</v>
      </c>
      <c r="C54" s="69" t="s">
        <v>1475</v>
      </c>
      <c r="D54" s="69" t="s">
        <v>222</v>
      </c>
      <c r="E54" s="69"/>
      <c r="F54" s="94">
        <v>41852</v>
      </c>
      <c r="G54" s="76">
        <v>5.2499999999905178</v>
      </c>
      <c r="H54" s="82" t="s">
        <v>127</v>
      </c>
      <c r="I54" s="83">
        <v>4.8000000000000001E-2</v>
      </c>
      <c r="J54" s="83">
        <v>4.8499999999920357E-2</v>
      </c>
      <c r="K54" s="76">
        <v>234532.27947600003</v>
      </c>
      <c r="L54" s="78">
        <v>112.417824</v>
      </c>
      <c r="M54" s="76">
        <v>263.65608600600007</v>
      </c>
      <c r="N54" s="69"/>
      <c r="O54" s="77">
        <f t="shared" si="0"/>
        <v>4.5305868676233912E-3</v>
      </c>
      <c r="P54" s="77">
        <f>M54/'סכום נכסי הקרן'!$C$42</f>
        <v>3.3675196663285915E-3</v>
      </c>
    </row>
    <row r="55" spans="2:16">
      <c r="B55" s="75" t="s">
        <v>1476</v>
      </c>
      <c r="C55" s="69" t="s">
        <v>1477</v>
      </c>
      <c r="D55" s="69" t="s">
        <v>222</v>
      </c>
      <c r="E55" s="69"/>
      <c r="F55" s="94">
        <v>41883</v>
      </c>
      <c r="G55" s="76">
        <v>5.340000000001873</v>
      </c>
      <c r="H55" s="82" t="s">
        <v>127</v>
      </c>
      <c r="I55" s="83">
        <v>4.8000000000000001E-2</v>
      </c>
      <c r="J55" s="83">
        <v>4.85000000000117E-2</v>
      </c>
      <c r="K55" s="76">
        <v>381793.61590700009</v>
      </c>
      <c r="L55" s="78">
        <v>111.86584000000001</v>
      </c>
      <c r="M55" s="76">
        <v>427.09663383000009</v>
      </c>
      <c r="N55" s="69"/>
      <c r="O55" s="77">
        <f t="shared" si="0"/>
        <v>7.3391000744519874E-3</v>
      </c>
      <c r="P55" s="77">
        <f>M55/'סכום נכסי הקרן'!$C$42</f>
        <v>5.4550468970116471E-3</v>
      </c>
    </row>
    <row r="56" spans="2:16">
      <c r="B56" s="75" t="s">
        <v>1478</v>
      </c>
      <c r="C56" s="69" t="s">
        <v>1479</v>
      </c>
      <c r="D56" s="69" t="s">
        <v>222</v>
      </c>
      <c r="E56" s="69"/>
      <c r="F56" s="94">
        <v>41913</v>
      </c>
      <c r="G56" s="76">
        <v>5.4199999999998365</v>
      </c>
      <c r="H56" s="82" t="s">
        <v>127</v>
      </c>
      <c r="I56" s="83">
        <v>4.8000000000000001E-2</v>
      </c>
      <c r="J56" s="83">
        <v>4.8499999999985138E-2</v>
      </c>
      <c r="K56" s="76">
        <v>332039.16834000003</v>
      </c>
      <c r="L56" s="78">
        <v>111.53838</v>
      </c>
      <c r="M56" s="76">
        <v>370.3511084430001</v>
      </c>
      <c r="N56" s="69"/>
      <c r="O56" s="77">
        <f t="shared" si="0"/>
        <v>6.3640020366661984E-3</v>
      </c>
      <c r="P56" s="77">
        <f>M56/'סכום נכסי הקרן'!$C$42</f>
        <v>4.7302706340714385E-3</v>
      </c>
    </row>
    <row r="57" spans="2:16">
      <c r="B57" s="75" t="s">
        <v>1480</v>
      </c>
      <c r="C57" s="69" t="s">
        <v>1481</v>
      </c>
      <c r="D57" s="69" t="s">
        <v>222</v>
      </c>
      <c r="E57" s="69"/>
      <c r="F57" s="94">
        <v>41945</v>
      </c>
      <c r="G57" s="76">
        <v>5.5100000000005034</v>
      </c>
      <c r="H57" s="82" t="s">
        <v>127</v>
      </c>
      <c r="I57" s="83">
        <v>4.8000000000000001E-2</v>
      </c>
      <c r="J57" s="83">
        <v>4.8500000000025148E-2</v>
      </c>
      <c r="K57" s="76">
        <v>178455.90018300002</v>
      </c>
      <c r="L57" s="78">
        <v>111.40720899999999</v>
      </c>
      <c r="M57" s="76">
        <v>198.81273799000002</v>
      </c>
      <c r="N57" s="69"/>
      <c r="O57" s="77">
        <f t="shared" si="0"/>
        <v>3.4163382818071797E-3</v>
      </c>
      <c r="P57" s="77">
        <f>M57/'סכום נכסי הקרן'!$C$42</f>
        <v>2.539314814385595E-3</v>
      </c>
    </row>
    <row r="58" spans="2:16">
      <c r="B58" s="75" t="s">
        <v>1482</v>
      </c>
      <c r="C58" s="69" t="s">
        <v>1483</v>
      </c>
      <c r="D58" s="69" t="s">
        <v>222</v>
      </c>
      <c r="E58" s="69"/>
      <c r="F58" s="94">
        <v>41974</v>
      </c>
      <c r="G58" s="76">
        <v>5.5899999999997014</v>
      </c>
      <c r="H58" s="82" t="s">
        <v>127</v>
      </c>
      <c r="I58" s="83">
        <v>4.8000000000000001E-2</v>
      </c>
      <c r="J58" s="83">
        <v>4.8500000000000008E-2</v>
      </c>
      <c r="K58" s="76">
        <v>604466.30411200004</v>
      </c>
      <c r="L58" s="78">
        <v>110.657724</v>
      </c>
      <c r="M58" s="76">
        <v>668.88865438000005</v>
      </c>
      <c r="N58" s="69"/>
      <c r="O58" s="77">
        <f t="shared" si="0"/>
        <v>1.1493981418533783E-2</v>
      </c>
      <c r="P58" s="77">
        <f>M58/'סכום נכסי הקרן'!$C$42</f>
        <v>8.5433100837181437E-3</v>
      </c>
    </row>
    <row r="59" spans="2:16">
      <c r="B59" s="75" t="s">
        <v>1484</v>
      </c>
      <c r="C59" s="69" t="s">
        <v>1485</v>
      </c>
      <c r="D59" s="69" t="s">
        <v>222</v>
      </c>
      <c r="E59" s="69"/>
      <c r="F59" s="94">
        <v>42005</v>
      </c>
      <c r="G59" s="76">
        <v>5.540000000025965</v>
      </c>
      <c r="H59" s="82" t="s">
        <v>127</v>
      </c>
      <c r="I59" s="83">
        <v>4.8000000000000001E-2</v>
      </c>
      <c r="J59" s="83">
        <v>4.8500000000307499E-2</v>
      </c>
      <c r="K59" s="76">
        <v>51763.800649000004</v>
      </c>
      <c r="L59" s="78">
        <v>113.086434</v>
      </c>
      <c r="M59" s="76">
        <v>58.537836212000009</v>
      </c>
      <c r="N59" s="69"/>
      <c r="O59" s="77">
        <f t="shared" si="0"/>
        <v>1.0058965678309464E-3</v>
      </c>
      <c r="P59" s="77">
        <f>M59/'סכום נכסי הקרן'!$C$42</f>
        <v>7.4766836470350226E-4</v>
      </c>
    </row>
    <row r="60" spans="2:16">
      <c r="B60" s="75" t="s">
        <v>1486</v>
      </c>
      <c r="C60" s="69" t="s">
        <v>1487</v>
      </c>
      <c r="D60" s="69" t="s">
        <v>222</v>
      </c>
      <c r="E60" s="69"/>
      <c r="F60" s="94">
        <v>42036</v>
      </c>
      <c r="G60" s="76">
        <v>5.619999999995418</v>
      </c>
      <c r="H60" s="82" t="s">
        <v>127</v>
      </c>
      <c r="I60" s="83">
        <v>4.8000000000000001E-2</v>
      </c>
      <c r="J60" s="83">
        <v>4.8599999999962146E-2</v>
      </c>
      <c r="K60" s="76">
        <v>356663.84546100005</v>
      </c>
      <c r="L60" s="78">
        <v>112.57939500000001</v>
      </c>
      <c r="M60" s="76">
        <v>401.53000058200007</v>
      </c>
      <c r="N60" s="69"/>
      <c r="O60" s="77">
        <f t="shared" si="0"/>
        <v>6.8997707397970825E-3</v>
      </c>
      <c r="P60" s="77">
        <f>M60/'סכום נכסי הקרן'!$C$42</f>
        <v>5.1284997591523251E-3</v>
      </c>
    </row>
    <row r="61" spans="2:16">
      <c r="B61" s="75" t="s">
        <v>1488</v>
      </c>
      <c r="C61" s="69" t="s">
        <v>1489</v>
      </c>
      <c r="D61" s="69" t="s">
        <v>222</v>
      </c>
      <c r="E61" s="69"/>
      <c r="F61" s="94">
        <v>42064</v>
      </c>
      <c r="G61" s="76">
        <v>5.7000000000014985</v>
      </c>
      <c r="H61" s="82" t="s">
        <v>127</v>
      </c>
      <c r="I61" s="83">
        <v>4.8000000000000001E-2</v>
      </c>
      <c r="J61" s="83">
        <v>4.860000000000899E-2</v>
      </c>
      <c r="K61" s="76">
        <v>884242.08858700027</v>
      </c>
      <c r="L61" s="78">
        <v>113.184641</v>
      </c>
      <c r="M61" s="76">
        <v>1000.8262309850002</v>
      </c>
      <c r="N61" s="69"/>
      <c r="O61" s="77">
        <f t="shared" si="0"/>
        <v>1.7197896879840916E-2</v>
      </c>
      <c r="P61" s="77">
        <f>M61/'סכום נכסי הקרן'!$C$42</f>
        <v>1.2782947917017971E-2</v>
      </c>
    </row>
    <row r="62" spans="2:16">
      <c r="B62" s="75" t="s">
        <v>1490</v>
      </c>
      <c r="C62" s="69" t="s">
        <v>1491</v>
      </c>
      <c r="D62" s="69" t="s">
        <v>222</v>
      </c>
      <c r="E62" s="69"/>
      <c r="F62" s="94">
        <v>42095</v>
      </c>
      <c r="G62" s="76">
        <v>5.7800000000005989</v>
      </c>
      <c r="H62" s="82" t="s">
        <v>127</v>
      </c>
      <c r="I62" s="83">
        <v>4.8000000000000001E-2</v>
      </c>
      <c r="J62" s="83">
        <v>4.8500000000003325E-2</v>
      </c>
      <c r="K62" s="76">
        <v>528447.00364500016</v>
      </c>
      <c r="L62" s="78">
        <v>113.569693</v>
      </c>
      <c r="M62" s="76">
        <v>600.15564048800013</v>
      </c>
      <c r="N62" s="69"/>
      <c r="O62" s="77">
        <f t="shared" si="0"/>
        <v>1.031289398441256E-2</v>
      </c>
      <c r="P62" s="77">
        <f>M62/'סכום נכסי הקרן'!$C$42</f>
        <v>7.6654248829112152E-3</v>
      </c>
    </row>
    <row r="63" spans="2:16">
      <c r="B63" s="75" t="s">
        <v>1492</v>
      </c>
      <c r="C63" s="69" t="s">
        <v>1493</v>
      </c>
      <c r="D63" s="69" t="s">
        <v>222</v>
      </c>
      <c r="E63" s="69"/>
      <c r="F63" s="94">
        <v>42125</v>
      </c>
      <c r="G63" s="76">
        <v>5.8700000000004771</v>
      </c>
      <c r="H63" s="82" t="s">
        <v>127</v>
      </c>
      <c r="I63" s="83">
        <v>4.8000000000000001E-2</v>
      </c>
      <c r="J63" s="83">
        <v>4.8500000000014996E-2</v>
      </c>
      <c r="K63" s="76">
        <v>502439.28916500008</v>
      </c>
      <c r="L63" s="78">
        <v>112.778851</v>
      </c>
      <c r="M63" s="76">
        <v>566.6452573790001</v>
      </c>
      <c r="N63" s="69"/>
      <c r="O63" s="77">
        <f t="shared" si="0"/>
        <v>9.7370616418236272E-3</v>
      </c>
      <c r="P63" s="77">
        <f>M63/'סכום נכסי הקרן'!$C$42</f>
        <v>7.237417034295898E-3</v>
      </c>
    </row>
    <row r="64" spans="2:16">
      <c r="B64" s="75" t="s">
        <v>1494</v>
      </c>
      <c r="C64" s="69" t="s">
        <v>1495</v>
      </c>
      <c r="D64" s="69" t="s">
        <v>222</v>
      </c>
      <c r="E64" s="69"/>
      <c r="F64" s="94">
        <v>42156</v>
      </c>
      <c r="G64" s="76">
        <v>5.9500000000033166</v>
      </c>
      <c r="H64" s="82" t="s">
        <v>127</v>
      </c>
      <c r="I64" s="83">
        <v>4.8000000000000001E-2</v>
      </c>
      <c r="J64" s="83">
        <v>4.8500000000052106E-2</v>
      </c>
      <c r="K64" s="76">
        <v>189051.83979000003</v>
      </c>
      <c r="L64" s="78">
        <v>111.653127</v>
      </c>
      <c r="M64" s="76">
        <v>211.08229055400002</v>
      </c>
      <c r="N64" s="69"/>
      <c r="O64" s="77">
        <f t="shared" si="0"/>
        <v>3.6271745820805907E-3</v>
      </c>
      <c r="P64" s="77">
        <f>M64/'סכום נכסי הקרן'!$C$42</f>
        <v>2.6960263858202939E-3</v>
      </c>
    </row>
    <row r="65" spans="2:16">
      <c r="B65" s="75" t="s">
        <v>1496</v>
      </c>
      <c r="C65" s="69" t="s">
        <v>1497</v>
      </c>
      <c r="D65" s="69" t="s">
        <v>222</v>
      </c>
      <c r="E65" s="69"/>
      <c r="F65" s="94">
        <v>42218</v>
      </c>
      <c r="G65" s="76">
        <v>5.9799999999884363</v>
      </c>
      <c r="H65" s="82" t="s">
        <v>127</v>
      </c>
      <c r="I65" s="83">
        <v>4.8000000000000001E-2</v>
      </c>
      <c r="J65" s="83">
        <v>4.8499999999919226E-2</v>
      </c>
      <c r="K65" s="76">
        <v>208416.19951900002</v>
      </c>
      <c r="L65" s="78">
        <v>112.852689</v>
      </c>
      <c r="M65" s="76">
        <v>235.20328611400001</v>
      </c>
      <c r="N65" s="69"/>
      <c r="O65" s="77">
        <f t="shared" si="0"/>
        <v>4.0416625135886505E-3</v>
      </c>
      <c r="P65" s="77">
        <f>M65/'סכום נכסי הקרן'!$C$42</f>
        <v>3.0041092681470693E-3</v>
      </c>
    </row>
    <row r="66" spans="2:16">
      <c r="B66" s="75" t="s">
        <v>1498</v>
      </c>
      <c r="C66" s="69" t="s">
        <v>1499</v>
      </c>
      <c r="D66" s="69" t="s">
        <v>222</v>
      </c>
      <c r="E66" s="69"/>
      <c r="F66" s="94">
        <v>42309</v>
      </c>
      <c r="G66" s="76">
        <v>6.229999999999861</v>
      </c>
      <c r="H66" s="82" t="s">
        <v>127</v>
      </c>
      <c r="I66" s="83">
        <v>4.8000000000000001E-2</v>
      </c>
      <c r="J66" s="83">
        <v>4.8499999999987081E-2</v>
      </c>
      <c r="K66" s="76">
        <v>449224.49314600008</v>
      </c>
      <c r="L66" s="78">
        <v>111.985287</v>
      </c>
      <c r="M66" s="76">
        <v>503.06533740900011</v>
      </c>
      <c r="N66" s="69"/>
      <c r="O66" s="77">
        <f t="shared" si="0"/>
        <v>8.6445234234793222E-3</v>
      </c>
      <c r="P66" s="77">
        <f>M66/'סכום נכסי הקרן'!$C$42</f>
        <v>6.4253491843707482E-3</v>
      </c>
    </row>
    <row r="67" spans="2:16">
      <c r="B67" s="75" t="s">
        <v>1500</v>
      </c>
      <c r="C67" s="69" t="s">
        <v>1501</v>
      </c>
      <c r="D67" s="69" t="s">
        <v>222</v>
      </c>
      <c r="E67" s="69"/>
      <c r="F67" s="94">
        <v>42339</v>
      </c>
      <c r="G67" s="76">
        <v>6.3100000000021268</v>
      </c>
      <c r="H67" s="82" t="s">
        <v>127</v>
      </c>
      <c r="I67" s="83">
        <v>4.8000000000000001E-2</v>
      </c>
      <c r="J67" s="83">
        <v>4.8500000000018771E-2</v>
      </c>
      <c r="K67" s="76">
        <v>358735.64644500008</v>
      </c>
      <c r="L67" s="78">
        <v>111.431074</v>
      </c>
      <c r="M67" s="76">
        <v>399.74298436500004</v>
      </c>
      <c r="N67" s="69"/>
      <c r="O67" s="77">
        <f t="shared" si="0"/>
        <v>6.869063190703047E-3</v>
      </c>
      <c r="P67" s="77">
        <f>M67/'סכום נכסי הקרן'!$C$42</f>
        <v>5.1056752822136106E-3</v>
      </c>
    </row>
    <row r="68" spans="2:16">
      <c r="B68" s="75" t="s">
        <v>1502</v>
      </c>
      <c r="C68" s="69" t="s">
        <v>1503</v>
      </c>
      <c r="D68" s="69" t="s">
        <v>222</v>
      </c>
      <c r="E68" s="69"/>
      <c r="F68" s="94">
        <v>42370</v>
      </c>
      <c r="G68" s="76">
        <v>6.2499999999873967</v>
      </c>
      <c r="H68" s="82" t="s">
        <v>127</v>
      </c>
      <c r="I68" s="83">
        <v>4.8000000000000001E-2</v>
      </c>
      <c r="J68" s="83">
        <v>4.8499999999928968E-2</v>
      </c>
      <c r="K68" s="76">
        <v>191224.65943900004</v>
      </c>
      <c r="L68" s="78">
        <v>114.113685</v>
      </c>
      <c r="M68" s="76">
        <v>218.21350488300004</v>
      </c>
      <c r="N68" s="69"/>
      <c r="O68" s="77">
        <f t="shared" si="0"/>
        <v>3.7497152238636141E-3</v>
      </c>
      <c r="P68" s="77">
        <f>M68/'סכום נכסי הקרן'!$C$42</f>
        <v>2.7871090718356107E-3</v>
      </c>
    </row>
    <row r="69" spans="2:16">
      <c r="B69" s="75" t="s">
        <v>1504</v>
      </c>
      <c r="C69" s="69" t="s">
        <v>1505</v>
      </c>
      <c r="D69" s="69" t="s">
        <v>222</v>
      </c>
      <c r="E69" s="69"/>
      <c r="F69" s="94">
        <v>42461</v>
      </c>
      <c r="G69" s="76">
        <v>6.4899999999978748</v>
      </c>
      <c r="H69" s="82" t="s">
        <v>127</v>
      </c>
      <c r="I69" s="83">
        <v>4.8000000000000001E-2</v>
      </c>
      <c r="J69" s="83">
        <v>4.8499999999984826E-2</v>
      </c>
      <c r="K69" s="76">
        <v>520958.76551400014</v>
      </c>
      <c r="L69" s="78">
        <v>113.79674799999999</v>
      </c>
      <c r="M69" s="76">
        <v>592.8341346740001</v>
      </c>
      <c r="N69" s="69"/>
      <c r="O69" s="77">
        <f t="shared" si="0"/>
        <v>1.0187083430995706E-2</v>
      </c>
      <c r="P69" s="77">
        <f>M69/'סכום נכסי הקרן'!$C$42</f>
        <v>7.5719117188903281E-3</v>
      </c>
    </row>
    <row r="70" spans="2:16">
      <c r="B70" s="75" t="s">
        <v>1506</v>
      </c>
      <c r="C70" s="69" t="s">
        <v>1507</v>
      </c>
      <c r="D70" s="69" t="s">
        <v>222</v>
      </c>
      <c r="E70" s="69"/>
      <c r="F70" s="94">
        <v>42491</v>
      </c>
      <c r="G70" s="76">
        <v>6.5800000000010366</v>
      </c>
      <c r="H70" s="82" t="s">
        <v>127</v>
      </c>
      <c r="I70" s="83">
        <v>4.8000000000000001E-2</v>
      </c>
      <c r="J70" s="83">
        <v>4.8500000000007072E-2</v>
      </c>
      <c r="K70" s="76">
        <v>560120.94688000006</v>
      </c>
      <c r="L70" s="78">
        <v>113.58266399999999</v>
      </c>
      <c r="M70" s="76">
        <v>636.20029102300009</v>
      </c>
      <c r="N70" s="69"/>
      <c r="O70" s="77">
        <f t="shared" si="0"/>
        <v>1.0932274416079246E-2</v>
      </c>
      <c r="P70" s="77">
        <f>M70/'סכום נכסי הקרן'!$C$42</f>
        <v>8.1258013960473149E-3</v>
      </c>
    </row>
    <row r="71" spans="2:16">
      <c r="B71" s="75" t="s">
        <v>1508</v>
      </c>
      <c r="C71" s="69" t="s">
        <v>1509</v>
      </c>
      <c r="D71" s="69" t="s">
        <v>222</v>
      </c>
      <c r="E71" s="69"/>
      <c r="F71" s="94">
        <v>42522</v>
      </c>
      <c r="G71" s="76">
        <v>6.6599999999952706</v>
      </c>
      <c r="H71" s="82" t="s">
        <v>127</v>
      </c>
      <c r="I71" s="83">
        <v>4.8000000000000001E-2</v>
      </c>
      <c r="J71" s="83">
        <v>4.8499999999965217E-2</v>
      </c>
      <c r="K71" s="76">
        <v>318961.84298000007</v>
      </c>
      <c r="L71" s="78">
        <v>112.675006</v>
      </c>
      <c r="M71" s="76">
        <v>359.39027674500005</v>
      </c>
      <c r="N71" s="69"/>
      <c r="O71" s="77">
        <f t="shared" si="0"/>
        <v>6.1756544020583667E-3</v>
      </c>
      <c r="P71" s="77">
        <f>M71/'סכום נכסי הקרן'!$C$42</f>
        <v>4.5902745624408639E-3</v>
      </c>
    </row>
    <row r="72" spans="2:16">
      <c r="B72" s="75" t="s">
        <v>1510</v>
      </c>
      <c r="C72" s="69" t="s">
        <v>1511</v>
      </c>
      <c r="D72" s="69" t="s">
        <v>222</v>
      </c>
      <c r="E72" s="69"/>
      <c r="F72" s="94">
        <v>42552</v>
      </c>
      <c r="G72" s="76">
        <v>6.590000000017957</v>
      </c>
      <c r="H72" s="82" t="s">
        <v>127</v>
      </c>
      <c r="I72" s="83">
        <v>4.8000000000000001E-2</v>
      </c>
      <c r="J72" s="83">
        <v>4.8500000000115569E-2</v>
      </c>
      <c r="K72" s="76">
        <v>98179.122162000014</v>
      </c>
      <c r="L72" s="78">
        <v>114.576982</v>
      </c>
      <c r="M72" s="76">
        <v>112.49067522200002</v>
      </c>
      <c r="N72" s="69"/>
      <c r="O72" s="77">
        <f t="shared" si="0"/>
        <v>1.933005923023841E-3</v>
      </c>
      <c r="P72" s="77">
        <f>M72/'סכום נכסי הקרן'!$C$42</f>
        <v>1.4367753342133993E-3</v>
      </c>
    </row>
    <row r="73" spans="2:16">
      <c r="B73" s="75" t="s">
        <v>1512</v>
      </c>
      <c r="C73" s="69" t="s">
        <v>1513</v>
      </c>
      <c r="D73" s="69" t="s">
        <v>222</v>
      </c>
      <c r="E73" s="69"/>
      <c r="F73" s="94">
        <v>42583</v>
      </c>
      <c r="G73" s="76">
        <v>6.6700000000009618</v>
      </c>
      <c r="H73" s="82" t="s">
        <v>127</v>
      </c>
      <c r="I73" s="83">
        <v>4.8000000000000001E-2</v>
      </c>
      <c r="J73" s="83">
        <v>4.8500000000006274E-2</v>
      </c>
      <c r="K73" s="76">
        <v>840519.37367200013</v>
      </c>
      <c r="L73" s="78">
        <v>113.786986</v>
      </c>
      <c r="M73" s="76">
        <v>956.40166382400014</v>
      </c>
      <c r="N73" s="69"/>
      <c r="O73" s="77">
        <f t="shared" si="0"/>
        <v>1.6434518481760245E-2</v>
      </c>
      <c r="P73" s="77">
        <f>M73/'סכום נכסי הקרן'!$C$42</f>
        <v>1.2215539798931144E-2</v>
      </c>
    </row>
    <row r="74" spans="2:16">
      <c r="B74" s="75" t="s">
        <v>1514</v>
      </c>
      <c r="C74" s="69" t="s">
        <v>1515</v>
      </c>
      <c r="D74" s="69" t="s">
        <v>222</v>
      </c>
      <c r="E74" s="69"/>
      <c r="F74" s="94">
        <v>42614</v>
      </c>
      <c r="G74" s="76">
        <v>6.7500000000051621</v>
      </c>
      <c r="H74" s="82" t="s">
        <v>127</v>
      </c>
      <c r="I74" s="83">
        <v>4.8000000000000001E-2</v>
      </c>
      <c r="J74" s="83">
        <v>4.8500000000017203E-2</v>
      </c>
      <c r="K74" s="76">
        <v>257483.72016400003</v>
      </c>
      <c r="L74" s="78">
        <v>112.87374199999999</v>
      </c>
      <c r="M74" s="76">
        <v>290.63151055000003</v>
      </c>
      <c r="N74" s="69"/>
      <c r="O74" s="77">
        <f t="shared" si="0"/>
        <v>4.994124448109323E-3</v>
      </c>
      <c r="P74" s="77">
        <f>M74/'סכום נכסי הקרן'!$C$42</f>
        <v>3.712060443048669E-3</v>
      </c>
    </row>
    <row r="75" spans="2:16">
      <c r="B75" s="75" t="s">
        <v>1516</v>
      </c>
      <c r="C75" s="69" t="s">
        <v>1517</v>
      </c>
      <c r="D75" s="69" t="s">
        <v>222</v>
      </c>
      <c r="E75" s="69"/>
      <c r="F75" s="94">
        <v>42644</v>
      </c>
      <c r="G75" s="76">
        <v>6.8400000000137879</v>
      </c>
      <c r="H75" s="82" t="s">
        <v>127</v>
      </c>
      <c r="I75" s="83">
        <v>4.8000000000000001E-2</v>
      </c>
      <c r="J75" s="83">
        <v>4.8500000000098506E-2</v>
      </c>
      <c r="K75" s="76">
        <v>198053.52119299999</v>
      </c>
      <c r="L75" s="78">
        <v>112.76682700000001</v>
      </c>
      <c r="M75" s="76">
        <v>223.33867068800006</v>
      </c>
      <c r="N75" s="69"/>
      <c r="O75" s="77">
        <f t="shared" si="0"/>
        <v>3.8377845312794769E-3</v>
      </c>
      <c r="P75" s="77">
        <f>M75/'סכום נכסי הקרן'!$C$42</f>
        <v>2.8525697137763381E-3</v>
      </c>
    </row>
    <row r="76" spans="2:16">
      <c r="B76" s="75" t="s">
        <v>1518</v>
      </c>
      <c r="C76" s="69" t="s">
        <v>1519</v>
      </c>
      <c r="D76" s="69" t="s">
        <v>222</v>
      </c>
      <c r="E76" s="69"/>
      <c r="F76" s="94">
        <v>42675</v>
      </c>
      <c r="G76" s="76">
        <v>6.9200000000034478</v>
      </c>
      <c r="H76" s="82" t="s">
        <v>127</v>
      </c>
      <c r="I76" s="83">
        <v>4.8000000000000001E-2</v>
      </c>
      <c r="J76" s="83">
        <v>4.8500000000033863E-2</v>
      </c>
      <c r="K76" s="76">
        <v>288872.97443400003</v>
      </c>
      <c r="L76" s="78">
        <v>112.424988</v>
      </c>
      <c r="M76" s="76">
        <v>324.76540611400009</v>
      </c>
      <c r="N76" s="69"/>
      <c r="O76" s="77">
        <f t="shared" si="0"/>
        <v>5.5806710411569335E-3</v>
      </c>
      <c r="P76" s="77">
        <f>M76/'סכום נכסי הקרן'!$C$42</f>
        <v>4.1480320390070522E-3</v>
      </c>
    </row>
    <row r="77" spans="2:16">
      <c r="B77" s="75" t="s">
        <v>1520</v>
      </c>
      <c r="C77" s="69" t="s">
        <v>1521</v>
      </c>
      <c r="D77" s="69" t="s">
        <v>222</v>
      </c>
      <c r="E77" s="69"/>
      <c r="F77" s="94">
        <v>42705</v>
      </c>
      <c r="G77" s="76">
        <v>7.0000000000027747</v>
      </c>
      <c r="H77" s="82" t="s">
        <v>127</v>
      </c>
      <c r="I77" s="83">
        <v>4.8000000000000001E-2</v>
      </c>
      <c r="J77" s="83">
        <v>4.8600000000010544E-2</v>
      </c>
      <c r="K77" s="76">
        <v>322743.61445700005</v>
      </c>
      <c r="L77" s="78">
        <v>111.73911200000001</v>
      </c>
      <c r="M77" s="76">
        <v>360.63085021699999</v>
      </c>
      <c r="N77" s="69"/>
      <c r="O77" s="77">
        <f t="shared" si="0"/>
        <v>6.196972043405879E-3</v>
      </c>
      <c r="P77" s="77">
        <f>M77/'סכום נכסי הקרן'!$C$42</f>
        <v>4.6061196568127427E-3</v>
      </c>
    </row>
    <row r="78" spans="2:16">
      <c r="B78" s="75" t="s">
        <v>1522</v>
      </c>
      <c r="C78" s="69" t="s">
        <v>1523</v>
      </c>
      <c r="D78" s="69" t="s">
        <v>222</v>
      </c>
      <c r="E78" s="69"/>
      <c r="F78" s="94">
        <v>42736</v>
      </c>
      <c r="G78" s="76">
        <v>6.9199999999965254</v>
      </c>
      <c r="H78" s="82" t="s">
        <v>127</v>
      </c>
      <c r="I78" s="83">
        <v>4.8000000000000001E-2</v>
      </c>
      <c r="J78" s="83">
        <v>4.8499999999973273E-2</v>
      </c>
      <c r="K78" s="76">
        <v>653724.84186900011</v>
      </c>
      <c r="L78" s="78">
        <v>114.458671</v>
      </c>
      <c r="M78" s="76">
        <v>748.24476818000016</v>
      </c>
      <c r="N78" s="69"/>
      <c r="O78" s="77">
        <f t="shared" ref="O78:O141" si="1">IFERROR(M78/$M$11,0)</f>
        <v>1.2857613005781596E-2</v>
      </c>
      <c r="P78" s="77">
        <f>M78/'סכום נכסי הקרן'!$C$42</f>
        <v>9.5568777123403344E-3</v>
      </c>
    </row>
    <row r="79" spans="2:16">
      <c r="B79" s="75" t="s">
        <v>1524</v>
      </c>
      <c r="C79" s="69" t="s">
        <v>1525</v>
      </c>
      <c r="D79" s="69" t="s">
        <v>222</v>
      </c>
      <c r="E79" s="69"/>
      <c r="F79" s="94">
        <v>42767</v>
      </c>
      <c r="G79" s="76">
        <v>7.0100000000078069</v>
      </c>
      <c r="H79" s="82" t="s">
        <v>127</v>
      </c>
      <c r="I79" s="83">
        <v>4.8000000000000001E-2</v>
      </c>
      <c r="J79" s="83">
        <v>4.850000000005647E-2</v>
      </c>
      <c r="K79" s="76">
        <v>357347.09897700005</v>
      </c>
      <c r="L79" s="78">
        <v>113.998153</v>
      </c>
      <c r="M79" s="76">
        <v>407.36909128200006</v>
      </c>
      <c r="N79" s="69"/>
      <c r="O79" s="77">
        <f t="shared" si="1"/>
        <v>7.000107917842272E-3</v>
      </c>
      <c r="P79" s="77">
        <f>M79/'סכום נכסי הקרן'!$C$42</f>
        <v>5.2030789318298666E-3</v>
      </c>
    </row>
    <row r="80" spans="2:16">
      <c r="B80" s="75" t="s">
        <v>1526</v>
      </c>
      <c r="C80" s="69" t="s">
        <v>1527</v>
      </c>
      <c r="D80" s="69" t="s">
        <v>222</v>
      </c>
      <c r="E80" s="69"/>
      <c r="F80" s="94">
        <v>42795</v>
      </c>
      <c r="G80" s="76">
        <v>7.0899999999952747</v>
      </c>
      <c r="H80" s="82" t="s">
        <v>127</v>
      </c>
      <c r="I80" s="83">
        <v>4.8000000000000001E-2</v>
      </c>
      <c r="J80" s="83">
        <v>4.8499999999966244E-2</v>
      </c>
      <c r="K80" s="76">
        <v>442739.09485300002</v>
      </c>
      <c r="L80" s="78">
        <v>113.784931</v>
      </c>
      <c r="M80" s="76">
        <v>503.77037468200012</v>
      </c>
      <c r="N80" s="69"/>
      <c r="O80" s="77">
        <f t="shared" si="1"/>
        <v>8.6566385718858194E-3</v>
      </c>
      <c r="P80" s="77">
        <f>M80/'סכום נכסי הקרן'!$C$42</f>
        <v>6.4343541988890482E-3</v>
      </c>
    </row>
    <row r="81" spans="2:16">
      <c r="B81" s="75" t="s">
        <v>1528</v>
      </c>
      <c r="C81" s="69" t="s">
        <v>1529</v>
      </c>
      <c r="D81" s="69" t="s">
        <v>222</v>
      </c>
      <c r="E81" s="69"/>
      <c r="F81" s="94">
        <v>42826</v>
      </c>
      <c r="G81" s="76">
        <v>7.1700000000065804</v>
      </c>
      <c r="H81" s="82" t="s">
        <v>127</v>
      </c>
      <c r="I81" s="83">
        <v>4.8000000000000001E-2</v>
      </c>
      <c r="J81" s="83">
        <v>4.8500000000046589E-2</v>
      </c>
      <c r="K81" s="76">
        <v>312454.40425100009</v>
      </c>
      <c r="L81" s="78">
        <v>113.335953</v>
      </c>
      <c r="M81" s="76">
        <v>354.12317705100008</v>
      </c>
      <c r="N81" s="69"/>
      <c r="O81" s="77">
        <f t="shared" si="1"/>
        <v>6.0851461453911701E-3</v>
      </c>
      <c r="P81" s="77">
        <f>M81/'סכום נכסי הקרן'!$C$42</f>
        <v>4.5230010848104083E-3</v>
      </c>
    </row>
    <row r="82" spans="2:16">
      <c r="B82" s="75" t="s">
        <v>1530</v>
      </c>
      <c r="C82" s="69" t="s">
        <v>1531</v>
      </c>
      <c r="D82" s="69" t="s">
        <v>222</v>
      </c>
      <c r="E82" s="69"/>
      <c r="F82" s="94">
        <v>42856</v>
      </c>
      <c r="G82" s="76">
        <v>7.2599999999983629</v>
      </c>
      <c r="H82" s="82" t="s">
        <v>127</v>
      </c>
      <c r="I82" s="83">
        <v>4.8000000000000001E-2</v>
      </c>
      <c r="J82" s="83">
        <v>4.8499999999985839E-2</v>
      </c>
      <c r="K82" s="76">
        <v>564679.6437260001</v>
      </c>
      <c r="L82" s="78">
        <v>112.547304</v>
      </c>
      <c r="M82" s="76">
        <v>635.5317126540001</v>
      </c>
      <c r="N82" s="69"/>
      <c r="O82" s="77">
        <f t="shared" si="1"/>
        <v>1.0920785766511341E-2</v>
      </c>
      <c r="P82" s="77">
        <f>M82/'סכום נכסי הקרן'!$C$42</f>
        <v>8.117262049051022E-3</v>
      </c>
    </row>
    <row r="83" spans="2:16">
      <c r="B83" s="75" t="s">
        <v>1532</v>
      </c>
      <c r="C83" s="69" t="s">
        <v>1533</v>
      </c>
      <c r="D83" s="69" t="s">
        <v>222</v>
      </c>
      <c r="E83" s="69"/>
      <c r="F83" s="94">
        <v>42887</v>
      </c>
      <c r="G83" s="76">
        <v>7.3400000000042533</v>
      </c>
      <c r="H83" s="82" t="s">
        <v>127</v>
      </c>
      <c r="I83" s="83">
        <v>4.8000000000000001E-2</v>
      </c>
      <c r="J83" s="83">
        <v>4.8500000000025238E-2</v>
      </c>
      <c r="K83" s="76">
        <v>495878.58604900003</v>
      </c>
      <c r="L83" s="78">
        <v>111.891183</v>
      </c>
      <c r="M83" s="76">
        <v>554.84441549600012</v>
      </c>
      <c r="N83" s="69"/>
      <c r="O83" s="77">
        <f t="shared" si="1"/>
        <v>9.5342795248926984E-3</v>
      </c>
      <c r="P83" s="77">
        <f>M83/'סכום נכסי הקרן'!$C$42</f>
        <v>7.0866920208049059E-3</v>
      </c>
    </row>
    <row r="84" spans="2:16">
      <c r="B84" s="75" t="s">
        <v>1534</v>
      </c>
      <c r="C84" s="69" t="s">
        <v>1535</v>
      </c>
      <c r="D84" s="69" t="s">
        <v>222</v>
      </c>
      <c r="E84" s="69"/>
      <c r="F84" s="94">
        <v>42918</v>
      </c>
      <c r="G84" s="76">
        <v>7.2500000000112408</v>
      </c>
      <c r="H84" s="82" t="s">
        <v>127</v>
      </c>
      <c r="I84" s="83">
        <v>4.8000000000000001E-2</v>
      </c>
      <c r="J84" s="83">
        <v>4.8500000000079702E-2</v>
      </c>
      <c r="K84" s="76">
        <v>215283.63203600005</v>
      </c>
      <c r="L84" s="78">
        <v>113.632464</v>
      </c>
      <c r="M84" s="76">
        <v>244.63209601300005</v>
      </c>
      <c r="N84" s="69"/>
      <c r="O84" s="77">
        <f t="shared" si="1"/>
        <v>4.2036843464727013E-3</v>
      </c>
      <c r="P84" s="77">
        <f>M84/'סכום נכסי הקרן'!$C$42</f>
        <v>3.1245377522603991E-3</v>
      </c>
    </row>
    <row r="85" spans="2:16">
      <c r="B85" s="75" t="s">
        <v>1536</v>
      </c>
      <c r="C85" s="69" t="s">
        <v>1537</v>
      </c>
      <c r="D85" s="69" t="s">
        <v>222</v>
      </c>
      <c r="E85" s="69"/>
      <c r="F85" s="94">
        <v>42949</v>
      </c>
      <c r="G85" s="76">
        <v>7.3399999999943093</v>
      </c>
      <c r="H85" s="82" t="s">
        <v>127</v>
      </c>
      <c r="I85" s="83">
        <v>4.8000000000000001E-2</v>
      </c>
      <c r="J85" s="83">
        <v>4.849999999996589E-2</v>
      </c>
      <c r="K85" s="76">
        <v>527163.14824799995</v>
      </c>
      <c r="L85" s="78">
        <v>114.000902</v>
      </c>
      <c r="M85" s="76">
        <v>600.9707419130001</v>
      </c>
      <c r="N85" s="69"/>
      <c r="O85" s="77">
        <f t="shared" si="1"/>
        <v>1.0326900442096993E-2</v>
      </c>
      <c r="P85" s="77">
        <f>M85/'סכום נכסי הקרן'!$C$42</f>
        <v>7.6758356802507366E-3</v>
      </c>
    </row>
    <row r="86" spans="2:16">
      <c r="B86" s="75" t="s">
        <v>1538</v>
      </c>
      <c r="C86" s="69" t="s">
        <v>1539</v>
      </c>
      <c r="D86" s="69" t="s">
        <v>222</v>
      </c>
      <c r="E86" s="69"/>
      <c r="F86" s="94">
        <v>42979</v>
      </c>
      <c r="G86" s="76">
        <v>7.4199999999854382</v>
      </c>
      <c r="H86" s="82" t="s">
        <v>127</v>
      </c>
      <c r="I86" s="83">
        <v>4.8000000000000001E-2</v>
      </c>
      <c r="J86" s="83">
        <v>4.8499999999903426E-2</v>
      </c>
      <c r="K86" s="76">
        <v>236795.09757200003</v>
      </c>
      <c r="L86" s="78">
        <v>113.68098500000001</v>
      </c>
      <c r="M86" s="76">
        <v>269.19099927600001</v>
      </c>
      <c r="N86" s="69"/>
      <c r="O86" s="77">
        <f t="shared" si="1"/>
        <v>4.6256971522155915E-3</v>
      </c>
      <c r="P86" s="77">
        <f>M86/'סכום נכסי הקרן'!$C$42</f>
        <v>3.4382137647296571E-3</v>
      </c>
    </row>
    <row r="87" spans="2:16">
      <c r="B87" s="75" t="s">
        <v>1540</v>
      </c>
      <c r="C87" s="69" t="s">
        <v>1541</v>
      </c>
      <c r="D87" s="69" t="s">
        <v>222</v>
      </c>
      <c r="E87" s="69"/>
      <c r="F87" s="94">
        <v>43009</v>
      </c>
      <c r="G87" s="76">
        <v>7.5000000000029345</v>
      </c>
      <c r="H87" s="82" t="s">
        <v>127</v>
      </c>
      <c r="I87" s="83">
        <v>4.8000000000000001E-2</v>
      </c>
      <c r="J87" s="83">
        <v>4.8500000000020548E-2</v>
      </c>
      <c r="K87" s="76">
        <v>452574.63941800006</v>
      </c>
      <c r="L87" s="78">
        <v>112.892754</v>
      </c>
      <c r="M87" s="76">
        <v>510.92397518700011</v>
      </c>
      <c r="N87" s="69"/>
      <c r="O87" s="77">
        <f t="shared" si="1"/>
        <v>8.7795638909829079E-3</v>
      </c>
      <c r="P87" s="77">
        <f>M87/'סכום נכסי הקרן'!$C$42</f>
        <v>6.5257228099860716E-3</v>
      </c>
    </row>
    <row r="88" spans="2:16">
      <c r="B88" s="75" t="s">
        <v>1542</v>
      </c>
      <c r="C88" s="69" t="s">
        <v>1543</v>
      </c>
      <c r="D88" s="69" t="s">
        <v>222</v>
      </c>
      <c r="E88" s="69"/>
      <c r="F88" s="94">
        <v>43040</v>
      </c>
      <c r="G88" s="76">
        <v>7.5899999999943724</v>
      </c>
      <c r="H88" s="82" t="s">
        <v>127</v>
      </c>
      <c r="I88" s="83">
        <v>4.8000000000000001E-2</v>
      </c>
      <c r="J88" s="83">
        <v>4.849999999996242E-2</v>
      </c>
      <c r="K88" s="76">
        <v>485541.62156500004</v>
      </c>
      <c r="L88" s="78">
        <v>112.320705</v>
      </c>
      <c r="M88" s="76">
        <v>545.36377277299994</v>
      </c>
      <c r="N88" s="69"/>
      <c r="O88" s="77">
        <f t="shared" si="1"/>
        <v>9.3713670123536305E-3</v>
      </c>
      <c r="P88" s="77">
        <f>M88/'סכום נכסי הקרן'!$C$42</f>
        <v>6.965601507391111E-3</v>
      </c>
    </row>
    <row r="89" spans="2:16">
      <c r="B89" s="75" t="s">
        <v>1544</v>
      </c>
      <c r="C89" s="69" t="s">
        <v>1545</v>
      </c>
      <c r="D89" s="69" t="s">
        <v>222</v>
      </c>
      <c r="E89" s="69"/>
      <c r="F89" s="94">
        <v>43070</v>
      </c>
      <c r="G89" s="76">
        <v>7.6700000000000008</v>
      </c>
      <c r="H89" s="82" t="s">
        <v>127</v>
      </c>
      <c r="I89" s="83">
        <v>4.8000000000000001E-2</v>
      </c>
      <c r="J89" s="83">
        <v>4.8499999999999995E-2</v>
      </c>
      <c r="K89" s="76">
        <v>497228.56275400007</v>
      </c>
      <c r="L89" s="78">
        <v>111.557219</v>
      </c>
      <c r="M89" s="76">
        <v>554.69435710000016</v>
      </c>
      <c r="N89" s="69"/>
      <c r="O89" s="77">
        <f t="shared" si="1"/>
        <v>9.5317009665571301E-3</v>
      </c>
      <c r="P89" s="77">
        <f>M89/'סכום נכסי הקרן'!$C$42</f>
        <v>7.0847754157028486E-3</v>
      </c>
    </row>
    <row r="90" spans="2:16">
      <c r="B90" s="75" t="s">
        <v>1546</v>
      </c>
      <c r="C90" s="69" t="s">
        <v>1547</v>
      </c>
      <c r="D90" s="69" t="s">
        <v>222</v>
      </c>
      <c r="E90" s="69"/>
      <c r="F90" s="94">
        <v>43101</v>
      </c>
      <c r="G90" s="76">
        <v>7.5699999999970053</v>
      </c>
      <c r="H90" s="82" t="s">
        <v>127</v>
      </c>
      <c r="I90" s="83">
        <v>4.8000000000000001E-2</v>
      </c>
      <c r="J90" s="83">
        <v>4.8499999999979344E-2</v>
      </c>
      <c r="K90" s="76">
        <v>678839.91869100009</v>
      </c>
      <c r="L90" s="78">
        <v>114.113761</v>
      </c>
      <c r="M90" s="76">
        <v>774.64976267600014</v>
      </c>
      <c r="N90" s="69"/>
      <c r="O90" s="77">
        <f t="shared" si="1"/>
        <v>1.3311348487922233E-2</v>
      </c>
      <c r="P90" s="77">
        <f>M90/'סכום נכסי הקרן'!$C$42</f>
        <v>9.8941327311854316E-3</v>
      </c>
    </row>
    <row r="91" spans="2:16">
      <c r="B91" s="75" t="s">
        <v>1548</v>
      </c>
      <c r="C91" s="69" t="s">
        <v>1549</v>
      </c>
      <c r="D91" s="69" t="s">
        <v>222</v>
      </c>
      <c r="E91" s="69"/>
      <c r="F91" s="94">
        <v>43132</v>
      </c>
      <c r="G91" s="76">
        <v>7.6600000000024613</v>
      </c>
      <c r="H91" s="82" t="s">
        <v>127</v>
      </c>
      <c r="I91" s="83">
        <v>4.8000000000000001E-2</v>
      </c>
      <c r="J91" s="83">
        <v>4.8500000000019597E-2</v>
      </c>
      <c r="K91" s="76">
        <v>651706.30527200014</v>
      </c>
      <c r="L91" s="78">
        <v>113.546487</v>
      </c>
      <c r="M91" s="76">
        <v>739.98961772300004</v>
      </c>
      <c r="N91" s="69"/>
      <c r="O91" s="77">
        <f t="shared" si="1"/>
        <v>1.2715758983682941E-2</v>
      </c>
      <c r="P91" s="77">
        <f>M91/'סכום נכסי הקרן'!$C$42</f>
        <v>9.4514396701787864E-3</v>
      </c>
    </row>
    <row r="92" spans="2:16">
      <c r="B92" s="75" t="s">
        <v>1550</v>
      </c>
      <c r="C92" s="69" t="s">
        <v>1551</v>
      </c>
      <c r="D92" s="69" t="s">
        <v>222</v>
      </c>
      <c r="E92" s="69"/>
      <c r="F92" s="94">
        <v>43161</v>
      </c>
      <c r="G92" s="76">
        <v>7.7400000000183651</v>
      </c>
      <c r="H92" s="82" t="s">
        <v>127</v>
      </c>
      <c r="I92" s="83">
        <v>4.8000000000000001E-2</v>
      </c>
      <c r="J92" s="83">
        <v>4.8500000000114778E-2</v>
      </c>
      <c r="K92" s="76">
        <v>153300.41589500001</v>
      </c>
      <c r="L92" s="78">
        <v>113.664711</v>
      </c>
      <c r="M92" s="76">
        <v>174.24847532000004</v>
      </c>
      <c r="N92" s="69"/>
      <c r="O92" s="77">
        <f t="shared" si="1"/>
        <v>2.9942333816266437E-3</v>
      </c>
      <c r="P92" s="77">
        <f>M92/'סכום נכסי הקרן'!$C$42</f>
        <v>2.2255703494533357E-3</v>
      </c>
    </row>
    <row r="93" spans="2:16">
      <c r="B93" s="75" t="s">
        <v>1552</v>
      </c>
      <c r="C93" s="69" t="s">
        <v>1553</v>
      </c>
      <c r="D93" s="69" t="s">
        <v>222</v>
      </c>
      <c r="E93" s="69"/>
      <c r="F93" s="94">
        <v>43221</v>
      </c>
      <c r="G93" s="76">
        <v>7.9000000000002872</v>
      </c>
      <c r="H93" s="82" t="s">
        <v>127</v>
      </c>
      <c r="I93" s="83">
        <v>4.8000000000000001E-2</v>
      </c>
      <c r="J93" s="83">
        <v>4.8500000000011471E-2</v>
      </c>
      <c r="K93" s="76">
        <v>620478.68086600013</v>
      </c>
      <c r="L93" s="78">
        <v>112.32286999999999</v>
      </c>
      <c r="M93" s="76">
        <v>696.93945907200009</v>
      </c>
      <c r="N93" s="69"/>
      <c r="O93" s="77">
        <f t="shared" si="1"/>
        <v>1.1975998007981872E-2</v>
      </c>
      <c r="P93" s="77">
        <f>M93/'סכום נכסי הקרן'!$C$42</f>
        <v>8.9015860404298066E-3</v>
      </c>
    </row>
    <row r="94" spans="2:16">
      <c r="B94" s="75" t="s">
        <v>1554</v>
      </c>
      <c r="C94" s="69" t="s">
        <v>1555</v>
      </c>
      <c r="D94" s="69" t="s">
        <v>222</v>
      </c>
      <c r="E94" s="69"/>
      <c r="F94" s="94">
        <v>43252</v>
      </c>
      <c r="G94" s="76">
        <v>7.9900000000038665</v>
      </c>
      <c r="H94" s="82" t="s">
        <v>127</v>
      </c>
      <c r="I94" s="83">
        <v>4.8000000000000001E-2</v>
      </c>
      <c r="J94" s="83">
        <v>4.8500000000035036E-2</v>
      </c>
      <c r="K94" s="76">
        <v>345772.19667100004</v>
      </c>
      <c r="L94" s="78">
        <v>111.437478</v>
      </c>
      <c r="M94" s="76">
        <v>385.31981524900004</v>
      </c>
      <c r="N94" s="69"/>
      <c r="O94" s="77">
        <f t="shared" si="1"/>
        <v>6.6212197914614548E-3</v>
      </c>
      <c r="P94" s="77">
        <f>M94/'סכום נכסי הקרן'!$C$42</f>
        <v>4.9214568695659777E-3</v>
      </c>
    </row>
    <row r="95" spans="2:16">
      <c r="B95" s="75" t="s">
        <v>1556</v>
      </c>
      <c r="C95" s="69" t="s">
        <v>1557</v>
      </c>
      <c r="D95" s="69" t="s">
        <v>222</v>
      </c>
      <c r="E95" s="69"/>
      <c r="F95" s="94">
        <v>43282</v>
      </c>
      <c r="G95" s="76">
        <v>7.8799999999942667</v>
      </c>
      <c r="H95" s="82" t="s">
        <v>127</v>
      </c>
      <c r="I95" s="83">
        <v>4.8000000000000001E-2</v>
      </c>
      <c r="J95" s="83">
        <v>4.8499999999961657E-2</v>
      </c>
      <c r="K95" s="76">
        <v>265190.525952</v>
      </c>
      <c r="L95" s="78">
        <v>113.10691799999999</v>
      </c>
      <c r="M95" s="76">
        <v>299.94883121900006</v>
      </c>
      <c r="N95" s="69"/>
      <c r="O95" s="77">
        <f t="shared" si="1"/>
        <v>5.1542304836037847E-3</v>
      </c>
      <c r="P95" s="77">
        <f>M95/'סכום נכסי הקרן'!$C$42</f>
        <v>3.8310649426817004E-3</v>
      </c>
    </row>
    <row r="96" spans="2:16">
      <c r="B96" s="75" t="s">
        <v>1558</v>
      </c>
      <c r="C96" s="69" t="s">
        <v>1559</v>
      </c>
      <c r="D96" s="69" t="s">
        <v>222</v>
      </c>
      <c r="E96" s="69"/>
      <c r="F96" s="94">
        <v>43313</v>
      </c>
      <c r="G96" s="76">
        <v>7.9599999999961106</v>
      </c>
      <c r="H96" s="82" t="s">
        <v>127</v>
      </c>
      <c r="I96" s="83">
        <v>4.8000000000000001E-2</v>
      </c>
      <c r="J96" s="83">
        <v>4.8599999999970583E-2</v>
      </c>
      <c r="K96" s="76">
        <v>749215.03083900001</v>
      </c>
      <c r="L96" s="78">
        <v>112.515468</v>
      </c>
      <c r="M96" s="76">
        <v>842.98279806800008</v>
      </c>
      <c r="N96" s="69"/>
      <c r="O96" s="77">
        <f t="shared" si="1"/>
        <v>1.4485562811822929E-2</v>
      </c>
      <c r="P96" s="77">
        <f>M96/'סכום נכסי הקרן'!$C$42</f>
        <v>1.0766909248611435E-2</v>
      </c>
    </row>
    <row r="97" spans="2:16">
      <c r="B97" s="75" t="s">
        <v>1560</v>
      </c>
      <c r="C97" s="69" t="s">
        <v>1561</v>
      </c>
      <c r="D97" s="69" t="s">
        <v>222</v>
      </c>
      <c r="E97" s="69"/>
      <c r="F97" s="94">
        <v>43345</v>
      </c>
      <c r="G97" s="76">
        <v>8.0499999999979472</v>
      </c>
      <c r="H97" s="82" t="s">
        <v>127</v>
      </c>
      <c r="I97" s="83">
        <v>4.8000000000000001E-2</v>
      </c>
      <c r="J97" s="83">
        <v>4.8499999999984597E-2</v>
      </c>
      <c r="K97" s="76">
        <v>695384.93931500008</v>
      </c>
      <c r="L97" s="78">
        <v>112.06857599999999</v>
      </c>
      <c r="M97" s="76">
        <v>779.30800199200019</v>
      </c>
      <c r="N97" s="69"/>
      <c r="O97" s="77">
        <f t="shared" si="1"/>
        <v>1.3391394271014214E-2</v>
      </c>
      <c r="P97" s="77">
        <f>M97/'סכום נכסי הקרן'!$C$42</f>
        <v>9.9536296035873766E-3</v>
      </c>
    </row>
    <row r="98" spans="2:16">
      <c r="B98" s="75" t="s">
        <v>1562</v>
      </c>
      <c r="C98" s="69" t="s">
        <v>1563</v>
      </c>
      <c r="D98" s="69" t="s">
        <v>222</v>
      </c>
      <c r="E98" s="69"/>
      <c r="F98" s="94">
        <v>43375</v>
      </c>
      <c r="G98" s="76">
        <v>8.1299999999883301</v>
      </c>
      <c r="H98" s="82" t="s">
        <v>127</v>
      </c>
      <c r="I98" s="83">
        <v>4.8000000000000001E-2</v>
      </c>
      <c r="J98" s="83">
        <v>4.8499999999919205E-2</v>
      </c>
      <c r="K98" s="76">
        <v>249714.46647400002</v>
      </c>
      <c r="L98" s="78">
        <v>111.52074500000001</v>
      </c>
      <c r="M98" s="76">
        <v>278.48343412500003</v>
      </c>
      <c r="N98" s="69"/>
      <c r="O98" s="77">
        <f t="shared" si="1"/>
        <v>4.7853755572654462E-3</v>
      </c>
      <c r="P98" s="77">
        <f>M98/'סכום נכסי הקרן'!$C$42</f>
        <v>3.5569004128405317E-3</v>
      </c>
    </row>
    <row r="99" spans="2:16">
      <c r="B99" s="75" t="s">
        <v>1564</v>
      </c>
      <c r="C99" s="69" t="s">
        <v>1565</v>
      </c>
      <c r="D99" s="69" t="s">
        <v>222</v>
      </c>
      <c r="E99" s="69"/>
      <c r="F99" s="94">
        <v>43405</v>
      </c>
      <c r="G99" s="76">
        <v>8.2199999862456359</v>
      </c>
      <c r="H99" s="82" t="s">
        <v>127</v>
      </c>
      <c r="I99" s="83">
        <v>4.8000000000000001E-2</v>
      </c>
      <c r="J99" s="83">
        <v>4.8499999938691786E-2</v>
      </c>
      <c r="K99" s="76">
        <v>168.976676</v>
      </c>
      <c r="L99" s="78">
        <v>111.007533</v>
      </c>
      <c r="M99" s="76">
        <v>0.18757683900000002</v>
      </c>
      <c r="N99" s="69"/>
      <c r="O99" s="77">
        <f t="shared" si="1"/>
        <v>3.2232639736006986E-6</v>
      </c>
      <c r="P99" s="77">
        <f>M99/'סכום נכסי הקרן'!$C$42</f>
        <v>2.3958054746586695E-6</v>
      </c>
    </row>
    <row r="100" spans="2:16">
      <c r="B100" s="75" t="s">
        <v>1566</v>
      </c>
      <c r="C100" s="69" t="s">
        <v>1567</v>
      </c>
      <c r="D100" s="69" t="s">
        <v>222</v>
      </c>
      <c r="E100" s="69"/>
      <c r="F100" s="94">
        <v>43435</v>
      </c>
      <c r="G100" s="76">
        <v>8.2999999999990575</v>
      </c>
      <c r="H100" s="82" t="s">
        <v>127</v>
      </c>
      <c r="I100" s="83">
        <v>4.8000000000000001E-2</v>
      </c>
      <c r="J100" s="83">
        <v>4.8599999999985551E-2</v>
      </c>
      <c r="K100" s="76">
        <v>288909.70849400008</v>
      </c>
      <c r="L100" s="78">
        <v>110.17966300000001</v>
      </c>
      <c r="M100" s="76">
        <v>318.31974331100008</v>
      </c>
      <c r="N100" s="69"/>
      <c r="O100" s="77">
        <f t="shared" si="1"/>
        <v>5.4699107105657561E-3</v>
      </c>
      <c r="P100" s="77">
        <f>M100/'סכום נכסי הקרן'!$C$42</f>
        <v>4.065705487853094E-3</v>
      </c>
    </row>
    <row r="101" spans="2:16">
      <c r="B101" s="75" t="s">
        <v>1568</v>
      </c>
      <c r="C101" s="69" t="s">
        <v>1569</v>
      </c>
      <c r="D101" s="69" t="s">
        <v>222</v>
      </c>
      <c r="E101" s="69"/>
      <c r="F101" s="94">
        <v>43497</v>
      </c>
      <c r="G101" s="76">
        <v>8.2700000000070055</v>
      </c>
      <c r="H101" s="82" t="s">
        <v>127</v>
      </c>
      <c r="I101" s="83">
        <v>4.8000000000000001E-2</v>
      </c>
      <c r="J101" s="83">
        <v>4.8500000000044806E-2</v>
      </c>
      <c r="K101" s="76">
        <v>436046.14912100008</v>
      </c>
      <c r="L101" s="78">
        <v>112.61681799999999</v>
      </c>
      <c r="M101" s="76">
        <v>491.06129842800004</v>
      </c>
      <c r="N101" s="69"/>
      <c r="O101" s="77">
        <f t="shared" si="1"/>
        <v>8.4382496287430976E-3</v>
      </c>
      <c r="P101" s="77">
        <f>M101/'סכום נכסי הקרן'!$C$42</f>
        <v>6.2720288572876374E-3</v>
      </c>
    </row>
    <row r="102" spans="2:16">
      <c r="B102" s="75" t="s">
        <v>1570</v>
      </c>
      <c r="C102" s="69" t="s">
        <v>1571</v>
      </c>
      <c r="D102" s="69" t="s">
        <v>222</v>
      </c>
      <c r="E102" s="69"/>
      <c r="F102" s="94">
        <v>43525</v>
      </c>
      <c r="G102" s="76">
        <v>8.3499999999953101</v>
      </c>
      <c r="H102" s="82" t="s">
        <v>127</v>
      </c>
      <c r="I102" s="83">
        <v>4.8000000000000001E-2</v>
      </c>
      <c r="J102" s="83">
        <v>4.8699999999972397E-2</v>
      </c>
      <c r="K102" s="76">
        <v>684239.82551100012</v>
      </c>
      <c r="L102" s="78">
        <v>112.215339</v>
      </c>
      <c r="M102" s="76">
        <v>767.82203677600012</v>
      </c>
      <c r="N102" s="69"/>
      <c r="O102" s="77">
        <f t="shared" si="1"/>
        <v>1.3194022900006283E-2</v>
      </c>
      <c r="P102" s="77">
        <f>M102/'סכום נכסי הקרן'!$C$42</f>
        <v>9.8069263192536865E-3</v>
      </c>
    </row>
    <row r="103" spans="2:16">
      <c r="B103" s="75" t="s">
        <v>1572</v>
      </c>
      <c r="C103" s="69" t="s">
        <v>1573</v>
      </c>
      <c r="D103" s="69" t="s">
        <v>222</v>
      </c>
      <c r="E103" s="69"/>
      <c r="F103" s="94">
        <v>43556</v>
      </c>
      <c r="G103" s="76">
        <v>8.4299999999908959</v>
      </c>
      <c r="H103" s="82" t="s">
        <v>127</v>
      </c>
      <c r="I103" s="83">
        <v>4.8000000000000001E-2</v>
      </c>
      <c r="J103" s="83">
        <v>4.8699999999949173E-2</v>
      </c>
      <c r="K103" s="76">
        <v>302984.36358300009</v>
      </c>
      <c r="L103" s="78">
        <v>111.636476</v>
      </c>
      <c r="M103" s="76">
        <v>338.241066456</v>
      </c>
      <c r="N103" s="69"/>
      <c r="O103" s="77">
        <f t="shared" si="1"/>
        <v>5.8122327346602975E-3</v>
      </c>
      <c r="P103" s="77">
        <f>M103/'סכום נכסי הקרן'!$C$42</f>
        <v>4.320148495356997E-3</v>
      </c>
    </row>
    <row r="104" spans="2:16">
      <c r="B104" s="75" t="s">
        <v>1574</v>
      </c>
      <c r="C104" s="69" t="s">
        <v>1575</v>
      </c>
      <c r="D104" s="69" t="s">
        <v>222</v>
      </c>
      <c r="E104" s="69"/>
      <c r="F104" s="94">
        <v>43586</v>
      </c>
      <c r="G104" s="76">
        <v>8.5199999999975553</v>
      </c>
      <c r="H104" s="82" t="s">
        <v>127</v>
      </c>
      <c r="I104" s="83">
        <v>4.8000000000000001E-2</v>
      </c>
      <c r="J104" s="83">
        <v>4.8499999999981662E-2</v>
      </c>
      <c r="K104" s="76">
        <v>738148.89526400017</v>
      </c>
      <c r="L104" s="78">
        <v>110.79268399999999</v>
      </c>
      <c r="M104" s="76">
        <v>817.81497165000007</v>
      </c>
      <c r="N104" s="69"/>
      <c r="O104" s="77">
        <f t="shared" si="1"/>
        <v>1.4053086453763738E-2</v>
      </c>
      <c r="P104" s="77">
        <f>M104/'סכום נכסי הקרן'!$C$42</f>
        <v>1.0445455829101025E-2</v>
      </c>
    </row>
    <row r="105" spans="2:16">
      <c r="B105" s="75" t="s">
        <v>1576</v>
      </c>
      <c r="C105" s="69" t="s">
        <v>1577</v>
      </c>
      <c r="D105" s="69" t="s">
        <v>222</v>
      </c>
      <c r="E105" s="69"/>
      <c r="F105" s="94">
        <v>43617</v>
      </c>
      <c r="G105" s="76">
        <v>8.5999999921603205</v>
      </c>
      <c r="H105" s="82" t="s">
        <v>127</v>
      </c>
      <c r="I105" s="83">
        <v>4.8000000000000001E-2</v>
      </c>
      <c r="J105" s="83">
        <v>4.8499999970601192E-2</v>
      </c>
      <c r="K105" s="76">
        <v>185.50700300000005</v>
      </c>
      <c r="L105" s="78">
        <v>110.017386</v>
      </c>
      <c r="M105" s="76">
        <v>0.20408995600000002</v>
      </c>
      <c r="N105" s="69"/>
      <c r="O105" s="77">
        <f t="shared" si="1"/>
        <v>3.5070204085726794E-6</v>
      </c>
      <c r="P105" s="77">
        <f>M105/'סכום נכסי הקרן'!$C$42</f>
        <v>2.6067175271444201E-6</v>
      </c>
    </row>
    <row r="106" spans="2:16">
      <c r="B106" s="75" t="s">
        <v>1578</v>
      </c>
      <c r="C106" s="69" t="s">
        <v>1579</v>
      </c>
      <c r="D106" s="69" t="s">
        <v>222</v>
      </c>
      <c r="E106" s="69"/>
      <c r="F106" s="94">
        <v>43647</v>
      </c>
      <c r="G106" s="76">
        <v>8.4800000000010947</v>
      </c>
      <c r="H106" s="82" t="s">
        <v>127</v>
      </c>
      <c r="I106" s="83">
        <v>4.8000000000000001E-2</v>
      </c>
      <c r="J106" s="83">
        <v>4.8500000000013713E-2</v>
      </c>
      <c r="K106" s="76">
        <v>229114.00562600003</v>
      </c>
      <c r="L106" s="78">
        <v>111.43966399999999</v>
      </c>
      <c r="M106" s="76">
        <v>255.32387898900001</v>
      </c>
      <c r="N106" s="69"/>
      <c r="O106" s="77">
        <f t="shared" si="1"/>
        <v>4.3874087287782259E-3</v>
      </c>
      <c r="P106" s="77">
        <f>M106/'סכום נכסי הקרן'!$C$42</f>
        <v>3.261097427347807E-3</v>
      </c>
    </row>
    <row r="107" spans="2:16">
      <c r="B107" s="75" t="s">
        <v>1580</v>
      </c>
      <c r="C107" s="69" t="s">
        <v>1581</v>
      </c>
      <c r="D107" s="69" t="s">
        <v>222</v>
      </c>
      <c r="E107" s="69"/>
      <c r="F107" s="94">
        <v>43678</v>
      </c>
      <c r="G107" s="76">
        <v>8.5600000000040382</v>
      </c>
      <c r="H107" s="82" t="s">
        <v>127</v>
      </c>
      <c r="I107" s="83">
        <v>4.8000000000000001E-2</v>
      </c>
      <c r="J107" s="83">
        <v>4.8500000000025231E-2</v>
      </c>
      <c r="K107" s="76">
        <v>514612.95664900006</v>
      </c>
      <c r="L107" s="78">
        <v>111.659302</v>
      </c>
      <c r="M107" s="76">
        <v>574.61323300300012</v>
      </c>
      <c r="N107" s="69"/>
      <c r="O107" s="77">
        <f t="shared" si="1"/>
        <v>9.8739809379813359E-3</v>
      </c>
      <c r="P107" s="77">
        <f>M107/'סכום נכסי הקרן'!$C$42</f>
        <v>7.3391871660653434E-3</v>
      </c>
    </row>
    <row r="108" spans="2:16">
      <c r="B108" s="75" t="s">
        <v>1582</v>
      </c>
      <c r="C108" s="69" t="s">
        <v>1583</v>
      </c>
      <c r="D108" s="69" t="s">
        <v>222</v>
      </c>
      <c r="E108" s="69"/>
      <c r="F108" s="94">
        <v>43709</v>
      </c>
      <c r="G108" s="76">
        <v>8.6499999939494252</v>
      </c>
      <c r="H108" s="82" t="s">
        <v>127</v>
      </c>
      <c r="I108" s="83">
        <v>4.8000000000000001E-2</v>
      </c>
      <c r="J108" s="83">
        <v>4.8499999979831399E-2</v>
      </c>
      <c r="K108" s="76">
        <v>222.24106300000003</v>
      </c>
      <c r="L108" s="78">
        <v>111.55018200000001</v>
      </c>
      <c r="M108" s="76">
        <v>0.24791031000000005</v>
      </c>
      <c r="N108" s="69"/>
      <c r="O108" s="77">
        <f t="shared" si="1"/>
        <v>4.2600161894570633E-6</v>
      </c>
      <c r="P108" s="77">
        <f>M108/'סכום נכסי הקרן'!$C$42</f>
        <v>3.166408396093763E-6</v>
      </c>
    </row>
    <row r="109" spans="2:16">
      <c r="B109" s="75" t="s">
        <v>1584</v>
      </c>
      <c r="C109" s="69" t="s">
        <v>1585</v>
      </c>
      <c r="D109" s="69" t="s">
        <v>222</v>
      </c>
      <c r="E109" s="69"/>
      <c r="F109" s="94">
        <v>43740</v>
      </c>
      <c r="G109" s="76">
        <v>8.7300000000000146</v>
      </c>
      <c r="H109" s="82" t="s">
        <v>127</v>
      </c>
      <c r="I109" s="83">
        <v>4.8000000000000001E-2</v>
      </c>
      <c r="J109" s="83">
        <v>4.8500000000006906E-2</v>
      </c>
      <c r="K109" s="76">
        <v>587164.56185200007</v>
      </c>
      <c r="L109" s="78">
        <v>110.855569</v>
      </c>
      <c r="M109" s="76">
        <v>650.90461376300016</v>
      </c>
      <c r="N109" s="69"/>
      <c r="O109" s="77">
        <f t="shared" si="1"/>
        <v>1.1184949074617659E-2</v>
      </c>
      <c r="P109" s="77">
        <f>M109/'סכום נכסי הקרן'!$C$42</f>
        <v>8.3136108138275131E-3</v>
      </c>
    </row>
    <row r="110" spans="2:16">
      <c r="B110" s="75" t="s">
        <v>1586</v>
      </c>
      <c r="C110" s="69" t="s">
        <v>1587</v>
      </c>
      <c r="D110" s="69" t="s">
        <v>222</v>
      </c>
      <c r="E110" s="69"/>
      <c r="F110" s="94">
        <v>43770</v>
      </c>
      <c r="G110" s="76">
        <v>8.8199999999961811</v>
      </c>
      <c r="H110" s="82" t="s">
        <v>127</v>
      </c>
      <c r="I110" s="83">
        <v>4.8000000000000001E-2</v>
      </c>
      <c r="J110" s="83">
        <v>4.8499999999973495E-2</v>
      </c>
      <c r="K110" s="76">
        <v>852167.74409800011</v>
      </c>
      <c r="L110" s="78">
        <v>110.652058</v>
      </c>
      <c r="M110" s="76">
        <v>942.94114743000011</v>
      </c>
      <c r="N110" s="69"/>
      <c r="O110" s="77">
        <f t="shared" si="1"/>
        <v>1.6203217017303633E-2</v>
      </c>
      <c r="P110" s="77">
        <f>M110/'סכום נכסי הקרן'!$C$42</f>
        <v>1.2043616767066438E-2</v>
      </c>
    </row>
    <row r="111" spans="2:16">
      <c r="B111" s="75" t="s">
        <v>1588</v>
      </c>
      <c r="C111" s="69" t="s">
        <v>1589</v>
      </c>
      <c r="D111" s="69" t="s">
        <v>222</v>
      </c>
      <c r="E111" s="69"/>
      <c r="F111" s="94">
        <v>43800</v>
      </c>
      <c r="G111" s="76">
        <v>8.899999999991417</v>
      </c>
      <c r="H111" s="82" t="s">
        <v>127</v>
      </c>
      <c r="I111" s="83">
        <v>4.8000000000000001E-2</v>
      </c>
      <c r="J111" s="83">
        <v>4.8499999999966625E-2</v>
      </c>
      <c r="K111" s="76">
        <v>381966.26598900004</v>
      </c>
      <c r="L111" s="78">
        <v>109.795096</v>
      </c>
      <c r="M111" s="76">
        <v>419.38022930400001</v>
      </c>
      <c r="N111" s="69"/>
      <c r="O111" s="77">
        <f t="shared" si="1"/>
        <v>7.2065037003634707E-3</v>
      </c>
      <c r="P111" s="77">
        <f>M111/'סכום נכסי הקרן'!$C$42</f>
        <v>5.3564899306685265E-3</v>
      </c>
    </row>
    <row r="112" spans="2:16">
      <c r="B112" s="75" t="s">
        <v>1590</v>
      </c>
      <c r="C112" s="69" t="s">
        <v>1591</v>
      </c>
      <c r="D112" s="69" t="s">
        <v>222</v>
      </c>
      <c r="E112" s="69"/>
      <c r="F112" s="94">
        <v>43831</v>
      </c>
      <c r="G112" s="76">
        <v>8.7699999999983262</v>
      </c>
      <c r="H112" s="82" t="s">
        <v>127</v>
      </c>
      <c r="I112" s="83">
        <v>4.8000000000000001E-2</v>
      </c>
      <c r="J112" s="83">
        <v>4.8499999999985312E-2</v>
      </c>
      <c r="K112" s="76">
        <v>515007.84779400006</v>
      </c>
      <c r="L112" s="78">
        <v>112.40124400000001</v>
      </c>
      <c r="M112" s="76">
        <v>578.87522936100004</v>
      </c>
      <c r="N112" s="69"/>
      <c r="O112" s="77">
        <f t="shared" si="1"/>
        <v>9.9472178012827723E-3</v>
      </c>
      <c r="P112" s="77">
        <f>M112/'סכום נכסי הקרן'!$C$42</f>
        <v>7.3936230669042072E-3</v>
      </c>
    </row>
    <row r="113" spans="2:16">
      <c r="B113" s="75" t="s">
        <v>1592</v>
      </c>
      <c r="C113" s="69" t="s">
        <v>1593</v>
      </c>
      <c r="D113" s="69" t="s">
        <v>222</v>
      </c>
      <c r="E113" s="69"/>
      <c r="F113" s="94">
        <v>43863</v>
      </c>
      <c r="G113" s="76">
        <v>8.8600000000057442</v>
      </c>
      <c r="H113" s="82" t="s">
        <v>127</v>
      </c>
      <c r="I113" s="83">
        <v>4.8000000000000001E-2</v>
      </c>
      <c r="J113" s="83">
        <v>4.8700000000039448E-2</v>
      </c>
      <c r="K113" s="76">
        <v>551247.83468700002</v>
      </c>
      <c r="L113" s="78">
        <v>111.74545500000001</v>
      </c>
      <c r="M113" s="76">
        <v>615.9943995110001</v>
      </c>
      <c r="N113" s="69"/>
      <c r="O113" s="77">
        <f t="shared" si="1"/>
        <v>1.0585062454771412E-2</v>
      </c>
      <c r="P113" s="77">
        <f>M113/'סכום נכסי הקרן'!$C$42</f>
        <v>7.8677237689645345E-3</v>
      </c>
    </row>
    <row r="114" spans="2:16">
      <c r="B114" s="75" t="s">
        <v>1594</v>
      </c>
      <c r="C114" s="69" t="s">
        <v>1595</v>
      </c>
      <c r="D114" s="69" t="s">
        <v>222</v>
      </c>
      <c r="E114" s="69"/>
      <c r="F114" s="94">
        <v>43891</v>
      </c>
      <c r="G114" s="76">
        <v>8.9400000023028792</v>
      </c>
      <c r="H114" s="82" t="s">
        <v>127</v>
      </c>
      <c r="I114" s="83">
        <v>4.8000000000000001E-2</v>
      </c>
      <c r="J114" s="83">
        <v>4.8500000009595333E-2</v>
      </c>
      <c r="K114" s="76">
        <v>279.17885600000005</v>
      </c>
      <c r="L114" s="78">
        <v>111.989914</v>
      </c>
      <c r="M114" s="76">
        <v>0.31265216200000001</v>
      </c>
      <c r="N114" s="69"/>
      <c r="O114" s="77">
        <f t="shared" si="1"/>
        <v>5.3725206982668545E-6</v>
      </c>
      <c r="P114" s="77">
        <f>M114/'סכום נכסי הקרן'!$C$42</f>
        <v>3.9933169008326726E-6</v>
      </c>
    </row>
    <row r="115" spans="2:16">
      <c r="B115" s="75" t="s">
        <v>1596</v>
      </c>
      <c r="C115" s="69" t="s">
        <v>1597</v>
      </c>
      <c r="D115" s="69" t="s">
        <v>222</v>
      </c>
      <c r="E115" s="69"/>
      <c r="F115" s="94">
        <v>44045</v>
      </c>
      <c r="G115" s="76">
        <v>9.1400000000397075</v>
      </c>
      <c r="H115" s="82" t="s">
        <v>127</v>
      </c>
      <c r="I115" s="83">
        <v>4.8000000000000001E-2</v>
      </c>
      <c r="J115" s="83">
        <v>4.8500000000238012E-2</v>
      </c>
      <c r="K115" s="76">
        <v>76305.82613500001</v>
      </c>
      <c r="L115" s="78">
        <v>112.87255500000001</v>
      </c>
      <c r="M115" s="76">
        <v>86.128335747000023</v>
      </c>
      <c r="N115" s="69"/>
      <c r="O115" s="77">
        <f t="shared" si="1"/>
        <v>1.4800034119323781E-3</v>
      </c>
      <c r="P115" s="77">
        <f>M115/'סכום נכסי הקרן'!$C$42</f>
        <v>1.1000651221439051E-3</v>
      </c>
    </row>
    <row r="116" spans="2:16">
      <c r="B116" s="75" t="s">
        <v>1598</v>
      </c>
      <c r="C116" s="69" t="s">
        <v>1599</v>
      </c>
      <c r="D116" s="69" t="s">
        <v>222</v>
      </c>
      <c r="E116" s="69"/>
      <c r="F116" s="94">
        <v>44075</v>
      </c>
      <c r="G116" s="76">
        <v>9.2200000000016615</v>
      </c>
      <c r="H116" s="82" t="s">
        <v>127</v>
      </c>
      <c r="I116" s="83">
        <v>4.8000000000000001E-2</v>
      </c>
      <c r="J116" s="83">
        <v>4.8600000000003883E-2</v>
      </c>
      <c r="K116" s="76">
        <v>1008114.8490160002</v>
      </c>
      <c r="L116" s="78">
        <v>112.180706</v>
      </c>
      <c r="M116" s="76">
        <v>1130.9103553460002</v>
      </c>
      <c r="N116" s="69"/>
      <c r="O116" s="77">
        <f t="shared" si="1"/>
        <v>1.9433223340322554E-2</v>
      </c>
      <c r="P116" s="77">
        <f>M116/'סכום נכסי הקרן'!$C$42</f>
        <v>1.4444433732493638E-2</v>
      </c>
    </row>
    <row r="117" spans="2:16">
      <c r="B117" s="75" t="s">
        <v>1600</v>
      </c>
      <c r="C117" s="69" t="s">
        <v>1601</v>
      </c>
      <c r="D117" s="69" t="s">
        <v>222</v>
      </c>
      <c r="E117" s="69"/>
      <c r="F117" s="94">
        <v>44166</v>
      </c>
      <c r="G117" s="76">
        <v>9.4700000000017202</v>
      </c>
      <c r="H117" s="82" t="s">
        <v>127</v>
      </c>
      <c r="I117" s="83">
        <v>4.8000000000000001E-2</v>
      </c>
      <c r="J117" s="83">
        <v>4.8500000000007377E-2</v>
      </c>
      <c r="K117" s="76">
        <v>1840326.8150190006</v>
      </c>
      <c r="L117" s="78">
        <v>110.653839</v>
      </c>
      <c r="M117" s="76">
        <v>2036.3922719500001</v>
      </c>
      <c r="N117" s="69"/>
      <c r="O117" s="77">
        <f t="shared" si="1"/>
        <v>3.4992752203779863E-2</v>
      </c>
      <c r="P117" s="77">
        <f>M117/'סכום נכסי הקרן'!$C$42</f>
        <v>2.6009606408232609E-2</v>
      </c>
    </row>
    <row r="118" spans="2:16">
      <c r="B118" s="75" t="s">
        <v>1602</v>
      </c>
      <c r="C118" s="69" t="s">
        <v>1603</v>
      </c>
      <c r="D118" s="69" t="s">
        <v>222</v>
      </c>
      <c r="E118" s="69"/>
      <c r="F118" s="94">
        <v>44197</v>
      </c>
      <c r="G118" s="76">
        <v>9.3299999999958256</v>
      </c>
      <c r="H118" s="82" t="s">
        <v>127</v>
      </c>
      <c r="I118" s="83">
        <v>4.8000000000000001E-2</v>
      </c>
      <c r="J118" s="83">
        <v>4.8499999999985673E-2</v>
      </c>
      <c r="K118" s="76">
        <v>555035.11627300014</v>
      </c>
      <c r="L118" s="78">
        <v>113.08780299999999</v>
      </c>
      <c r="M118" s="76">
        <v>627.67701831400007</v>
      </c>
      <c r="N118" s="69"/>
      <c r="O118" s="77">
        <f t="shared" si="1"/>
        <v>1.0785813061860062E-2</v>
      </c>
      <c r="P118" s="77">
        <f>M118/'סכום נכסי הקרן'!$C$42</f>
        <v>8.0169387905833691E-3</v>
      </c>
    </row>
    <row r="119" spans="2:16">
      <c r="B119" s="75" t="s">
        <v>1604</v>
      </c>
      <c r="C119" s="69" t="s">
        <v>1605</v>
      </c>
      <c r="D119" s="69" t="s">
        <v>222</v>
      </c>
      <c r="E119" s="69"/>
      <c r="F119" s="94">
        <v>44228</v>
      </c>
      <c r="G119" s="76">
        <v>9.4200000000027959</v>
      </c>
      <c r="H119" s="82" t="s">
        <v>127</v>
      </c>
      <c r="I119" s="83">
        <v>4.8000000000000001E-2</v>
      </c>
      <c r="J119" s="83">
        <v>4.8500000000008738E-2</v>
      </c>
      <c r="K119" s="76">
        <v>1014576.3701700002</v>
      </c>
      <c r="L119" s="78">
        <v>112.77491000000001</v>
      </c>
      <c r="M119" s="76">
        <v>1144.1875872400003</v>
      </c>
      <c r="N119" s="69"/>
      <c r="O119" s="77">
        <f t="shared" si="1"/>
        <v>1.9661375299067699E-2</v>
      </c>
      <c r="P119" s="77">
        <f>M119/'סכום נכסי הקרן'!$C$42</f>
        <v>1.4614015782332736E-2</v>
      </c>
    </row>
    <row r="120" spans="2:16">
      <c r="B120" s="75" t="s">
        <v>1606</v>
      </c>
      <c r="C120" s="69" t="s">
        <v>1607</v>
      </c>
      <c r="D120" s="69" t="s">
        <v>222</v>
      </c>
      <c r="E120" s="69"/>
      <c r="F120" s="94">
        <v>44256</v>
      </c>
      <c r="G120" s="76">
        <v>9.5000000000115534</v>
      </c>
      <c r="H120" s="82" t="s">
        <v>127</v>
      </c>
      <c r="I120" s="83">
        <v>4.8000000000000001E-2</v>
      </c>
      <c r="J120" s="83">
        <v>4.8500000000055464E-2</v>
      </c>
      <c r="K120" s="76">
        <v>384886.62375899998</v>
      </c>
      <c r="L120" s="78">
        <v>112.442965</v>
      </c>
      <c r="M120" s="76">
        <v>432.77793089600004</v>
      </c>
      <c r="N120" s="69"/>
      <c r="O120" s="77">
        <f t="shared" si="1"/>
        <v>7.4367257741587674E-3</v>
      </c>
      <c r="P120" s="77">
        <f>M120/'סכום נכסי הקרן'!$C$42</f>
        <v>5.5276106670722192E-3</v>
      </c>
    </row>
    <row r="121" spans="2:16">
      <c r="B121" s="75" t="s">
        <v>1608</v>
      </c>
      <c r="C121" s="69" t="s">
        <v>1609</v>
      </c>
      <c r="D121" s="69" t="s">
        <v>222</v>
      </c>
      <c r="E121" s="69"/>
      <c r="F121" s="94">
        <v>44287</v>
      </c>
      <c r="G121" s="76">
        <v>9.5800000000046222</v>
      </c>
      <c r="H121" s="82" t="s">
        <v>127</v>
      </c>
      <c r="I121" s="83">
        <v>4.8000000000000001E-2</v>
      </c>
      <c r="J121" s="83">
        <v>4.8500000000022442E-2</v>
      </c>
      <c r="K121" s="76">
        <v>538547.03344200016</v>
      </c>
      <c r="L121" s="78">
        <v>111.66434099999999</v>
      </c>
      <c r="M121" s="76">
        <v>601.36499810900011</v>
      </c>
      <c r="N121" s="69"/>
      <c r="O121" s="77">
        <f t="shared" si="1"/>
        <v>1.0333675221966994E-2</v>
      </c>
      <c r="P121" s="77">
        <f>M121/'סכום נכסי הקרן'!$C$42</f>
        <v>7.6808712761048436E-3</v>
      </c>
    </row>
    <row r="122" spans="2:16">
      <c r="B122" s="75" t="s">
        <v>1610</v>
      </c>
      <c r="C122" s="69" t="s">
        <v>1611</v>
      </c>
      <c r="D122" s="69" t="s">
        <v>222</v>
      </c>
      <c r="E122" s="69"/>
      <c r="F122" s="94">
        <v>44318</v>
      </c>
      <c r="G122" s="76">
        <v>9.6699999999993818</v>
      </c>
      <c r="H122" s="82" t="s">
        <v>127</v>
      </c>
      <c r="I122" s="83">
        <v>4.8000000000000001E-2</v>
      </c>
      <c r="J122" s="83">
        <v>4.8500000000001063E-2</v>
      </c>
      <c r="K122" s="76">
        <v>848922.28989700007</v>
      </c>
      <c r="L122" s="78">
        <v>110.54581399999999</v>
      </c>
      <c r="M122" s="76">
        <v>938.44805267400011</v>
      </c>
      <c r="N122" s="69"/>
      <c r="O122" s="77">
        <f t="shared" si="1"/>
        <v>1.6126009028651106E-2</v>
      </c>
      <c r="P122" s="77">
        <f>M122/'סכום נכסי הקרן'!$C$42</f>
        <v>1.1986229186211719E-2</v>
      </c>
    </row>
    <row r="123" spans="2:16">
      <c r="B123" s="75" t="s">
        <v>1612</v>
      </c>
      <c r="C123" s="69" t="s">
        <v>1613</v>
      </c>
      <c r="D123" s="69" t="s">
        <v>222</v>
      </c>
      <c r="E123" s="69"/>
      <c r="F123" s="94">
        <v>44348</v>
      </c>
      <c r="G123" s="76">
        <v>9.7499999999956728</v>
      </c>
      <c r="H123" s="82" t="s">
        <v>127</v>
      </c>
      <c r="I123" s="83">
        <v>4.8000000000000001E-2</v>
      </c>
      <c r="J123" s="83">
        <v>4.849999999998203E-2</v>
      </c>
      <c r="K123" s="76">
        <v>683894.5253470001</v>
      </c>
      <c r="L123" s="78">
        <v>109.796164</v>
      </c>
      <c r="M123" s="76">
        <v>750.88995533100001</v>
      </c>
      <c r="N123" s="69"/>
      <c r="O123" s="77">
        <f t="shared" si="1"/>
        <v>1.2903067106046337E-2</v>
      </c>
      <c r="P123" s="77">
        <f>M123/'סכום נכסי הקרן'!$C$42</f>
        <v>9.5906630873986171E-3</v>
      </c>
    </row>
    <row r="124" spans="2:16">
      <c r="B124" s="75" t="s">
        <v>1614</v>
      </c>
      <c r="C124" s="69" t="s">
        <v>1615</v>
      </c>
      <c r="D124" s="69" t="s">
        <v>222</v>
      </c>
      <c r="E124" s="69"/>
      <c r="F124" s="94">
        <v>44378</v>
      </c>
      <c r="G124" s="76">
        <v>9.6000000000043233</v>
      </c>
      <c r="H124" s="82" t="s">
        <v>127</v>
      </c>
      <c r="I124" s="83">
        <v>4.8000000000000001E-2</v>
      </c>
      <c r="J124" s="83">
        <v>4.8500000000010805E-2</v>
      </c>
      <c r="K124" s="76">
        <v>207398.66605700002</v>
      </c>
      <c r="L124" s="78">
        <v>111.546251</v>
      </c>
      <c r="M124" s="76">
        <v>231.34543573500002</v>
      </c>
      <c r="N124" s="69"/>
      <c r="O124" s="77">
        <f t="shared" si="1"/>
        <v>3.9753703732131936E-3</v>
      </c>
      <c r="P124" s="77">
        <f>M124/'סכום נכסי הקרן'!$C$42</f>
        <v>2.9548352793769407E-3</v>
      </c>
    </row>
    <row r="125" spans="2:16">
      <c r="B125" s="75" t="s">
        <v>1616</v>
      </c>
      <c r="C125" s="69" t="s">
        <v>1617</v>
      </c>
      <c r="D125" s="69" t="s">
        <v>222</v>
      </c>
      <c r="E125" s="69"/>
      <c r="F125" s="94">
        <v>44409</v>
      </c>
      <c r="G125" s="76">
        <v>9.6799999999927167</v>
      </c>
      <c r="H125" s="82" t="s">
        <v>127</v>
      </c>
      <c r="I125" s="83">
        <v>4.8000000000000001E-2</v>
      </c>
      <c r="J125" s="83">
        <v>4.859999999997458E-2</v>
      </c>
      <c r="K125" s="76">
        <v>262547.51033500006</v>
      </c>
      <c r="L125" s="78">
        <v>110.877154</v>
      </c>
      <c r="M125" s="76">
        <v>291.10520620900002</v>
      </c>
      <c r="N125" s="69"/>
      <c r="O125" s="77">
        <f t="shared" si="1"/>
        <v>5.0022642918141512E-3</v>
      </c>
      <c r="P125" s="77">
        <f>M125/'סכום נכסי הקרן'!$C$42</f>
        <v>3.7181106711003009E-3</v>
      </c>
    </row>
    <row r="126" spans="2:16">
      <c r="B126" s="75" t="s">
        <v>1618</v>
      </c>
      <c r="C126" s="69" t="s">
        <v>1619</v>
      </c>
      <c r="D126" s="69" t="s">
        <v>222</v>
      </c>
      <c r="E126" s="69"/>
      <c r="F126" s="94">
        <v>44440</v>
      </c>
      <c r="G126" s="76">
        <v>9.7700000000008025</v>
      </c>
      <c r="H126" s="82" t="s">
        <v>127</v>
      </c>
      <c r="I126" s="83">
        <v>4.8000000000000001E-2</v>
      </c>
      <c r="J126" s="83">
        <v>4.850000000000472E-2</v>
      </c>
      <c r="K126" s="76">
        <v>769202.03288500011</v>
      </c>
      <c r="L126" s="78">
        <v>110.124297</v>
      </c>
      <c r="M126" s="76">
        <v>847.07833241600008</v>
      </c>
      <c r="N126" s="69"/>
      <c r="O126" s="77">
        <f t="shared" si="1"/>
        <v>1.4555939242020437E-2</v>
      </c>
      <c r="P126" s="77">
        <f>M126/'סכום נכסי הקרן'!$C$42</f>
        <v>1.0819219030911322E-2</v>
      </c>
    </row>
    <row r="127" spans="2:16">
      <c r="B127" s="75" t="s">
        <v>1620</v>
      </c>
      <c r="C127" s="69" t="s">
        <v>1621</v>
      </c>
      <c r="D127" s="69" t="s">
        <v>222</v>
      </c>
      <c r="E127" s="69"/>
      <c r="F127" s="94">
        <v>44501</v>
      </c>
      <c r="G127" s="76">
        <v>9.9399999999966617</v>
      </c>
      <c r="H127" s="82" t="s">
        <v>127</v>
      </c>
      <c r="I127" s="83">
        <v>4.8000000000000001E-2</v>
      </c>
      <c r="J127" s="83">
        <v>4.8499999999987671E-2</v>
      </c>
      <c r="K127" s="76">
        <v>969863.67233800027</v>
      </c>
      <c r="L127" s="78">
        <v>108.723134</v>
      </c>
      <c r="M127" s="76">
        <v>1054.4661840580004</v>
      </c>
      <c r="N127" s="69"/>
      <c r="O127" s="77">
        <f t="shared" si="1"/>
        <v>1.8119629697216273E-2</v>
      </c>
      <c r="P127" s="77">
        <f>M127/'סכום נכסי הקרן'!$C$42</f>
        <v>1.3468058583760404E-2</v>
      </c>
    </row>
    <row r="128" spans="2:16">
      <c r="B128" s="75" t="s">
        <v>1622</v>
      </c>
      <c r="C128" s="69" t="s">
        <v>1623</v>
      </c>
      <c r="D128" s="69" t="s">
        <v>222</v>
      </c>
      <c r="E128" s="69"/>
      <c r="F128" s="94">
        <v>44531</v>
      </c>
      <c r="G128" s="76">
        <v>10.019999999996541</v>
      </c>
      <c r="H128" s="82" t="s">
        <v>127</v>
      </c>
      <c r="I128" s="83">
        <v>4.8000000000000001E-2</v>
      </c>
      <c r="J128" s="83">
        <v>4.8499999999993347E-2</v>
      </c>
      <c r="K128" s="76">
        <v>277968.46872300009</v>
      </c>
      <c r="L128" s="78">
        <v>108.188389</v>
      </c>
      <c r="M128" s="76">
        <v>300.72960885200001</v>
      </c>
      <c r="N128" s="69"/>
      <c r="O128" s="77">
        <f t="shared" si="1"/>
        <v>5.1676471315719383E-3</v>
      </c>
      <c r="P128" s="77">
        <f>M128/'סכום נכסי הקרן'!$C$42</f>
        <v>3.8410373429929793E-3</v>
      </c>
    </row>
    <row r="129" spans="2:16">
      <c r="B129" s="75" t="s">
        <v>1624</v>
      </c>
      <c r="C129" s="69" t="s">
        <v>1625</v>
      </c>
      <c r="D129" s="69" t="s">
        <v>222</v>
      </c>
      <c r="E129" s="69"/>
      <c r="F129" s="94">
        <v>44563</v>
      </c>
      <c r="G129" s="76">
        <v>9.8700000000027668</v>
      </c>
      <c r="H129" s="82" t="s">
        <v>127</v>
      </c>
      <c r="I129" s="83">
        <v>4.8000000000000001E-2</v>
      </c>
      <c r="J129" s="83">
        <v>4.8500000000013616E-2</v>
      </c>
      <c r="K129" s="76">
        <v>798528.6696860001</v>
      </c>
      <c r="L129" s="78">
        <v>110.437162</v>
      </c>
      <c r="M129" s="76">
        <v>881.87239808800018</v>
      </c>
      <c r="N129" s="69"/>
      <c r="O129" s="77">
        <f t="shared" si="1"/>
        <v>1.5153829999608343E-2</v>
      </c>
      <c r="P129" s="77">
        <f>M129/'סכום נכסי הקרן'!$C$42</f>
        <v>1.1263622580235506E-2</v>
      </c>
    </row>
    <row r="130" spans="2:16">
      <c r="B130" s="75" t="s">
        <v>1626</v>
      </c>
      <c r="C130" s="69" t="s">
        <v>1627</v>
      </c>
      <c r="D130" s="69" t="s">
        <v>222</v>
      </c>
      <c r="E130" s="69"/>
      <c r="F130" s="94">
        <v>44652</v>
      </c>
      <c r="G130" s="76">
        <v>10.110000000031771</v>
      </c>
      <c r="H130" s="82" t="s">
        <v>127</v>
      </c>
      <c r="I130" s="83">
        <v>4.8000000000000001E-2</v>
      </c>
      <c r="J130" s="83">
        <v>4.8500000000147384E-2</v>
      </c>
      <c r="K130" s="76">
        <v>56596.166242000007</v>
      </c>
      <c r="L130" s="78">
        <v>107.888125</v>
      </c>
      <c r="M130" s="76">
        <v>61.060542346000013</v>
      </c>
      <c r="N130" s="69"/>
      <c r="O130" s="77">
        <f t="shared" si="1"/>
        <v>1.0492459911448967E-3</v>
      </c>
      <c r="P130" s="77">
        <f>M130/'סכום נכסי הקרן'!$C$42</f>
        <v>7.7988936383651471E-4</v>
      </c>
    </row>
    <row r="131" spans="2:16">
      <c r="B131" s="75" t="s">
        <v>1628</v>
      </c>
      <c r="C131" s="69" t="s">
        <v>1629</v>
      </c>
      <c r="D131" s="69" t="s">
        <v>222</v>
      </c>
      <c r="E131" s="69"/>
      <c r="F131" s="94">
        <v>40057</v>
      </c>
      <c r="G131" s="76">
        <v>1.1399999999995887</v>
      </c>
      <c r="H131" s="82" t="s">
        <v>127</v>
      </c>
      <c r="I131" s="83">
        <v>4.8000000000000001E-2</v>
      </c>
      <c r="J131" s="83">
        <v>4.8199999999946529E-2</v>
      </c>
      <c r="K131" s="76">
        <v>198672.490104</v>
      </c>
      <c r="L131" s="78">
        <v>122.365416</v>
      </c>
      <c r="M131" s="76">
        <v>243.10641866500006</v>
      </c>
      <c r="N131" s="69"/>
      <c r="O131" s="77">
        <f t="shared" si="1"/>
        <v>4.1774675658863359E-3</v>
      </c>
      <c r="P131" s="77">
        <f>M131/'סכום נכסי הקרן'!$C$42</f>
        <v>3.1050511985771852E-3</v>
      </c>
    </row>
    <row r="132" spans="2:16">
      <c r="B132" s="75" t="s">
        <v>1630</v>
      </c>
      <c r="C132" s="69" t="s">
        <v>1631</v>
      </c>
      <c r="D132" s="69" t="s">
        <v>222</v>
      </c>
      <c r="E132" s="69"/>
      <c r="F132" s="94">
        <v>40087</v>
      </c>
      <c r="G132" s="76">
        <v>1.2199999999971367</v>
      </c>
      <c r="H132" s="82" t="s">
        <v>127</v>
      </c>
      <c r="I132" s="83">
        <v>4.8000000000000001E-2</v>
      </c>
      <c r="J132" s="83">
        <v>4.8299999999979422E-2</v>
      </c>
      <c r="K132" s="76">
        <v>184280.08539600004</v>
      </c>
      <c r="L132" s="78">
        <v>121.30183100000001</v>
      </c>
      <c r="M132" s="76">
        <v>223.53511836200005</v>
      </c>
      <c r="N132" s="69"/>
      <c r="O132" s="77">
        <f t="shared" si="1"/>
        <v>3.8411602290131497E-3</v>
      </c>
      <c r="P132" s="77">
        <f>M132/'סכום נכסי הקרן'!$C$42</f>
        <v>2.8550788210593174E-3</v>
      </c>
    </row>
    <row r="133" spans="2:16">
      <c r="B133" s="75" t="s">
        <v>1632</v>
      </c>
      <c r="C133" s="69" t="s">
        <v>1633</v>
      </c>
      <c r="D133" s="69" t="s">
        <v>222</v>
      </c>
      <c r="E133" s="69"/>
      <c r="F133" s="94">
        <v>40118</v>
      </c>
      <c r="G133" s="76">
        <v>1.3099999999970733</v>
      </c>
      <c r="H133" s="82" t="s">
        <v>127</v>
      </c>
      <c r="I133" s="83">
        <v>4.8000000000000001E-2</v>
      </c>
      <c r="J133" s="83">
        <v>4.829999999994878E-2</v>
      </c>
      <c r="K133" s="76">
        <v>225596.71938100003</v>
      </c>
      <c r="L133" s="78">
        <v>121.16885499999999</v>
      </c>
      <c r="M133" s="76">
        <v>273.35296168000008</v>
      </c>
      <c r="N133" s="69"/>
      <c r="O133" s="77">
        <f t="shared" si="1"/>
        <v>4.6972150621441937E-3</v>
      </c>
      <c r="P133" s="77">
        <f>M133/'סכום נכסי הקרן'!$C$42</f>
        <v>3.4913719923977695E-3</v>
      </c>
    </row>
    <row r="134" spans="2:16">
      <c r="B134" s="75" t="s">
        <v>1634</v>
      </c>
      <c r="C134" s="69" t="s">
        <v>1635</v>
      </c>
      <c r="D134" s="69" t="s">
        <v>222</v>
      </c>
      <c r="E134" s="69"/>
      <c r="F134" s="94">
        <v>39630</v>
      </c>
      <c r="G134" s="69"/>
      <c r="H134" s="82" t="s">
        <v>127</v>
      </c>
      <c r="I134" s="83">
        <v>4.8000000000000001E-2</v>
      </c>
      <c r="J134" s="83">
        <v>9.1000000000020578E-3</v>
      </c>
      <c r="K134" s="76">
        <v>37613.840737000006</v>
      </c>
      <c r="L134" s="78">
        <v>129.25723400000001</v>
      </c>
      <c r="M134" s="76">
        <v>48.618609988999999</v>
      </c>
      <c r="N134" s="69"/>
      <c r="O134" s="77">
        <f t="shared" si="1"/>
        <v>8.354475683646995E-4</v>
      </c>
      <c r="P134" s="77">
        <f>M134/'סכום נכסי הקרן'!$C$42</f>
        <v>6.2097608960102405E-4</v>
      </c>
    </row>
    <row r="135" spans="2:16">
      <c r="B135" s="75" t="s">
        <v>1636</v>
      </c>
      <c r="C135" s="69" t="s">
        <v>1637</v>
      </c>
      <c r="D135" s="69" t="s">
        <v>222</v>
      </c>
      <c r="E135" s="69"/>
      <c r="F135" s="94">
        <v>39904</v>
      </c>
      <c r="G135" s="76">
        <v>0.74000000000132082</v>
      </c>
      <c r="H135" s="82" t="s">
        <v>127</v>
      </c>
      <c r="I135" s="83">
        <v>4.8000000000000001E-2</v>
      </c>
      <c r="J135" s="83">
        <v>4.8200000000045137E-2</v>
      </c>
      <c r="K135" s="76">
        <v>287058.31187000003</v>
      </c>
      <c r="L135" s="78">
        <v>126.607923</v>
      </c>
      <c r="M135" s="76">
        <v>363.43856539799998</v>
      </c>
      <c r="N135" s="69"/>
      <c r="O135" s="77">
        <f t="shared" si="1"/>
        <v>6.245218976445672E-3</v>
      </c>
      <c r="P135" s="77">
        <f>M135/'סכום נכסי הקרן'!$C$42</f>
        <v>4.6419809040636473E-3</v>
      </c>
    </row>
    <row r="136" spans="2:16">
      <c r="B136" s="75" t="s">
        <v>1638</v>
      </c>
      <c r="C136" s="69" t="s">
        <v>1639</v>
      </c>
      <c r="D136" s="69" t="s">
        <v>222</v>
      </c>
      <c r="E136" s="69"/>
      <c r="F136" s="94">
        <v>39965</v>
      </c>
      <c r="G136" s="76">
        <v>0.91000000000244929</v>
      </c>
      <c r="H136" s="82" t="s">
        <v>127</v>
      </c>
      <c r="I136" s="83">
        <v>4.8000000000000001E-2</v>
      </c>
      <c r="J136" s="83">
        <v>4.8300000000019709E-2</v>
      </c>
      <c r="K136" s="76">
        <v>135251.13551400002</v>
      </c>
      <c r="L136" s="78">
        <v>123.76357299999999</v>
      </c>
      <c r="M136" s="76">
        <v>167.39163754900002</v>
      </c>
      <c r="N136" s="69"/>
      <c r="O136" s="77">
        <f t="shared" si="1"/>
        <v>2.8764075440770045E-3</v>
      </c>
      <c r="P136" s="77">
        <f>M136/'סכום נכסי הקרן'!$C$42</f>
        <v>2.1379921092069044E-3</v>
      </c>
    </row>
    <row r="137" spans="2:16">
      <c r="B137" s="75" t="s">
        <v>1640</v>
      </c>
      <c r="C137" s="69" t="s">
        <v>1641</v>
      </c>
      <c r="D137" s="69" t="s">
        <v>222</v>
      </c>
      <c r="E137" s="69"/>
      <c r="F137" s="94">
        <v>39995</v>
      </c>
      <c r="G137" s="76">
        <v>0.96999999999780595</v>
      </c>
      <c r="H137" s="82" t="s">
        <v>127</v>
      </c>
      <c r="I137" s="83">
        <v>4.8000000000000001E-2</v>
      </c>
      <c r="J137" s="83">
        <v>4.8499999999928795E-2</v>
      </c>
      <c r="K137" s="76">
        <v>206621.74068800002</v>
      </c>
      <c r="L137" s="78">
        <v>125.72881599999999</v>
      </c>
      <c r="M137" s="76">
        <v>259.78306918100003</v>
      </c>
      <c r="N137" s="69"/>
      <c r="O137" s="77">
        <f t="shared" si="1"/>
        <v>4.4640341116023137E-3</v>
      </c>
      <c r="P137" s="77">
        <f>M137/'סכום נכסי הקרן'!$C$42</f>
        <v>3.3180519657198815E-3</v>
      </c>
    </row>
    <row r="138" spans="2:16">
      <c r="B138" s="75" t="s">
        <v>1642</v>
      </c>
      <c r="C138" s="69" t="s">
        <v>1643</v>
      </c>
      <c r="D138" s="69" t="s">
        <v>222</v>
      </c>
      <c r="E138" s="69"/>
      <c r="F138" s="94">
        <v>40027</v>
      </c>
      <c r="G138" s="76">
        <v>1.0600000000004954</v>
      </c>
      <c r="H138" s="82" t="s">
        <v>127</v>
      </c>
      <c r="I138" s="83">
        <v>4.8000000000000001E-2</v>
      </c>
      <c r="J138" s="83">
        <v>4.8300000000058213E-2</v>
      </c>
      <c r="K138" s="76">
        <v>260168.97995000004</v>
      </c>
      <c r="L138" s="78">
        <v>124.14088</v>
      </c>
      <c r="M138" s="76">
        <v>322.97606156400002</v>
      </c>
      <c r="N138" s="69"/>
      <c r="O138" s="77">
        <f t="shared" si="1"/>
        <v>5.5499234826890459E-3</v>
      </c>
      <c r="P138" s="77">
        <f>M138/'סכום נכסי הקרן'!$C$42</f>
        <v>4.1251778236796426E-3</v>
      </c>
    </row>
    <row r="139" spans="2:16">
      <c r="B139" s="75" t="s">
        <v>1644</v>
      </c>
      <c r="C139" s="69" t="s">
        <v>1645</v>
      </c>
      <c r="D139" s="69" t="s">
        <v>222</v>
      </c>
      <c r="E139" s="69"/>
      <c r="F139" s="94">
        <v>40179</v>
      </c>
      <c r="G139" s="76">
        <v>1.4399999999993549</v>
      </c>
      <c r="H139" s="82" t="s">
        <v>127</v>
      </c>
      <c r="I139" s="83">
        <v>4.8000000000000001E-2</v>
      </c>
      <c r="J139" s="83">
        <v>4.8299999999874207E-2</v>
      </c>
      <c r="K139" s="76">
        <v>101224.37573600002</v>
      </c>
      <c r="L139" s="78">
        <v>122.51553699999999</v>
      </c>
      <c r="M139" s="76">
        <v>124.01558743200003</v>
      </c>
      <c r="N139" s="69"/>
      <c r="O139" s="77">
        <f t="shared" si="1"/>
        <v>2.1310465474604422E-3</v>
      </c>
      <c r="P139" s="77">
        <f>M139/'סכום נכסי הקרן'!$C$42</f>
        <v>1.5839760649372951E-3</v>
      </c>
    </row>
    <row r="140" spans="2:16">
      <c r="B140" s="75" t="s">
        <v>1646</v>
      </c>
      <c r="C140" s="69" t="s">
        <v>1647</v>
      </c>
      <c r="D140" s="69" t="s">
        <v>222</v>
      </c>
      <c r="E140" s="69"/>
      <c r="F140" s="94">
        <v>40210</v>
      </c>
      <c r="G140" s="76">
        <v>1.5199999999995575</v>
      </c>
      <c r="H140" s="82" t="s">
        <v>127</v>
      </c>
      <c r="I140" s="83">
        <v>4.8000000000000001E-2</v>
      </c>
      <c r="J140" s="83">
        <v>4.820000000001215E-2</v>
      </c>
      <c r="K140" s="76">
        <v>148295.40022000004</v>
      </c>
      <c r="L140" s="78">
        <v>122.0322</v>
      </c>
      <c r="M140" s="76">
        <v>180.96813947900003</v>
      </c>
      <c r="N140" s="69"/>
      <c r="O140" s="77">
        <f t="shared" si="1"/>
        <v>3.1097020690929065E-3</v>
      </c>
      <c r="P140" s="77">
        <f>M140/'סכום נכסי הקרן'!$C$42</f>
        <v>2.3113965541480415E-3</v>
      </c>
    </row>
    <row r="141" spans="2:16">
      <c r="B141" s="75" t="s">
        <v>1648</v>
      </c>
      <c r="C141" s="69" t="s">
        <v>1649</v>
      </c>
      <c r="D141" s="69" t="s">
        <v>222</v>
      </c>
      <c r="E141" s="69"/>
      <c r="F141" s="94">
        <v>40238</v>
      </c>
      <c r="G141" s="76">
        <v>1.6000000000015451</v>
      </c>
      <c r="H141" s="82" t="s">
        <v>127</v>
      </c>
      <c r="I141" s="83">
        <v>4.8000000000000001E-2</v>
      </c>
      <c r="J141" s="83">
        <v>4.8399999999990728E-2</v>
      </c>
      <c r="K141" s="76">
        <v>211551.45154000004</v>
      </c>
      <c r="L141" s="78">
        <v>122.364876</v>
      </c>
      <c r="M141" s="76">
        <v>258.86467156100008</v>
      </c>
      <c r="N141" s="69"/>
      <c r="O141" s="77">
        <f t="shared" si="1"/>
        <v>4.4482526431770652E-3</v>
      </c>
      <c r="P141" s="77">
        <f>M141/'סכום נכסי הקרן'!$C$42</f>
        <v>3.3063218285790726E-3</v>
      </c>
    </row>
    <row r="142" spans="2:16">
      <c r="B142" s="75" t="s">
        <v>1650</v>
      </c>
      <c r="C142" s="69" t="s">
        <v>1651</v>
      </c>
      <c r="D142" s="69" t="s">
        <v>222</v>
      </c>
      <c r="E142" s="69"/>
      <c r="F142" s="94">
        <v>40300</v>
      </c>
      <c r="G142" s="76">
        <v>1.7700000000253666</v>
      </c>
      <c r="H142" s="82" t="s">
        <v>127</v>
      </c>
      <c r="I142" s="83">
        <v>4.8000000000000001E-2</v>
      </c>
      <c r="J142" s="83">
        <v>4.8400000000457591E-2</v>
      </c>
      <c r="K142" s="76">
        <v>33062.49070300001</v>
      </c>
      <c r="L142" s="78">
        <v>121.62039</v>
      </c>
      <c r="M142" s="76">
        <v>40.210730074000004</v>
      </c>
      <c r="N142" s="69"/>
      <c r="O142" s="77">
        <f t="shared" ref="O142:O158" si="2">IFERROR(M142/$M$11,0)</f>
        <v>6.9096908920459178E-4</v>
      </c>
      <c r="P142" s="77">
        <f>M142/'סכום נכסי הקרן'!$C$42</f>
        <v>5.1358732647857023E-4</v>
      </c>
    </row>
    <row r="143" spans="2:16">
      <c r="B143" s="75" t="s">
        <v>1652</v>
      </c>
      <c r="C143" s="69" t="s">
        <v>1653</v>
      </c>
      <c r="D143" s="69" t="s">
        <v>222</v>
      </c>
      <c r="E143" s="69"/>
      <c r="F143" s="94">
        <v>40360</v>
      </c>
      <c r="G143" s="76">
        <v>1.8900000000005295</v>
      </c>
      <c r="H143" s="82" t="s">
        <v>127</v>
      </c>
      <c r="I143" s="83">
        <v>4.8000000000000001E-2</v>
      </c>
      <c r="J143" s="83">
        <v>4.8500000000079417E-2</v>
      </c>
      <c r="K143" s="76">
        <v>92852.683462000001</v>
      </c>
      <c r="L143" s="78">
        <v>122.050555</v>
      </c>
      <c r="M143" s="76">
        <v>113.32721574600002</v>
      </c>
      <c r="N143" s="69"/>
      <c r="O143" s="77">
        <f t="shared" si="2"/>
        <v>1.9473807837360755E-3</v>
      </c>
      <c r="P143" s="77">
        <f>M143/'סכום נכסי הקרן'!$C$42</f>
        <v>1.4474599601931185E-3</v>
      </c>
    </row>
    <row r="144" spans="2:16">
      <c r="B144" s="75" t="s">
        <v>1654</v>
      </c>
      <c r="C144" s="69" t="s">
        <v>1655</v>
      </c>
      <c r="D144" s="69" t="s">
        <v>222</v>
      </c>
      <c r="E144" s="69"/>
      <c r="F144" s="94">
        <v>40422</v>
      </c>
      <c r="G144" s="76">
        <v>2.0600000000049623</v>
      </c>
      <c r="H144" s="82" t="s">
        <v>127</v>
      </c>
      <c r="I144" s="83">
        <v>4.8000000000000001E-2</v>
      </c>
      <c r="J144" s="83">
        <v>4.8400000000063156E-2</v>
      </c>
      <c r="K144" s="76">
        <v>184441.71526</v>
      </c>
      <c r="L144" s="78">
        <v>120.177226</v>
      </c>
      <c r="M144" s="76">
        <v>221.65693746500006</v>
      </c>
      <c r="N144" s="69"/>
      <c r="O144" s="77">
        <f t="shared" si="2"/>
        <v>3.8088861334825965E-3</v>
      </c>
      <c r="P144" s="77">
        <f>M144/'סכום נכסי הקרן'!$C$42</f>
        <v>2.8310899528204625E-3</v>
      </c>
    </row>
    <row r="145" spans="2:16">
      <c r="B145" s="75" t="s">
        <v>1656</v>
      </c>
      <c r="C145" s="69" t="s">
        <v>1657</v>
      </c>
      <c r="D145" s="69" t="s">
        <v>222</v>
      </c>
      <c r="E145" s="69"/>
      <c r="F145" s="94">
        <v>40483</v>
      </c>
      <c r="G145" s="76">
        <v>2.2300000000012963</v>
      </c>
      <c r="H145" s="82" t="s">
        <v>127</v>
      </c>
      <c r="I145" s="83">
        <v>4.8000000000000001E-2</v>
      </c>
      <c r="J145" s="83">
        <v>4.8400000000032993E-2</v>
      </c>
      <c r="K145" s="76">
        <v>358482.18143100006</v>
      </c>
      <c r="L145" s="78">
        <v>118.34103</v>
      </c>
      <c r="M145" s="76">
        <v>424.23150621500008</v>
      </c>
      <c r="N145" s="69"/>
      <c r="O145" s="77">
        <f t="shared" si="2"/>
        <v>7.2898665834174254E-3</v>
      </c>
      <c r="P145" s="77">
        <f>M145/'סכום נכסי הקרן'!$C$42</f>
        <v>5.418452355477589E-3</v>
      </c>
    </row>
    <row r="146" spans="2:16">
      <c r="B146" s="75" t="s">
        <v>1658</v>
      </c>
      <c r="C146" s="69" t="s">
        <v>1659</v>
      </c>
      <c r="D146" s="69" t="s">
        <v>222</v>
      </c>
      <c r="E146" s="69"/>
      <c r="F146" s="94">
        <v>40513</v>
      </c>
      <c r="G146" s="76">
        <v>2.309999999994484</v>
      </c>
      <c r="H146" s="82" t="s">
        <v>127</v>
      </c>
      <c r="I146" s="83">
        <v>4.8000000000000001E-2</v>
      </c>
      <c r="J146" s="83">
        <v>4.8399999999891079E-2</v>
      </c>
      <c r="K146" s="76">
        <v>121850.55042600002</v>
      </c>
      <c r="L146" s="78">
        <v>117.546156</v>
      </c>
      <c r="M146" s="76">
        <v>143.23063780900003</v>
      </c>
      <c r="N146" s="69"/>
      <c r="O146" s="77">
        <f t="shared" si="2"/>
        <v>2.461232192774076E-3</v>
      </c>
      <c r="P146" s="77">
        <f>M146/'סכום נכסי הקרן'!$C$42</f>
        <v>1.8293982776927766E-3</v>
      </c>
    </row>
    <row r="147" spans="2:16">
      <c r="B147" s="75" t="s">
        <v>1660</v>
      </c>
      <c r="C147" s="69" t="s">
        <v>1661</v>
      </c>
      <c r="D147" s="69" t="s">
        <v>222</v>
      </c>
      <c r="E147" s="69"/>
      <c r="F147" s="94">
        <v>40544</v>
      </c>
      <c r="G147" s="76">
        <v>2.3399999999992911</v>
      </c>
      <c r="H147" s="82" t="s">
        <v>127</v>
      </c>
      <c r="I147" s="83">
        <v>4.8000000000000001E-2</v>
      </c>
      <c r="J147" s="83">
        <v>4.8399999999952016E-2</v>
      </c>
      <c r="K147" s="76">
        <v>306242.67470500007</v>
      </c>
      <c r="L147" s="78">
        <v>119.781476</v>
      </c>
      <c r="M147" s="76">
        <v>366.82199733900006</v>
      </c>
      <c r="N147" s="69"/>
      <c r="O147" s="77">
        <f t="shared" si="2"/>
        <v>6.303358853099396E-3</v>
      </c>
      <c r="P147" s="77">
        <f>M147/'סכום נכסי הקרן'!$C$42</f>
        <v>4.6851954331632818E-3</v>
      </c>
    </row>
    <row r="148" spans="2:16">
      <c r="B148" s="75" t="s">
        <v>1662</v>
      </c>
      <c r="C148" s="69" t="s">
        <v>1663</v>
      </c>
      <c r="D148" s="69" t="s">
        <v>222</v>
      </c>
      <c r="E148" s="69"/>
      <c r="F148" s="94">
        <v>40575</v>
      </c>
      <c r="G148" s="76">
        <v>2.4200000000054365</v>
      </c>
      <c r="H148" s="82" t="s">
        <v>127</v>
      </c>
      <c r="I148" s="83">
        <v>4.8000000000000001E-2</v>
      </c>
      <c r="J148" s="83">
        <v>4.8400000000039037E-2</v>
      </c>
      <c r="K148" s="76">
        <v>120704.44775400002</v>
      </c>
      <c r="L148" s="78">
        <v>118.867741</v>
      </c>
      <c r="M148" s="76">
        <v>143.47865044100004</v>
      </c>
      <c r="N148" s="69"/>
      <c r="O148" s="77">
        <f t="shared" si="2"/>
        <v>2.4654939672340004E-3</v>
      </c>
      <c r="P148" s="77">
        <f>M148/'סכום נכסי הקרן'!$C$42</f>
        <v>1.8325659929858686E-3</v>
      </c>
    </row>
    <row r="149" spans="2:16">
      <c r="B149" s="75" t="s">
        <v>1664</v>
      </c>
      <c r="C149" s="69" t="s">
        <v>1665</v>
      </c>
      <c r="D149" s="69" t="s">
        <v>222</v>
      </c>
      <c r="E149" s="69"/>
      <c r="F149" s="94">
        <v>40603</v>
      </c>
      <c r="G149" s="76">
        <v>2.5000000000022613</v>
      </c>
      <c r="H149" s="82" t="s">
        <v>127</v>
      </c>
      <c r="I149" s="83">
        <v>4.8000000000000001E-2</v>
      </c>
      <c r="J149" s="83">
        <v>4.850000000010174E-2</v>
      </c>
      <c r="K149" s="76">
        <v>187150.85218500003</v>
      </c>
      <c r="L149" s="78">
        <v>118.15514400000001</v>
      </c>
      <c r="M149" s="76">
        <v>221.12835803500005</v>
      </c>
      <c r="N149" s="69"/>
      <c r="O149" s="77">
        <f t="shared" si="2"/>
        <v>3.7998031835673068E-3</v>
      </c>
      <c r="P149" s="77">
        <f>M149/'סכום נכסי הקרן'!$C$42</f>
        <v>2.8243387275682552E-3</v>
      </c>
    </row>
    <row r="150" spans="2:16">
      <c r="B150" s="75" t="s">
        <v>1666</v>
      </c>
      <c r="C150" s="69" t="s">
        <v>1667</v>
      </c>
      <c r="D150" s="69" t="s">
        <v>222</v>
      </c>
      <c r="E150" s="69"/>
      <c r="F150" s="94">
        <v>40634</v>
      </c>
      <c r="G150" s="76">
        <v>2.5899999999926822</v>
      </c>
      <c r="H150" s="82" t="s">
        <v>127</v>
      </c>
      <c r="I150" s="83">
        <v>4.8000000000000001E-2</v>
      </c>
      <c r="J150" s="83">
        <v>4.849999999980098E-2</v>
      </c>
      <c r="K150" s="76">
        <v>66374.773014000006</v>
      </c>
      <c r="L150" s="78">
        <v>117.34350499999999</v>
      </c>
      <c r="M150" s="76">
        <v>77.88648502300002</v>
      </c>
      <c r="N150" s="69"/>
      <c r="O150" s="77">
        <f t="shared" si="2"/>
        <v>1.3383779284447069E-3</v>
      </c>
      <c r="P150" s="77">
        <f>M150/'סכום נכסי הקרן'!$C$42</f>
        <v>9.9479694942521081E-4</v>
      </c>
    </row>
    <row r="151" spans="2:16">
      <c r="B151" s="75" t="s">
        <v>1668</v>
      </c>
      <c r="C151" s="69" t="s">
        <v>1669</v>
      </c>
      <c r="D151" s="69" t="s">
        <v>222</v>
      </c>
      <c r="E151" s="69"/>
      <c r="F151" s="94">
        <v>40664</v>
      </c>
      <c r="G151" s="76">
        <v>2.670000000000174</v>
      </c>
      <c r="H151" s="82" t="s">
        <v>127</v>
      </c>
      <c r="I151" s="83">
        <v>4.8000000000000001E-2</v>
      </c>
      <c r="J151" s="83">
        <v>4.8500000000026099E-2</v>
      </c>
      <c r="K151" s="76">
        <v>246325.74943900004</v>
      </c>
      <c r="L151" s="78">
        <v>116.655061</v>
      </c>
      <c r="M151" s="76">
        <v>287.35145398500003</v>
      </c>
      <c r="N151" s="69"/>
      <c r="O151" s="77">
        <f t="shared" si="2"/>
        <v>4.9377609428189022E-3</v>
      </c>
      <c r="P151" s="77">
        <f>M151/'סכום נכסי הקרן'!$C$42</f>
        <v>3.6701662650813292E-3</v>
      </c>
    </row>
    <row r="152" spans="2:16">
      <c r="B152" s="75" t="s">
        <v>1670</v>
      </c>
      <c r="C152" s="69" t="s">
        <v>1671</v>
      </c>
      <c r="D152" s="69" t="s">
        <v>222</v>
      </c>
      <c r="E152" s="69"/>
      <c r="F152" s="94">
        <v>40756</v>
      </c>
      <c r="G152" s="76">
        <v>2.8600000000119219</v>
      </c>
      <c r="H152" s="82" t="s">
        <v>127</v>
      </c>
      <c r="I152" s="83">
        <v>4.8000000000000001E-2</v>
      </c>
      <c r="J152" s="83">
        <v>4.8500000000145843E-2</v>
      </c>
      <c r="K152" s="76">
        <v>135543.17129100004</v>
      </c>
      <c r="L152" s="78">
        <v>116.340991</v>
      </c>
      <c r="M152" s="76">
        <v>157.69226864200004</v>
      </c>
      <c r="N152" s="69"/>
      <c r="O152" s="77">
        <f t="shared" si="2"/>
        <v>2.7097365065903573E-3</v>
      </c>
      <c r="P152" s="77">
        <f>M152/'סכום נכסי הקרן'!$C$42</f>
        <v>2.0141079385811024E-3</v>
      </c>
    </row>
    <row r="153" spans="2:16">
      <c r="B153" s="75" t="s">
        <v>1672</v>
      </c>
      <c r="C153" s="69" t="s">
        <v>1673</v>
      </c>
      <c r="D153" s="69" t="s">
        <v>222</v>
      </c>
      <c r="E153" s="69"/>
      <c r="F153" s="94">
        <v>40848</v>
      </c>
      <c r="G153" s="76">
        <v>3.0999999999963594</v>
      </c>
      <c r="H153" s="82" t="s">
        <v>127</v>
      </c>
      <c r="I153" s="83">
        <v>4.8000000000000001E-2</v>
      </c>
      <c r="J153" s="83">
        <v>4.8399999999962695E-2</v>
      </c>
      <c r="K153" s="76">
        <v>382230.75122100004</v>
      </c>
      <c r="L153" s="78">
        <v>114.970302</v>
      </c>
      <c r="M153" s="76">
        <v>439.45184939600006</v>
      </c>
      <c r="N153" s="69"/>
      <c r="O153" s="77">
        <f t="shared" si="2"/>
        <v>7.5514083819822062E-3</v>
      </c>
      <c r="P153" s="77">
        <f>M153/'סכום נכסי הקרן'!$C$42</f>
        <v>5.6128525901420799E-3</v>
      </c>
    </row>
    <row r="154" spans="2:16">
      <c r="B154" s="75" t="s">
        <v>1674</v>
      </c>
      <c r="C154" s="69" t="s">
        <v>1675</v>
      </c>
      <c r="D154" s="69" t="s">
        <v>222</v>
      </c>
      <c r="E154" s="69"/>
      <c r="F154" s="94">
        <v>40940</v>
      </c>
      <c r="G154" s="76">
        <v>3.2799999999983545</v>
      </c>
      <c r="H154" s="82" t="s">
        <v>127</v>
      </c>
      <c r="I154" s="83">
        <v>4.8000000000000001E-2</v>
      </c>
      <c r="J154" s="83">
        <v>4.8399999999968531E-2</v>
      </c>
      <c r="K154" s="76">
        <v>480733.13311100006</v>
      </c>
      <c r="L154" s="78">
        <v>116.346996</v>
      </c>
      <c r="M154" s="76">
        <v>559.31856091400016</v>
      </c>
      <c r="N154" s="69"/>
      <c r="O154" s="77">
        <f t="shared" si="2"/>
        <v>9.6111618938214665E-3</v>
      </c>
      <c r="P154" s="77">
        <f>M154/'סכום נכסי הקרן'!$C$42</f>
        <v>7.1438375732302967E-3</v>
      </c>
    </row>
    <row r="155" spans="2:16">
      <c r="B155" s="75" t="s">
        <v>1676</v>
      </c>
      <c r="C155" s="69" t="s">
        <v>1677</v>
      </c>
      <c r="D155" s="69" t="s">
        <v>222</v>
      </c>
      <c r="E155" s="69"/>
      <c r="F155" s="94">
        <v>40969</v>
      </c>
      <c r="G155" s="76">
        <v>3.3600000000011785</v>
      </c>
      <c r="H155" s="82" t="s">
        <v>127</v>
      </c>
      <c r="I155" s="83">
        <v>4.8000000000000001E-2</v>
      </c>
      <c r="J155" s="83">
        <v>4.8500000000014733E-2</v>
      </c>
      <c r="K155" s="76">
        <v>292904.53751900006</v>
      </c>
      <c r="L155" s="78">
        <v>115.876114</v>
      </c>
      <c r="M155" s="76">
        <v>339.40639601000009</v>
      </c>
      <c r="N155" s="69"/>
      <c r="O155" s="77">
        <f t="shared" si="2"/>
        <v>5.8322574071561417E-3</v>
      </c>
      <c r="P155" s="77">
        <f>M155/'סכום נכסי הקרן'!$C$42</f>
        <v>4.3350325446892008E-3</v>
      </c>
    </row>
    <row r="156" spans="2:16">
      <c r="B156" s="75" t="s">
        <v>1678</v>
      </c>
      <c r="C156" s="69" t="s">
        <v>1679</v>
      </c>
      <c r="D156" s="69" t="s">
        <v>222</v>
      </c>
      <c r="E156" s="69"/>
      <c r="F156" s="94">
        <v>41000</v>
      </c>
      <c r="G156" s="76">
        <v>3.4400000000047641</v>
      </c>
      <c r="H156" s="82" t="s">
        <v>127</v>
      </c>
      <c r="I156" s="83">
        <v>4.8000000000000001E-2</v>
      </c>
      <c r="J156" s="83">
        <v>4.8500000000051419E-2</v>
      </c>
      <c r="K156" s="76">
        <v>160033.76909300004</v>
      </c>
      <c r="L156" s="78">
        <v>115.425898</v>
      </c>
      <c r="M156" s="76">
        <v>184.72041567300005</v>
      </c>
      <c r="N156" s="69"/>
      <c r="O156" s="77">
        <f t="shared" si="2"/>
        <v>3.1741800544326628E-3</v>
      </c>
      <c r="P156" s="77">
        <f>M156/'סכום נכסי הקרן'!$C$42</f>
        <v>2.3593221077288684E-3</v>
      </c>
    </row>
    <row r="157" spans="2:16">
      <c r="B157" s="75" t="s">
        <v>1680</v>
      </c>
      <c r="C157" s="69" t="s">
        <v>1681</v>
      </c>
      <c r="D157" s="69" t="s">
        <v>222</v>
      </c>
      <c r="E157" s="69"/>
      <c r="F157" s="94">
        <v>41640</v>
      </c>
      <c r="G157" s="76">
        <v>4.8000000000047152</v>
      </c>
      <c r="H157" s="82" t="s">
        <v>127</v>
      </c>
      <c r="I157" s="83">
        <v>4.8000000000000001E-2</v>
      </c>
      <c r="J157" s="83">
        <v>4.8500000000064845E-2</v>
      </c>
      <c r="K157" s="76">
        <v>300385.42883800005</v>
      </c>
      <c r="L157" s="78">
        <v>112.976168</v>
      </c>
      <c r="M157" s="76">
        <v>339.36394592799996</v>
      </c>
      <c r="N157" s="69"/>
      <c r="O157" s="77">
        <f t="shared" si="2"/>
        <v>5.8315279577170918E-3</v>
      </c>
      <c r="P157" s="77">
        <f>M157/'סכום נכסי הקרן'!$C$42</f>
        <v>4.3344903554754484E-3</v>
      </c>
    </row>
    <row r="158" spans="2:16">
      <c r="B158" s="75" t="s">
        <v>1682</v>
      </c>
      <c r="C158" s="69" t="s">
        <v>1683</v>
      </c>
      <c r="D158" s="69" t="s">
        <v>222</v>
      </c>
      <c r="E158" s="69"/>
      <c r="F158" s="94">
        <v>44774</v>
      </c>
      <c r="G158" s="76">
        <v>10.210000003415219</v>
      </c>
      <c r="H158" s="82" t="s">
        <v>127</v>
      </c>
      <c r="I158" s="83">
        <v>4.8000000000000001E-2</v>
      </c>
      <c r="J158" s="83">
        <v>4.8500000015970442E-2</v>
      </c>
      <c r="K158" s="76">
        <v>765.90515100000016</v>
      </c>
      <c r="L158" s="78">
        <v>106.27995900000001</v>
      </c>
      <c r="M158" s="76">
        <v>0.81400368200000017</v>
      </c>
      <c r="N158" s="69"/>
      <c r="O158" s="77">
        <f t="shared" si="2"/>
        <v>1.3987594398948795E-5</v>
      </c>
      <c r="P158" s="77">
        <f>M158/'סכום נכסי הקרן'!$C$42</f>
        <v>1.0396776532351709E-5</v>
      </c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25" t="s">
        <v>106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25" t="s">
        <v>192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25" t="s">
        <v>200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 spans="2:16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 spans="2:16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 spans="2:16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2:16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2:16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2:16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 spans="2:16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 spans="2:16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 spans="2:16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2:16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 spans="2:16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 spans="2:16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2:16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 spans="2:16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 spans="2:16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2:16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 spans="2:16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 spans="2:16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 spans="2:16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 spans="2:16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 spans="2:16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 spans="2:16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 spans="2:16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 spans="2:16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2:16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 spans="2:16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2:16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 spans="2:16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 spans="2:16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 spans="2:16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2:16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 spans="2:16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2:16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 spans="2:16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 spans="2:16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 spans="2:16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2:16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 spans="2:16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2:16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 spans="2:16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2:16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140</v>
      </c>
      <c r="C1" s="67" t="s" vm="1">
        <v>217</v>
      </c>
    </row>
    <row r="2" spans="2:19">
      <c r="B2" s="46" t="s">
        <v>139</v>
      </c>
      <c r="C2" s="67" t="s">
        <v>218</v>
      </c>
    </row>
    <row r="3" spans="2:19">
      <c r="B3" s="46" t="s">
        <v>141</v>
      </c>
      <c r="C3" s="67" t="s">
        <v>219</v>
      </c>
    </row>
    <row r="4" spans="2:19">
      <c r="B4" s="46" t="s">
        <v>142</v>
      </c>
      <c r="C4" s="67">
        <v>8602</v>
      </c>
    </row>
    <row r="6" spans="2:19" ht="26.25" customHeight="1">
      <c r="B6" s="149" t="s">
        <v>168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19" ht="26.25" customHeight="1">
      <c r="B7" s="149" t="s">
        <v>84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19" s="3" customFormat="1" ht="78.75">
      <c r="B8" s="21" t="s">
        <v>110</v>
      </c>
      <c r="C8" s="29" t="s">
        <v>43</v>
      </c>
      <c r="D8" s="29" t="s">
        <v>112</v>
      </c>
      <c r="E8" s="29" t="s">
        <v>111</v>
      </c>
      <c r="F8" s="29" t="s">
        <v>62</v>
      </c>
      <c r="G8" s="29" t="s">
        <v>14</v>
      </c>
      <c r="H8" s="29" t="s">
        <v>63</v>
      </c>
      <c r="I8" s="29" t="s">
        <v>98</v>
      </c>
      <c r="J8" s="29" t="s">
        <v>17</v>
      </c>
      <c r="K8" s="29" t="s">
        <v>97</v>
      </c>
      <c r="L8" s="29" t="s">
        <v>16</v>
      </c>
      <c r="M8" s="58" t="s">
        <v>18</v>
      </c>
      <c r="N8" s="29" t="s">
        <v>194</v>
      </c>
      <c r="O8" s="29" t="s">
        <v>193</v>
      </c>
      <c r="P8" s="29" t="s">
        <v>105</v>
      </c>
      <c r="Q8" s="29" t="s">
        <v>56</v>
      </c>
      <c r="R8" s="29" t="s">
        <v>143</v>
      </c>
      <c r="S8" s="30" t="s">
        <v>145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201</v>
      </c>
      <c r="O9" s="31"/>
      <c r="P9" s="31" t="s">
        <v>197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19" t="s">
        <v>146</v>
      </c>
    </row>
    <row r="11" spans="2:19" s="4" customFormat="1" ht="18" customHeight="1">
      <c r="B11" s="122" t="s">
        <v>2472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3">
        <v>0</v>
      </c>
      <c r="Q11" s="68"/>
      <c r="R11" s="124">
        <v>0</v>
      </c>
      <c r="S11" s="124">
        <v>0</v>
      </c>
    </row>
    <row r="12" spans="2:19" ht="20.25" customHeight="1">
      <c r="B12" s="125" t="s">
        <v>209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25" t="s">
        <v>106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25" t="s">
        <v>192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25" t="s">
        <v>200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2:19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2:19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2:19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2:19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2:19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2:19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2:19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2:19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2:19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2:19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2:19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2:19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2:19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2:19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2:19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2:19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2:19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2:19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2:19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2:19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2:19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2:19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2:19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2:19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2:19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2:19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2:19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2:19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2:19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2:19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2:19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2:19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2:19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2:19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2:19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2:19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2:19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2:19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2:19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2:19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2:19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2:19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2:19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2:19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2:19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2:19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2:19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2:19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2:19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2:19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2:19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2:19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2:19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2:19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2:19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2:19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2:19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2:19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2:19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2:19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2:19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2:19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2:19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2:19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2:19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2:19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2:19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2:19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2:19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2:19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2:19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2:19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2:19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2:19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2:19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2:19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2:19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2:19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2:19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2:19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2:19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2:19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2:19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2:19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2:19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2:19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2:19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2:19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2:19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2:19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2:19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2:19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2:19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2:19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2:19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2:19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2:19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2:19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2:19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2:19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2:19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2:19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2:19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2:19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2:19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2:19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2:19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2:19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2:19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2:19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2:19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2:19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2:19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2:19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2:19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2:19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2:19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2:19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2:19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2:19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2:19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2:19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2:19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2:19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2:19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2:19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2:19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2:19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2:19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2:19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2:19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2:19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  <row r="244" spans="2:19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</row>
    <row r="245" spans="2:19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</row>
    <row r="246" spans="2:19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</row>
    <row r="247" spans="2:19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</row>
    <row r="248" spans="2:19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</row>
    <row r="249" spans="2:19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</row>
    <row r="250" spans="2:19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2:19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</row>
    <row r="252" spans="2:19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</row>
    <row r="253" spans="2:19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</row>
    <row r="254" spans="2:19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</row>
    <row r="255" spans="2:19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</row>
    <row r="256" spans="2:19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</row>
    <row r="257" spans="2:19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</row>
    <row r="258" spans="2:19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2:19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</row>
    <row r="260" spans="2:19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</row>
    <row r="261" spans="2:19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</row>
    <row r="262" spans="2:19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</row>
    <row r="263" spans="2:19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</row>
    <row r="264" spans="2:19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</row>
    <row r="265" spans="2:19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</row>
    <row r="266" spans="2:19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</row>
    <row r="267" spans="2:19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</row>
    <row r="268" spans="2:19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2:19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</row>
    <row r="270" spans="2:19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</row>
    <row r="271" spans="2:19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</row>
    <row r="272" spans="2:19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</row>
    <row r="273" spans="2:19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</row>
    <row r="274" spans="2:19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</row>
    <row r="275" spans="2:19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</row>
    <row r="276" spans="2:19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2:19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</row>
    <row r="278" spans="2:19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</row>
    <row r="279" spans="2:19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</row>
    <row r="280" spans="2:19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</row>
    <row r="281" spans="2:19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</row>
    <row r="282" spans="2:19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</row>
    <row r="283" spans="2:19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</row>
    <row r="284" spans="2:19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</row>
    <row r="285" spans="2:19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</row>
    <row r="286" spans="2:19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</row>
    <row r="287" spans="2:19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</row>
    <row r="288" spans="2:19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</row>
    <row r="289" spans="2:19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</row>
    <row r="290" spans="2:19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2:19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</row>
    <row r="292" spans="2:19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</row>
    <row r="293" spans="2:19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</row>
    <row r="294" spans="2:19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</row>
    <row r="295" spans="2:19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</row>
    <row r="296" spans="2:19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</row>
    <row r="297" spans="2:19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</row>
    <row r="298" spans="2:19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2:19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</row>
    <row r="300" spans="2:19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</row>
    <row r="301" spans="2:19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</row>
    <row r="302" spans="2:19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</row>
    <row r="303" spans="2:19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</row>
    <row r="304" spans="2:19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</row>
    <row r="305" spans="2:19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</row>
    <row r="306" spans="2:19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2:19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</row>
    <row r="308" spans="2:19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</row>
    <row r="309" spans="2:19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</row>
    <row r="310" spans="2:19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</row>
    <row r="311" spans="2:19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2.8554687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8.710937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7.28515625" style="1" bestFit="1" customWidth="1"/>
    <col min="16" max="16" width="8" style="1" bestFit="1" customWidth="1"/>
    <col min="17" max="17" width="9.140625" style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140</v>
      </c>
      <c r="C1" s="67" t="s" vm="1">
        <v>217</v>
      </c>
    </row>
    <row r="2" spans="2:30">
      <c r="B2" s="46" t="s">
        <v>139</v>
      </c>
      <c r="C2" s="67" t="s">
        <v>218</v>
      </c>
    </row>
    <row r="3" spans="2:30">
      <c r="B3" s="46" t="s">
        <v>141</v>
      </c>
      <c r="C3" s="67" t="s">
        <v>219</v>
      </c>
    </row>
    <row r="4" spans="2:30">
      <c r="B4" s="46" t="s">
        <v>142</v>
      </c>
      <c r="C4" s="67">
        <v>8602</v>
      </c>
    </row>
    <row r="6" spans="2:30" ht="26.25" customHeight="1">
      <c r="B6" s="149" t="s">
        <v>168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30" ht="26.25" customHeight="1">
      <c r="B7" s="149" t="s">
        <v>85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30" s="3" customFormat="1" ht="78.75">
      <c r="B8" s="21" t="s">
        <v>110</v>
      </c>
      <c r="C8" s="29" t="s">
        <v>43</v>
      </c>
      <c r="D8" s="29" t="s">
        <v>112</v>
      </c>
      <c r="E8" s="29" t="s">
        <v>111</v>
      </c>
      <c r="F8" s="29" t="s">
        <v>62</v>
      </c>
      <c r="G8" s="29" t="s">
        <v>14</v>
      </c>
      <c r="H8" s="29" t="s">
        <v>63</v>
      </c>
      <c r="I8" s="29" t="s">
        <v>98</v>
      </c>
      <c r="J8" s="29" t="s">
        <v>17</v>
      </c>
      <c r="K8" s="29" t="s">
        <v>97</v>
      </c>
      <c r="L8" s="29" t="s">
        <v>16</v>
      </c>
      <c r="M8" s="58" t="s">
        <v>18</v>
      </c>
      <c r="N8" s="58" t="s">
        <v>194</v>
      </c>
      <c r="O8" s="29" t="s">
        <v>193</v>
      </c>
      <c r="P8" s="29" t="s">
        <v>105</v>
      </c>
      <c r="Q8" s="29" t="s">
        <v>56</v>
      </c>
      <c r="R8" s="29" t="s">
        <v>143</v>
      </c>
      <c r="S8" s="30" t="s">
        <v>145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201</v>
      </c>
      <c r="O9" s="31"/>
      <c r="P9" s="31" t="s">
        <v>197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19" t="s">
        <v>146</v>
      </c>
      <c r="AA10" s="1"/>
    </row>
    <row r="11" spans="2:30" s="4" customFormat="1" ht="18" customHeight="1">
      <c r="B11" s="95" t="s">
        <v>50</v>
      </c>
      <c r="C11" s="85"/>
      <c r="D11" s="85"/>
      <c r="E11" s="85"/>
      <c r="F11" s="85"/>
      <c r="G11" s="85"/>
      <c r="H11" s="85"/>
      <c r="I11" s="85"/>
      <c r="J11" s="89">
        <v>6.9960703518487311</v>
      </c>
      <c r="K11" s="85"/>
      <c r="L11" s="85"/>
      <c r="M11" s="90">
        <v>2.7454194379832864E-2</v>
      </c>
      <c r="N11" s="87"/>
      <c r="O11" s="89"/>
      <c r="P11" s="87">
        <v>171.350551994</v>
      </c>
      <c r="Q11" s="85"/>
      <c r="R11" s="90">
        <f>IFERROR(P11/$P$11,0)</f>
        <v>1</v>
      </c>
      <c r="S11" s="90">
        <f>P11/'סכום נכסי הקרן'!$C$42</f>
        <v>2.1885569281451115E-3</v>
      </c>
      <c r="AA11" s="1"/>
      <c r="AD11" s="1"/>
    </row>
    <row r="12" spans="2:30" ht="17.25" customHeight="1">
      <c r="B12" s="96" t="s">
        <v>188</v>
      </c>
      <c r="C12" s="71"/>
      <c r="D12" s="71"/>
      <c r="E12" s="71"/>
      <c r="F12" s="71"/>
      <c r="G12" s="71"/>
      <c r="H12" s="71"/>
      <c r="I12" s="71"/>
      <c r="J12" s="81">
        <v>6.972438828711355</v>
      </c>
      <c r="K12" s="71"/>
      <c r="L12" s="71"/>
      <c r="M12" s="80">
        <v>2.7311269157536101E-2</v>
      </c>
      <c r="N12" s="79"/>
      <c r="O12" s="81"/>
      <c r="P12" s="79">
        <v>170.61231397900002</v>
      </c>
      <c r="Q12" s="71"/>
      <c r="R12" s="80">
        <f>IFERROR(P12/$P$11,0)</f>
        <v>0.99569165079184674</v>
      </c>
      <c r="S12" s="80">
        <f>P12/'סכום נכסי הקרן'!$C$42</f>
        <v>2.1791278606367393E-3</v>
      </c>
    </row>
    <row r="13" spans="2:30">
      <c r="B13" s="97" t="s">
        <v>57</v>
      </c>
      <c r="C13" s="71"/>
      <c r="D13" s="71"/>
      <c r="E13" s="71"/>
      <c r="F13" s="71"/>
      <c r="G13" s="71"/>
      <c r="H13" s="71"/>
      <c r="I13" s="71"/>
      <c r="J13" s="81">
        <v>7.2045890772908807</v>
      </c>
      <c r="K13" s="71"/>
      <c r="L13" s="71"/>
      <c r="M13" s="80">
        <v>2.5806918579087536E-2</v>
      </c>
      <c r="N13" s="79"/>
      <c r="O13" s="81"/>
      <c r="P13" s="79">
        <v>158.64995742100004</v>
      </c>
      <c r="Q13" s="71"/>
      <c r="R13" s="80">
        <f t="shared" ref="R13:R37" si="0">IFERROR(P13/$P$11,0)</f>
        <v>0.92587946507785579</v>
      </c>
      <c r="S13" s="80">
        <f>P13/'סכום נכסי הקרן'!$C$42</f>
        <v>2.0263399179234311E-3</v>
      </c>
    </row>
    <row r="14" spans="2:30">
      <c r="B14" s="98" t="s">
        <v>1684</v>
      </c>
      <c r="C14" s="69" t="s">
        <v>1685</v>
      </c>
      <c r="D14" s="82" t="s">
        <v>1686</v>
      </c>
      <c r="E14" s="69" t="s">
        <v>253</v>
      </c>
      <c r="F14" s="82" t="s">
        <v>123</v>
      </c>
      <c r="G14" s="69" t="s">
        <v>254</v>
      </c>
      <c r="H14" s="69" t="s">
        <v>255</v>
      </c>
      <c r="I14" s="94">
        <v>39076</v>
      </c>
      <c r="J14" s="78">
        <v>6.0299999999927669</v>
      </c>
      <c r="K14" s="82" t="s">
        <v>127</v>
      </c>
      <c r="L14" s="83">
        <v>4.9000000000000002E-2</v>
      </c>
      <c r="M14" s="77">
        <v>2.4800000000048211E-2</v>
      </c>
      <c r="N14" s="76">
        <v>26470.414882000005</v>
      </c>
      <c r="O14" s="78">
        <v>156.71</v>
      </c>
      <c r="P14" s="76">
        <v>41.481786310000011</v>
      </c>
      <c r="Q14" s="77">
        <v>1.6373435597491658E-5</v>
      </c>
      <c r="R14" s="77">
        <f t="shared" si="0"/>
        <v>0.24208726395846414</v>
      </c>
      <c r="S14" s="77">
        <f>P14/'סכום נכסי הקרן'!$C$42</f>
        <v>5.2982175875199101E-4</v>
      </c>
    </row>
    <row r="15" spans="2:30">
      <c r="B15" s="98" t="s">
        <v>1687</v>
      </c>
      <c r="C15" s="69" t="s">
        <v>1688</v>
      </c>
      <c r="D15" s="82" t="s">
        <v>1686</v>
      </c>
      <c r="E15" s="69" t="s">
        <v>253</v>
      </c>
      <c r="F15" s="82" t="s">
        <v>123</v>
      </c>
      <c r="G15" s="69" t="s">
        <v>254</v>
      </c>
      <c r="H15" s="69" t="s">
        <v>255</v>
      </c>
      <c r="I15" s="94">
        <v>40738</v>
      </c>
      <c r="J15" s="78">
        <v>9.7699999999426446</v>
      </c>
      <c r="K15" s="82" t="s">
        <v>127</v>
      </c>
      <c r="L15" s="83">
        <v>4.0999999999999995E-2</v>
      </c>
      <c r="M15" s="77">
        <v>2.4799999999801207E-2</v>
      </c>
      <c r="N15" s="76">
        <v>54027.214359000005</v>
      </c>
      <c r="O15" s="78">
        <v>137.80000000000001</v>
      </c>
      <c r="P15" s="76">
        <v>74.44950685100001</v>
      </c>
      <c r="Q15" s="77">
        <v>1.4306030918873569E-5</v>
      </c>
      <c r="R15" s="77">
        <f t="shared" si="0"/>
        <v>0.43448653059260017</v>
      </c>
      <c r="S15" s="77">
        <f>P15/'סכום נכסי הקרן'!$C$42</f>
        <v>9.5089850671416817E-4</v>
      </c>
    </row>
    <row r="16" spans="2:30">
      <c r="B16" s="98" t="s">
        <v>1689</v>
      </c>
      <c r="C16" s="69" t="s">
        <v>1690</v>
      </c>
      <c r="D16" s="82" t="s">
        <v>1686</v>
      </c>
      <c r="E16" s="69" t="s">
        <v>1691</v>
      </c>
      <c r="F16" s="82" t="s">
        <v>480</v>
      </c>
      <c r="G16" s="69" t="s">
        <v>247</v>
      </c>
      <c r="H16" s="69" t="s">
        <v>125</v>
      </c>
      <c r="I16" s="94">
        <v>42795</v>
      </c>
      <c r="J16" s="78">
        <v>5.2899999999209246</v>
      </c>
      <c r="K16" s="82" t="s">
        <v>127</v>
      </c>
      <c r="L16" s="83">
        <v>2.1400000000000002E-2</v>
      </c>
      <c r="M16" s="77">
        <v>1.9599999999802314E-2</v>
      </c>
      <c r="N16" s="76">
        <v>17773.884690999999</v>
      </c>
      <c r="O16" s="78">
        <v>113.84</v>
      </c>
      <c r="P16" s="76">
        <v>20.233791240000002</v>
      </c>
      <c r="Q16" s="77">
        <v>4.1782576768724849E-5</v>
      </c>
      <c r="R16" s="77">
        <f t="shared" si="0"/>
        <v>0.11808419059372804</v>
      </c>
      <c r="S16" s="77">
        <f>P16/'סכום נכסי הקרן'!$C$42</f>
        <v>2.5843397342831134E-4</v>
      </c>
    </row>
    <row r="17" spans="2:19">
      <c r="B17" s="98" t="s">
        <v>1692</v>
      </c>
      <c r="C17" s="69" t="s">
        <v>1693</v>
      </c>
      <c r="D17" s="82" t="s">
        <v>1686</v>
      </c>
      <c r="E17" s="69" t="s">
        <v>245</v>
      </c>
      <c r="F17" s="82" t="s">
        <v>246</v>
      </c>
      <c r="G17" s="69" t="s">
        <v>279</v>
      </c>
      <c r="H17" s="69" t="s">
        <v>255</v>
      </c>
      <c r="I17" s="94">
        <v>36489</v>
      </c>
      <c r="J17" s="78">
        <v>3.0899999366502682</v>
      </c>
      <c r="K17" s="82" t="s">
        <v>127</v>
      </c>
      <c r="L17" s="83">
        <v>6.0499999999999998E-2</v>
      </c>
      <c r="M17" s="77">
        <v>1.6799999589082824E-2</v>
      </c>
      <c r="N17" s="76">
        <v>10.204878000000003</v>
      </c>
      <c r="O17" s="78">
        <v>171.7</v>
      </c>
      <c r="P17" s="76">
        <v>1.7521779000000001E-2</v>
      </c>
      <c r="Q17" s="69"/>
      <c r="R17" s="77">
        <f t="shared" si="0"/>
        <v>1.0225691598947136E-4</v>
      </c>
      <c r="S17" s="77">
        <f>P17/'סכום נכסי הקרן'!$C$42</f>
        <v>2.2379508193951018E-7</v>
      </c>
    </row>
    <row r="18" spans="2:19">
      <c r="B18" s="98" t="s">
        <v>1694</v>
      </c>
      <c r="C18" s="69" t="s">
        <v>1695</v>
      </c>
      <c r="D18" s="82" t="s">
        <v>1686</v>
      </c>
      <c r="E18" s="69" t="s">
        <v>276</v>
      </c>
      <c r="F18" s="82" t="s">
        <v>123</v>
      </c>
      <c r="G18" s="69" t="s">
        <v>269</v>
      </c>
      <c r="H18" s="69" t="s">
        <v>125</v>
      </c>
      <c r="I18" s="94">
        <v>39084</v>
      </c>
      <c r="J18" s="78">
        <v>1.9199999997985104</v>
      </c>
      <c r="K18" s="82" t="s">
        <v>127</v>
      </c>
      <c r="L18" s="83">
        <v>5.5999999999999994E-2</v>
      </c>
      <c r="M18" s="77">
        <v>2.4799999997697261E-2</v>
      </c>
      <c r="N18" s="76">
        <v>4909.3788090000007</v>
      </c>
      <c r="O18" s="78">
        <v>141.53</v>
      </c>
      <c r="P18" s="76">
        <v>6.948243820000001</v>
      </c>
      <c r="Q18" s="77">
        <v>1.139017988991467E-5</v>
      </c>
      <c r="R18" s="77">
        <f t="shared" si="0"/>
        <v>4.0549877074474203E-2</v>
      </c>
      <c r="S18" s="77">
        <f>P18/'סכום נכסי הקרן'!$C$42</f>
        <v>8.8745714406773151E-5</v>
      </c>
    </row>
    <row r="19" spans="2:19">
      <c r="B19" s="98" t="s">
        <v>1696</v>
      </c>
      <c r="C19" s="69" t="s">
        <v>1697</v>
      </c>
      <c r="D19" s="82" t="s">
        <v>1686</v>
      </c>
      <c r="E19" s="69" t="s">
        <v>1698</v>
      </c>
      <c r="F19" s="82" t="s">
        <v>246</v>
      </c>
      <c r="G19" s="69" t="s">
        <v>349</v>
      </c>
      <c r="H19" s="69" t="s">
        <v>125</v>
      </c>
      <c r="I19" s="94">
        <v>44381</v>
      </c>
      <c r="J19" s="78">
        <v>2.9700000000074929</v>
      </c>
      <c r="K19" s="82" t="s">
        <v>127</v>
      </c>
      <c r="L19" s="83">
        <v>8.5000000000000006E-3</v>
      </c>
      <c r="M19" s="77">
        <v>4.2799999999754784E-2</v>
      </c>
      <c r="N19" s="76">
        <v>14821.900000000001</v>
      </c>
      <c r="O19" s="78">
        <v>99.05</v>
      </c>
      <c r="P19" s="76">
        <v>14.681092537000001</v>
      </c>
      <c r="Q19" s="77">
        <v>4.6318437500000006E-5</v>
      </c>
      <c r="R19" s="77">
        <f t="shared" si="0"/>
        <v>8.5678699987579113E-2</v>
      </c>
      <c r="S19" s="77">
        <f>P19/'סכום נכסי הקרן'!$C$42</f>
        <v>1.8751271245228275E-4</v>
      </c>
    </row>
    <row r="20" spans="2:19">
      <c r="B20" s="98" t="s">
        <v>1699</v>
      </c>
      <c r="C20" s="69" t="s">
        <v>1700</v>
      </c>
      <c r="D20" s="82" t="s">
        <v>26</v>
      </c>
      <c r="E20" s="69" t="s">
        <v>1701</v>
      </c>
      <c r="F20" s="82" t="s">
        <v>406</v>
      </c>
      <c r="G20" s="69" t="s">
        <v>462</v>
      </c>
      <c r="H20" s="69"/>
      <c r="I20" s="94">
        <v>39104</v>
      </c>
      <c r="J20" s="78">
        <v>1.75</v>
      </c>
      <c r="K20" s="82" t="s">
        <v>127</v>
      </c>
      <c r="L20" s="83">
        <v>5.5999999999999994E-2</v>
      </c>
      <c r="M20" s="129">
        <v>0</v>
      </c>
      <c r="N20" s="76">
        <v>6279.9143900000017</v>
      </c>
      <c r="O20" s="78">
        <v>13.344352000000001</v>
      </c>
      <c r="P20" s="76">
        <v>0.83801488400000013</v>
      </c>
      <c r="Q20" s="77">
        <v>1.6702714586117238E-5</v>
      </c>
      <c r="R20" s="77">
        <f t="shared" si="0"/>
        <v>4.8906459550205825E-3</v>
      </c>
      <c r="S20" s="77">
        <f>P20/'סכום נכסי הקרן'!$C$42</f>
        <v>1.0703457087965162E-5</v>
      </c>
    </row>
    <row r="21" spans="2:19">
      <c r="B21" s="99"/>
      <c r="C21" s="69"/>
      <c r="D21" s="69"/>
      <c r="E21" s="69"/>
      <c r="F21" s="69"/>
      <c r="G21" s="69"/>
      <c r="H21" s="69"/>
      <c r="I21" s="69"/>
      <c r="J21" s="78"/>
      <c r="K21" s="69"/>
      <c r="L21" s="69"/>
      <c r="M21" s="77"/>
      <c r="N21" s="76"/>
      <c r="O21" s="78"/>
      <c r="P21" s="69"/>
      <c r="Q21" s="69"/>
      <c r="R21" s="77"/>
      <c r="S21" s="69"/>
    </row>
    <row r="22" spans="2:19">
      <c r="B22" s="97" t="s">
        <v>58</v>
      </c>
      <c r="C22" s="71"/>
      <c r="D22" s="71"/>
      <c r="E22" s="71"/>
      <c r="F22" s="71"/>
      <c r="G22" s="71"/>
      <c r="H22" s="71"/>
      <c r="I22" s="71"/>
      <c r="J22" s="81">
        <v>2.616368337472557</v>
      </c>
      <c r="K22" s="71"/>
      <c r="L22" s="71"/>
      <c r="M22" s="80">
        <v>5.5395950161230487E-2</v>
      </c>
      <c r="N22" s="79"/>
      <c r="O22" s="81"/>
      <c r="P22" s="79">
        <f>SUM(P23:P29)</f>
        <v>11.941508571000004</v>
      </c>
      <c r="Q22" s="71"/>
      <c r="R22" s="80">
        <f t="shared" si="0"/>
        <v>6.9690517083470765E-2</v>
      </c>
      <c r="S22" s="80">
        <f>P22/'סכום נכסי הקרן'!$C$42</f>
        <v>1.5252166398904522E-4</v>
      </c>
    </row>
    <row r="23" spans="2:19">
      <c r="B23" s="98" t="s">
        <v>1717</v>
      </c>
      <c r="C23" s="69">
        <v>9555</v>
      </c>
      <c r="D23" s="82" t="s">
        <v>1686</v>
      </c>
      <c r="E23" s="69" t="s">
        <v>1718</v>
      </c>
      <c r="F23" s="82" t="s">
        <v>425</v>
      </c>
      <c r="G23" s="69" t="s">
        <v>462</v>
      </c>
      <c r="H23" s="69"/>
      <c r="I23" s="94">
        <v>44074</v>
      </c>
      <c r="J23" s="130">
        <v>0</v>
      </c>
      <c r="K23" s="82" t="s">
        <v>127</v>
      </c>
      <c r="L23" s="83">
        <v>0</v>
      </c>
      <c r="M23" s="129">
        <v>0</v>
      </c>
      <c r="N23" s="76">
        <v>5944.0795080000007</v>
      </c>
      <c r="O23" s="78">
        <v>59</v>
      </c>
      <c r="P23" s="76">
        <v>3.5070069100000003</v>
      </c>
      <c r="Q23" s="129">
        <v>1.0259966463096916E-5</v>
      </c>
      <c r="R23" s="77">
        <f t="shared" ref="R23:R29" si="1">IFERROR(P23/$P$11,0)</f>
        <v>2.0466855047673271E-2</v>
      </c>
      <c r="S23" s="77">
        <f>P23/'סכום נכסי הקרן'!$C$42</f>
        <v>4.4792877411927091E-5</v>
      </c>
    </row>
    <row r="24" spans="2:19">
      <c r="B24" s="98" t="s">
        <v>1719</v>
      </c>
      <c r="C24" s="69">
        <v>9556</v>
      </c>
      <c r="D24" s="82" t="s">
        <v>1686</v>
      </c>
      <c r="E24" s="69" t="s">
        <v>1718</v>
      </c>
      <c r="F24" s="82" t="s">
        <v>425</v>
      </c>
      <c r="G24" s="69" t="s">
        <v>462</v>
      </c>
      <c r="H24" s="69"/>
      <c r="I24" s="94">
        <v>45046</v>
      </c>
      <c r="J24" s="130">
        <v>0</v>
      </c>
      <c r="K24" s="82" t="s">
        <v>127</v>
      </c>
      <c r="L24" s="83">
        <v>0</v>
      </c>
      <c r="M24" s="129">
        <v>0</v>
      </c>
      <c r="N24" s="76">
        <v>12.478093000000001</v>
      </c>
      <c r="O24" s="78">
        <v>29.41732</v>
      </c>
      <c r="P24" s="76">
        <v>3.6707210000000005E-3</v>
      </c>
      <c r="Q24" s="129">
        <v>0</v>
      </c>
      <c r="R24" s="77">
        <f t="shared" si="1"/>
        <v>2.1422288736651016E-5</v>
      </c>
      <c r="S24" s="77">
        <f>P24/'סכום נכסי הקרן'!$C$42</f>
        <v>4.6883898431322569E-8</v>
      </c>
    </row>
    <row r="25" spans="2:19">
      <c r="B25" s="98" t="s">
        <v>1709</v>
      </c>
      <c r="C25" s="69" t="s">
        <v>1710</v>
      </c>
      <c r="D25" s="82" t="s">
        <v>1686</v>
      </c>
      <c r="E25" s="69" t="s">
        <v>600</v>
      </c>
      <c r="F25" s="82" t="s">
        <v>473</v>
      </c>
      <c r="G25" s="69" t="s">
        <v>346</v>
      </c>
      <c r="H25" s="69" t="s">
        <v>255</v>
      </c>
      <c r="I25" s="94">
        <v>44007</v>
      </c>
      <c r="J25" s="78">
        <v>3.9399999993522172</v>
      </c>
      <c r="K25" s="82" t="s">
        <v>127</v>
      </c>
      <c r="L25" s="83">
        <v>3.3500000000000002E-2</v>
      </c>
      <c r="M25" s="77">
        <v>6.649999998380543E-2</v>
      </c>
      <c r="N25" s="76">
        <v>1572.7356830000003</v>
      </c>
      <c r="O25" s="78">
        <v>88.34</v>
      </c>
      <c r="P25" s="76">
        <v>1.3893546850000003</v>
      </c>
      <c r="Q25" s="77">
        <v>1.9659196037500004E-6</v>
      </c>
      <c r="R25" s="77">
        <f t="shared" si="1"/>
        <v>8.1082591729768685E-3</v>
      </c>
      <c r="S25" s="77">
        <f>P25/'סכום נכסי הקרן'!$C$42</f>
        <v>1.7745386788214677E-5</v>
      </c>
    </row>
    <row r="26" spans="2:19">
      <c r="B26" s="98" t="s">
        <v>1711</v>
      </c>
      <c r="C26" s="69" t="s">
        <v>1712</v>
      </c>
      <c r="D26" s="82" t="s">
        <v>1686</v>
      </c>
      <c r="E26" s="69" t="s">
        <v>1713</v>
      </c>
      <c r="F26" s="82" t="s">
        <v>260</v>
      </c>
      <c r="G26" s="69" t="s">
        <v>393</v>
      </c>
      <c r="H26" s="69" t="s">
        <v>255</v>
      </c>
      <c r="I26" s="94">
        <v>43310</v>
      </c>
      <c r="J26" s="78">
        <v>1.4299999997664496</v>
      </c>
      <c r="K26" s="82" t="s">
        <v>127</v>
      </c>
      <c r="L26" s="83">
        <v>3.5499999999999997E-2</v>
      </c>
      <c r="M26" s="77">
        <v>6.0200000002335503E-2</v>
      </c>
      <c r="N26" s="76">
        <v>1771.1400000000003</v>
      </c>
      <c r="O26" s="78">
        <v>96.7</v>
      </c>
      <c r="P26" s="76">
        <v>1.7126923800000002</v>
      </c>
      <c r="Q26" s="77">
        <v>6.5890625000000009E-6</v>
      </c>
      <c r="R26" s="77">
        <f t="shared" si="1"/>
        <v>9.995254523953747E-3</v>
      </c>
      <c r="S26" s="77">
        <f>P26/'סכום נכסי הקרן'!$C$42</f>
        <v>2.1875183536972743E-5</v>
      </c>
    </row>
    <row r="27" spans="2:19">
      <c r="B27" s="98" t="s">
        <v>1706</v>
      </c>
      <c r="C27" s="69" t="s">
        <v>1707</v>
      </c>
      <c r="D27" s="82" t="s">
        <v>1686</v>
      </c>
      <c r="E27" s="69" t="s">
        <v>1708</v>
      </c>
      <c r="F27" s="82" t="s">
        <v>260</v>
      </c>
      <c r="G27" s="69" t="s">
        <v>287</v>
      </c>
      <c r="H27" s="69" t="s">
        <v>125</v>
      </c>
      <c r="I27" s="94">
        <v>42598</v>
      </c>
      <c r="J27" s="78">
        <v>2.7100000004777409</v>
      </c>
      <c r="K27" s="82" t="s">
        <v>127</v>
      </c>
      <c r="L27" s="83">
        <v>3.1E-2</v>
      </c>
      <c r="M27" s="77">
        <v>5.2400000007919313E-2</v>
      </c>
      <c r="N27" s="76">
        <v>2454.7618160000002</v>
      </c>
      <c r="O27" s="78">
        <v>94.65</v>
      </c>
      <c r="P27" s="76">
        <v>2.3234320590000008</v>
      </c>
      <c r="Q27" s="77">
        <v>3.4812847916824739E-6</v>
      </c>
      <c r="R27" s="77">
        <f t="shared" si="1"/>
        <v>1.3559524798504051E-2</v>
      </c>
      <c r="S27" s="77">
        <f>P27/'סכום נכסי הקרן'!$C$42</f>
        <v>2.9675791940121489E-5</v>
      </c>
    </row>
    <row r="28" spans="2:19">
      <c r="B28" s="98" t="s">
        <v>1702</v>
      </c>
      <c r="C28" s="69" t="s">
        <v>1703</v>
      </c>
      <c r="D28" s="82" t="s">
        <v>1686</v>
      </c>
      <c r="E28" s="69" t="s">
        <v>1691</v>
      </c>
      <c r="F28" s="82" t="s">
        <v>480</v>
      </c>
      <c r="G28" s="69" t="s">
        <v>247</v>
      </c>
      <c r="H28" s="69" t="s">
        <v>125</v>
      </c>
      <c r="I28" s="94">
        <v>42795</v>
      </c>
      <c r="J28" s="78">
        <v>4.8300000030920751</v>
      </c>
      <c r="K28" s="82" t="s">
        <v>127</v>
      </c>
      <c r="L28" s="83">
        <v>3.7400000000000003E-2</v>
      </c>
      <c r="M28" s="77">
        <v>5.0400000026503501E-2</v>
      </c>
      <c r="N28" s="76">
        <v>950.9986550000001</v>
      </c>
      <c r="O28" s="78">
        <v>95.22</v>
      </c>
      <c r="P28" s="76">
        <v>0.90554094000000007</v>
      </c>
      <c r="Q28" s="77">
        <v>1.4011640350964007E-6</v>
      </c>
      <c r="R28" s="77">
        <f t="shared" si="1"/>
        <v>5.2847273000422457E-3</v>
      </c>
      <c r="S28" s="77">
        <f>P28/'סכום נכסי הקרן'!$C$42</f>
        <v>1.1565926545865067E-5</v>
      </c>
    </row>
    <row r="29" spans="2:19">
      <c r="B29" s="98" t="s">
        <v>1704</v>
      </c>
      <c r="C29" s="69" t="s">
        <v>1705</v>
      </c>
      <c r="D29" s="82" t="s">
        <v>1686</v>
      </c>
      <c r="E29" s="69" t="s">
        <v>1691</v>
      </c>
      <c r="F29" s="82" t="s">
        <v>480</v>
      </c>
      <c r="G29" s="69" t="s">
        <v>247</v>
      </c>
      <c r="H29" s="69" t="s">
        <v>125</v>
      </c>
      <c r="I29" s="94">
        <v>42795</v>
      </c>
      <c r="J29" s="78">
        <v>1.6499999998095065</v>
      </c>
      <c r="K29" s="82" t="s">
        <v>127</v>
      </c>
      <c r="L29" s="83">
        <v>2.5000000000000001E-2</v>
      </c>
      <c r="M29" s="77">
        <v>4.9600000000190485E-2</v>
      </c>
      <c r="N29" s="76">
        <v>2167.6585650000006</v>
      </c>
      <c r="O29" s="78">
        <v>96.87</v>
      </c>
      <c r="P29" s="76">
        <v>2.0998108760000003</v>
      </c>
      <c r="Q29" s="77">
        <v>5.3122956547034275E-6</v>
      </c>
      <c r="R29" s="77">
        <f t="shared" si="1"/>
        <v>1.2254473951583926E-2</v>
      </c>
      <c r="S29" s="77">
        <f>P29/'סכום נכסי הקרן'!$C$42</f>
        <v>2.6819613867512807E-5</v>
      </c>
    </row>
    <row r="30" spans="2:19">
      <c r="B30" s="99"/>
      <c r="C30" s="69"/>
      <c r="D30" s="69"/>
      <c r="E30" s="69"/>
      <c r="F30" s="69"/>
      <c r="G30" s="69"/>
      <c r="H30" s="69"/>
      <c r="I30" s="69"/>
      <c r="J30" s="78"/>
      <c r="K30" s="69"/>
      <c r="L30" s="69"/>
      <c r="M30" s="77"/>
      <c r="N30" s="76"/>
      <c r="O30" s="78"/>
      <c r="P30" s="69"/>
      <c r="Q30" s="69"/>
      <c r="R30" s="77"/>
      <c r="S30" s="69"/>
    </row>
    <row r="31" spans="2:19">
      <c r="B31" s="97" t="s">
        <v>45</v>
      </c>
      <c r="C31" s="71"/>
      <c r="D31" s="71"/>
      <c r="E31" s="71"/>
      <c r="F31" s="71"/>
      <c r="G31" s="71"/>
      <c r="H31" s="71"/>
      <c r="I31" s="71"/>
      <c r="J31" s="81">
        <v>1.9200000460476114</v>
      </c>
      <c r="K31" s="71"/>
      <c r="L31" s="71"/>
      <c r="M31" s="80">
        <v>5.740000125671605E-2</v>
      </c>
      <c r="N31" s="79"/>
      <c r="O31" s="81"/>
      <c r="P31" s="79">
        <f>P32</f>
        <v>2.0847987000000002E-2</v>
      </c>
      <c r="Q31" s="71"/>
      <c r="R31" s="80">
        <f t="shared" si="0"/>
        <v>1.2166863052025659E-4</v>
      </c>
      <c r="S31" s="80">
        <f>P31/'סכום נכסי הקרן'!$C$42</f>
        <v>2.6627872426303534E-7</v>
      </c>
    </row>
    <row r="32" spans="2:19">
      <c r="B32" s="98" t="s">
        <v>1714</v>
      </c>
      <c r="C32" s="69" t="s">
        <v>1715</v>
      </c>
      <c r="D32" s="82" t="s">
        <v>1686</v>
      </c>
      <c r="E32" s="69" t="s">
        <v>1716</v>
      </c>
      <c r="F32" s="82" t="s">
        <v>406</v>
      </c>
      <c r="G32" s="69" t="s">
        <v>269</v>
      </c>
      <c r="H32" s="69" t="s">
        <v>125</v>
      </c>
      <c r="I32" s="94">
        <v>38118</v>
      </c>
      <c r="J32" s="78">
        <v>1.9200000460476114</v>
      </c>
      <c r="K32" s="82" t="s">
        <v>126</v>
      </c>
      <c r="L32" s="83">
        <v>7.9699999999999993E-2</v>
      </c>
      <c r="M32" s="77">
        <v>5.740000125671605E-2</v>
      </c>
      <c r="N32" s="76">
        <v>5.1979620000000013</v>
      </c>
      <c r="O32" s="78">
        <v>108.4</v>
      </c>
      <c r="P32" s="76">
        <v>2.0847987000000002E-2</v>
      </c>
      <c r="Q32" s="77">
        <v>1.1458167891690735E-7</v>
      </c>
      <c r="R32" s="77">
        <f t="shared" si="0"/>
        <v>1.2166863052025659E-4</v>
      </c>
      <c r="S32" s="77">
        <f>P32/'סכום נכסי הקרן'!$C$42</f>
        <v>2.6627872426303534E-7</v>
      </c>
    </row>
    <row r="33" spans="2:19">
      <c r="B33" s="99"/>
      <c r="C33" s="69"/>
      <c r="D33" s="69"/>
      <c r="E33" s="69"/>
      <c r="F33" s="69"/>
      <c r="G33" s="69"/>
      <c r="H33" s="69"/>
      <c r="I33" s="69"/>
      <c r="J33" s="78"/>
      <c r="K33" s="69"/>
      <c r="L33" s="69"/>
      <c r="M33" s="77"/>
      <c r="N33" s="76"/>
      <c r="O33" s="78"/>
      <c r="P33" s="69"/>
      <c r="Q33" s="69"/>
      <c r="R33" s="77"/>
      <c r="S33" s="69"/>
    </row>
    <row r="34" spans="2:19">
      <c r="B34" s="96" t="s">
        <v>187</v>
      </c>
      <c r="C34" s="71"/>
      <c r="D34" s="71"/>
      <c r="E34" s="71"/>
      <c r="F34" s="71"/>
      <c r="G34" s="71"/>
      <c r="H34" s="71"/>
      <c r="I34" s="71"/>
      <c r="J34" s="81">
        <v>12.34511240253592</v>
      </c>
      <c r="K34" s="71"/>
      <c r="L34" s="71"/>
      <c r="M34" s="80">
        <v>5.9643359086567767E-2</v>
      </c>
      <c r="N34" s="79"/>
      <c r="O34" s="81"/>
      <c r="P34" s="79">
        <v>0.73823801500000008</v>
      </c>
      <c r="Q34" s="71"/>
      <c r="R34" s="80">
        <f t="shared" si="0"/>
        <v>4.3083492081534124E-3</v>
      </c>
      <c r="S34" s="80">
        <f>P34/'סכום נכסי הקרן'!$C$42</f>
        <v>9.4290675083726567E-6</v>
      </c>
    </row>
    <row r="35" spans="2:19">
      <c r="B35" s="97" t="s">
        <v>65</v>
      </c>
      <c r="C35" s="71"/>
      <c r="D35" s="71"/>
      <c r="E35" s="71"/>
      <c r="F35" s="71"/>
      <c r="G35" s="71"/>
      <c r="H35" s="71"/>
      <c r="I35" s="71"/>
      <c r="J35" s="81">
        <v>12.34511240253592</v>
      </c>
      <c r="K35" s="71"/>
      <c r="L35" s="71"/>
      <c r="M35" s="80">
        <v>5.9643359086567767E-2</v>
      </c>
      <c r="N35" s="79"/>
      <c r="O35" s="81"/>
      <c r="P35" s="79">
        <v>0.73823801500000008</v>
      </c>
      <c r="Q35" s="71"/>
      <c r="R35" s="80">
        <f t="shared" si="0"/>
        <v>4.3083492081534124E-3</v>
      </c>
      <c r="S35" s="80">
        <f>P35/'סכום נכסי הקרן'!$C$42</f>
        <v>9.4290675083726567E-6</v>
      </c>
    </row>
    <row r="36" spans="2:19">
      <c r="B36" s="98" t="s">
        <v>1720</v>
      </c>
      <c r="C36" s="69">
        <v>4824</v>
      </c>
      <c r="D36" s="82" t="s">
        <v>1686</v>
      </c>
      <c r="E36" s="69"/>
      <c r="F36" s="82" t="s">
        <v>1158</v>
      </c>
      <c r="G36" s="69" t="s">
        <v>1721</v>
      </c>
      <c r="H36" s="69" t="s">
        <v>1722</v>
      </c>
      <c r="I36" s="94">
        <v>42206</v>
      </c>
      <c r="J36" s="78">
        <v>14.340000010238967</v>
      </c>
      <c r="K36" s="82" t="s">
        <v>134</v>
      </c>
      <c r="L36" s="83">
        <v>4.555E-2</v>
      </c>
      <c r="M36" s="77">
        <v>6.2500000051711954E-2</v>
      </c>
      <c r="N36" s="76">
        <v>173.72534999999999</v>
      </c>
      <c r="O36" s="78">
        <v>79.8</v>
      </c>
      <c r="P36" s="76">
        <v>0.38675785600000001</v>
      </c>
      <c r="Q36" s="77">
        <v>1.0429006657501844E-6</v>
      </c>
      <c r="R36" s="77">
        <f t="shared" si="0"/>
        <v>2.257114736423742E-3</v>
      </c>
      <c r="S36" s="77">
        <f>P36/'סכום נכסי הקרן'!$C$42</f>
        <v>4.9398240940186077E-6</v>
      </c>
    </row>
    <row r="37" spans="2:19">
      <c r="B37" s="98" t="s">
        <v>1723</v>
      </c>
      <c r="C37" s="69">
        <v>5168</v>
      </c>
      <c r="D37" s="82" t="s">
        <v>1686</v>
      </c>
      <c r="E37" s="69"/>
      <c r="F37" s="82" t="s">
        <v>1158</v>
      </c>
      <c r="G37" s="69" t="s">
        <v>1724</v>
      </c>
      <c r="H37" s="69" t="s">
        <v>1725</v>
      </c>
      <c r="I37" s="94">
        <v>42408</v>
      </c>
      <c r="J37" s="78">
        <v>10.150000006116988</v>
      </c>
      <c r="K37" s="82" t="s">
        <v>134</v>
      </c>
      <c r="L37" s="83">
        <v>3.9510000000000003E-2</v>
      </c>
      <c r="M37" s="77">
        <v>5.6500000046944325E-2</v>
      </c>
      <c r="N37" s="76">
        <v>149.11537800000002</v>
      </c>
      <c r="O37" s="78">
        <v>84.49</v>
      </c>
      <c r="P37" s="76">
        <v>0.35148015900000007</v>
      </c>
      <c r="Q37" s="77">
        <v>3.779407218911816E-7</v>
      </c>
      <c r="R37" s="77">
        <f t="shared" si="0"/>
        <v>2.0512344717296708E-3</v>
      </c>
      <c r="S37" s="77">
        <f>P37/'סכום נכסי הקרן'!$C$42</f>
        <v>4.4892434143540491E-6</v>
      </c>
    </row>
    <row r="38" spans="2:19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</row>
    <row r="39" spans="2:19"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</row>
    <row r="40" spans="2:19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</row>
    <row r="41" spans="2:19">
      <c r="B41" s="125" t="s">
        <v>209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</row>
    <row r="42" spans="2:19">
      <c r="B42" s="125" t="s">
        <v>106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  <row r="43" spans="2:19">
      <c r="B43" s="125" t="s">
        <v>192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2:19">
      <c r="B44" s="125" t="s">
        <v>200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</row>
    <row r="45" spans="2:19"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</row>
    <row r="46" spans="2:19"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</row>
    <row r="47" spans="2:19"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2:19"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</row>
    <row r="49" spans="2:19"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</row>
    <row r="50" spans="2:19"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</row>
    <row r="51" spans="2:19"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  <row r="52" spans="2:19">
      <c r="B52" s="110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</row>
    <row r="53" spans="2:19"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</row>
    <row r="54" spans="2:19">
      <c r="B54" s="110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</row>
    <row r="55" spans="2:19"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</row>
    <row r="56" spans="2:19">
      <c r="B56" s="110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</row>
    <row r="57" spans="2:19"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</row>
    <row r="58" spans="2:19"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</row>
    <row r="59" spans="2:19"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</row>
    <row r="60" spans="2:19">
      <c r="B60" s="110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2:19">
      <c r="B61" s="110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</row>
    <row r="62" spans="2:19">
      <c r="B62" s="110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</row>
    <row r="63" spans="2:19"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</row>
    <row r="64" spans="2:19">
      <c r="B64" s="110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</row>
    <row r="65" spans="2:19"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</row>
    <row r="66" spans="2:19">
      <c r="B66" s="110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</row>
    <row r="67" spans="2:19"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</row>
    <row r="68" spans="2:19"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</row>
    <row r="69" spans="2:19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</row>
    <row r="70" spans="2:19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</row>
    <row r="71" spans="2:19"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</row>
    <row r="72" spans="2:19">
      <c r="B72" s="110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</row>
    <row r="73" spans="2:19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</row>
    <row r="74" spans="2:19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</row>
    <row r="75" spans="2:19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</row>
    <row r="76" spans="2:19"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</row>
    <row r="77" spans="2:19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</row>
    <row r="78" spans="2:19"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</row>
    <row r="79" spans="2:19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</row>
    <row r="80" spans="2:19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</row>
    <row r="81" spans="2:19"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</row>
    <row r="82" spans="2:19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</row>
    <row r="83" spans="2:19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</row>
    <row r="84" spans="2:19">
      <c r="B84" s="110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</row>
    <row r="85" spans="2:19">
      <c r="B85" s="11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</row>
    <row r="86" spans="2:19"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</row>
    <row r="87" spans="2:19"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</row>
    <row r="88" spans="2:19"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2:19"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2:19"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2:19"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2:19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2:19"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2:19"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2:19"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2:19"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2:19"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2:19">
      <c r="B98" s="110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2:19">
      <c r="B99" s="110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2:19"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2:19"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2:19">
      <c r="B102" s="110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2:19">
      <c r="B103" s="110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2:19">
      <c r="B104" s="110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2:19"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2:19">
      <c r="B106" s="11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2:19">
      <c r="B107" s="110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2:19">
      <c r="B108" s="110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2:19">
      <c r="B109" s="110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2:19">
      <c r="B110" s="110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2:19">
      <c r="B111" s="110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2:19">
      <c r="B112" s="110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2:19">
      <c r="B113" s="11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2:19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2:19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2:19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2:19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2:19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2:19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2:19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2:19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2:19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2:19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2:19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2:19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2:19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2:19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2:19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2:19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2:19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2:19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2:19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2:19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2:19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2:19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2:19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2:19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2:19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2:19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2:19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2:19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2:19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2:19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2:19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2:19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2:19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2:19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2:19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2:19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2:19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2:19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2:19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2:19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2:19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2:19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2:19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2:19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2:19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2:19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2:19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2:19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2:19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2:19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2:19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2:19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2:19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2:19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2:19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2:19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2:19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2:19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2:19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2:19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2:19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2:19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2:19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2:19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2:19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2:19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2:19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2:19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2:19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2:19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2:19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2:19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2:19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2:19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2:19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2:19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2:19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2:19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2:19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2:19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2:19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2:19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2:19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2:19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2:19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2:19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2:19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2:19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2:19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2:19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2:19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2:19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2:19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2:19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2:19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2:19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2:19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2:19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2:19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2:19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2:19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2:19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2:19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2:19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2:19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2:19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2:19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2:19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2:19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2:19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2:19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2:19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2:19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2:19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2:19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2:19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2:19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2:19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2:19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2:19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2:19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2:19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2:19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2:19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2:19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2:19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2:19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2:19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2:19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2:19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  <row r="244" spans="2:19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</row>
    <row r="245" spans="2:19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</row>
    <row r="246" spans="2:19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</row>
    <row r="247" spans="2:19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</row>
    <row r="248" spans="2:19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</row>
    <row r="249" spans="2:19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</row>
    <row r="250" spans="2:19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</row>
    <row r="251" spans="2:19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</row>
    <row r="252" spans="2:19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</row>
    <row r="253" spans="2:19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</row>
    <row r="254" spans="2:19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</row>
    <row r="255" spans="2:19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</row>
    <row r="256" spans="2:19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</row>
    <row r="257" spans="2:19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</row>
    <row r="258" spans="2:19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</row>
    <row r="259" spans="2:19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</row>
    <row r="260" spans="2:19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</row>
    <row r="261" spans="2:19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</row>
    <row r="262" spans="2:19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</row>
    <row r="263" spans="2:19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</row>
    <row r="264" spans="2:19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</row>
    <row r="265" spans="2:19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</row>
    <row r="266" spans="2:19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</row>
    <row r="267" spans="2:19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</row>
    <row r="268" spans="2:19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</row>
    <row r="269" spans="2:19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</row>
    <row r="270" spans="2:19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</row>
    <row r="271" spans="2:19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</row>
    <row r="272" spans="2:19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</row>
    <row r="273" spans="2:19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</row>
    <row r="274" spans="2:19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</row>
    <row r="275" spans="2:19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</row>
    <row r="276" spans="2:19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</row>
    <row r="277" spans="2:19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</row>
    <row r="278" spans="2:19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</row>
    <row r="279" spans="2:19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</row>
    <row r="280" spans="2:19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</row>
    <row r="281" spans="2:19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</row>
    <row r="282" spans="2:19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</row>
    <row r="283" spans="2:19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</row>
    <row r="284" spans="2:19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</row>
    <row r="285" spans="2:19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</row>
    <row r="286" spans="2:19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</row>
    <row r="287" spans="2:19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</row>
    <row r="288" spans="2:19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</row>
    <row r="289" spans="2:19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</row>
    <row r="290" spans="2:19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</row>
    <row r="291" spans="2:19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</row>
    <row r="292" spans="2:19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</row>
    <row r="293" spans="2:19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</row>
    <row r="294" spans="2:19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</row>
    <row r="295" spans="2:19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</row>
    <row r="296" spans="2:19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</row>
    <row r="297" spans="2:19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</row>
    <row r="298" spans="2:19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</row>
    <row r="299" spans="2:19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</row>
    <row r="300" spans="2:19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</row>
    <row r="301" spans="2:19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</row>
    <row r="302" spans="2:19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</row>
    <row r="303" spans="2:19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</row>
    <row r="304" spans="2:19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</row>
    <row r="305" spans="2:19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</row>
    <row r="306" spans="2:19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</row>
    <row r="307" spans="2:19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</row>
    <row r="308" spans="2:19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</row>
    <row r="309" spans="2:19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</row>
    <row r="310" spans="2:19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</row>
    <row r="311" spans="2:19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</row>
    <row r="312" spans="2:19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</row>
    <row r="313" spans="2:19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</row>
    <row r="314" spans="2:19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</row>
    <row r="315" spans="2:19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</row>
    <row r="316" spans="2:19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</row>
    <row r="317" spans="2:19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</row>
    <row r="318" spans="2:19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</row>
    <row r="319" spans="2:19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</row>
    <row r="320" spans="2:19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</row>
    <row r="321" spans="2:19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</row>
    <row r="322" spans="2:19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</row>
    <row r="323" spans="2:19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</row>
    <row r="324" spans="2:19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</row>
    <row r="325" spans="2:19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</row>
    <row r="326" spans="2:19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</row>
    <row r="327" spans="2:19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</row>
    <row r="328" spans="2:19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</row>
    <row r="329" spans="2:19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</row>
    <row r="330" spans="2:19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</row>
    <row r="331" spans="2:19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</row>
    <row r="332" spans="2:19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</row>
    <row r="333" spans="2:19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</row>
    <row r="334" spans="2:19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</row>
    <row r="335" spans="2:19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</row>
    <row r="336" spans="2:19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</row>
    <row r="337" spans="2:19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</row>
    <row r="338" spans="2:19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2:19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2:19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2:19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2:19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2:19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2:19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2:19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2:19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2:19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2:19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2:19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2:19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2:19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2:19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2:19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2:19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2:19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2:19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2:19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2:19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2:19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2:19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2:19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2:19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2:19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2:19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2:19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</row>
    <row r="366" spans="2:19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2:19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</row>
    <row r="368" spans="2:19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</row>
    <row r="369" spans="2:19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</row>
    <row r="370" spans="2:19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</row>
    <row r="371" spans="2:19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</row>
    <row r="372" spans="2:19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</row>
    <row r="373" spans="2:19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</row>
    <row r="374" spans="2:19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</row>
    <row r="375" spans="2:19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</row>
    <row r="376" spans="2:19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</row>
    <row r="377" spans="2:19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</row>
    <row r="378" spans="2:19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</row>
    <row r="379" spans="2:19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</row>
    <row r="380" spans="2:19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</row>
    <row r="381" spans="2:19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</row>
    <row r="382" spans="2:19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</row>
    <row r="383" spans="2:19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</row>
    <row r="384" spans="2:19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</row>
    <row r="385" spans="2:19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</row>
    <row r="386" spans="2:19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</row>
    <row r="387" spans="2:19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</row>
    <row r="388" spans="2:19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</row>
    <row r="389" spans="2:19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</row>
    <row r="390" spans="2:19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</row>
    <row r="391" spans="2:19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</row>
    <row r="392" spans="2:19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</row>
    <row r="393" spans="2:19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</row>
    <row r="394" spans="2:19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</row>
    <row r="395" spans="2:19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</row>
    <row r="396" spans="2:19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</row>
    <row r="397" spans="2:19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</row>
    <row r="398" spans="2:19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</row>
    <row r="399" spans="2:19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</row>
    <row r="400" spans="2:19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</row>
    <row r="401" spans="2:19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</row>
    <row r="402" spans="2:19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</row>
    <row r="403" spans="2:19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</row>
    <row r="404" spans="2:19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</row>
    <row r="405" spans="2:19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</row>
    <row r="406" spans="2:19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</row>
    <row r="407" spans="2:19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</row>
    <row r="408" spans="2:19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</row>
    <row r="409" spans="2:19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</row>
    <row r="410" spans="2:19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</row>
    <row r="411" spans="2:19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</row>
    <row r="412" spans="2:19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</row>
    <row r="413" spans="2:19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</row>
    <row r="414" spans="2:19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</row>
    <row r="415" spans="2:19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</row>
    <row r="416" spans="2:19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</row>
    <row r="417" spans="2:19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</row>
    <row r="418" spans="2:19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</row>
    <row r="419" spans="2:19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</row>
    <row r="420" spans="2:19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</row>
    <row r="421" spans="2:19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</row>
    <row r="422" spans="2:19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</row>
    <row r="423" spans="2:19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</row>
    <row r="424" spans="2:19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</row>
    <row r="425" spans="2:19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</row>
    <row r="426" spans="2:19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</row>
    <row r="427" spans="2:19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</row>
    <row r="428" spans="2:19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</row>
    <row r="429" spans="2:19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</row>
    <row r="430" spans="2:19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</row>
    <row r="431" spans="2:19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</row>
    <row r="432" spans="2:19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</row>
    <row r="433" spans="2:19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</row>
    <row r="434" spans="2:19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</row>
    <row r="435" spans="2:19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</row>
    <row r="436" spans="2:19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</row>
    <row r="437" spans="2:19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</row>
    <row r="438" spans="2:19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</row>
    <row r="439" spans="2:19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</row>
    <row r="440" spans="2:19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</row>
    <row r="441" spans="2:19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</row>
    <row r="442" spans="2:19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</row>
    <row r="443" spans="2:19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</row>
    <row r="444" spans="2:19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</row>
    <row r="445" spans="2:19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</row>
    <row r="446" spans="2:19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</row>
    <row r="447" spans="2:19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</row>
    <row r="448" spans="2:19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</row>
    <row r="449" spans="2:19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</row>
    <row r="450" spans="2:19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</row>
    <row r="451" spans="2:19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</row>
    <row r="452" spans="2:19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</row>
    <row r="453" spans="2:19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</row>
    <row r="454" spans="2:19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</row>
    <row r="455" spans="2:19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</row>
    <row r="456" spans="2:19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</row>
    <row r="457" spans="2:19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</row>
    <row r="458" spans="2:19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</row>
    <row r="459" spans="2:19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</row>
    <row r="460" spans="2:19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</row>
    <row r="461" spans="2:19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</row>
    <row r="462" spans="2:19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</row>
    <row r="463" spans="2:19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</row>
    <row r="464" spans="2:19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</row>
    <row r="465" spans="2:19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</row>
    <row r="466" spans="2:19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</row>
    <row r="467" spans="2:19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</row>
    <row r="468" spans="2:19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</row>
    <row r="469" spans="2:19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</row>
    <row r="470" spans="2:19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</row>
    <row r="471" spans="2:19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</row>
    <row r="472" spans="2:19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</row>
    <row r="473" spans="2:19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</row>
    <row r="474" spans="2:19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</row>
    <row r="475" spans="2:19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</row>
    <row r="476" spans="2:19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</row>
    <row r="477" spans="2:19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</row>
    <row r="478" spans="2:19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</row>
    <row r="479" spans="2:19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</row>
    <row r="480" spans="2:19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</row>
    <row r="481" spans="2:19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</row>
    <row r="482" spans="2:19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</row>
    <row r="483" spans="2:19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</row>
    <row r="484" spans="2:19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</row>
    <row r="485" spans="2:19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</row>
    <row r="486" spans="2:19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</row>
    <row r="487" spans="2:19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</row>
    <row r="488" spans="2:19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</row>
    <row r="489" spans="2:19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</row>
    <row r="490" spans="2:19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</row>
    <row r="491" spans="2:19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</row>
    <row r="492" spans="2:19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</row>
    <row r="493" spans="2:19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</row>
    <row r="494" spans="2:19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</row>
    <row r="495" spans="2:19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</row>
    <row r="496" spans="2:19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</row>
    <row r="497" spans="2:19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</row>
    <row r="498" spans="2:19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</row>
    <row r="499" spans="2:19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</row>
    <row r="500" spans="2:19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</row>
    <row r="501" spans="2:19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</row>
    <row r="502" spans="2:19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</row>
    <row r="503" spans="2:19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</row>
    <row r="504" spans="2:19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</row>
    <row r="505" spans="2:19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</row>
    <row r="506" spans="2:19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</row>
    <row r="507" spans="2:19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</row>
    <row r="508" spans="2:19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</row>
    <row r="509" spans="2:19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</row>
    <row r="510" spans="2:19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</row>
    <row r="511" spans="2:19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</row>
    <row r="512" spans="2:19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</row>
    <row r="513" spans="2:19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</row>
    <row r="514" spans="2:19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</row>
    <row r="515" spans="2:19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</row>
    <row r="516" spans="2:19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</row>
    <row r="517" spans="2:19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</row>
    <row r="518" spans="2:19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</row>
    <row r="519" spans="2:19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</row>
    <row r="520" spans="2:19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</row>
    <row r="521" spans="2:19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</row>
    <row r="522" spans="2:19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</row>
    <row r="523" spans="2:19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</row>
    <row r="524" spans="2:19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</row>
    <row r="525" spans="2:19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</row>
    <row r="526" spans="2:19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</row>
    <row r="527" spans="2:19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</row>
    <row r="528" spans="2:19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</row>
    <row r="529" spans="2:19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</row>
    <row r="530" spans="2:19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</row>
    <row r="531" spans="2:19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</row>
    <row r="532" spans="2:19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</row>
    <row r="533" spans="2:19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</row>
    <row r="534" spans="2:19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</row>
    <row r="535" spans="2:19">
      <c r="B535" s="110"/>
      <c r="C535" s="110"/>
      <c r="D535" s="110"/>
      <c r="E535" s="110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</row>
    <row r="536" spans="2:19">
      <c r="B536" s="110"/>
      <c r="C536" s="110"/>
      <c r="D536" s="110"/>
      <c r="E536" s="110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</row>
    <row r="537" spans="2:19">
      <c r="B537" s="110"/>
      <c r="C537" s="110"/>
      <c r="D537" s="110"/>
      <c r="E537" s="110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</row>
    <row r="538" spans="2:19">
      <c r="B538" s="126"/>
      <c r="C538" s="110"/>
      <c r="D538" s="110"/>
      <c r="E538" s="110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</row>
    <row r="539" spans="2:19">
      <c r="B539" s="126"/>
      <c r="C539" s="110"/>
      <c r="D539" s="110"/>
      <c r="E539" s="110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</row>
    <row r="540" spans="2:19">
      <c r="B540" s="127"/>
      <c r="C540" s="110"/>
      <c r="D540" s="110"/>
      <c r="E540" s="110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</row>
    <row r="541" spans="2:19">
      <c r="B541" s="110"/>
      <c r="C541" s="110"/>
      <c r="D541" s="110"/>
      <c r="E541" s="110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</row>
    <row r="542" spans="2:19">
      <c r="B542" s="110"/>
      <c r="C542" s="110"/>
      <c r="D542" s="110"/>
      <c r="E542" s="110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</row>
    <row r="543" spans="2:19">
      <c r="B543" s="110"/>
      <c r="C543" s="110"/>
      <c r="D543" s="110"/>
      <c r="E543" s="110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</row>
    <row r="544" spans="2:19">
      <c r="B544" s="110"/>
      <c r="C544" s="110"/>
      <c r="D544" s="110"/>
      <c r="E544" s="110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</row>
    <row r="545" spans="2:19">
      <c r="B545" s="110"/>
      <c r="C545" s="110"/>
      <c r="D545" s="110"/>
      <c r="E545" s="110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</row>
    <row r="546" spans="2:19">
      <c r="B546" s="110"/>
      <c r="C546" s="110"/>
      <c r="D546" s="110"/>
      <c r="E546" s="110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</row>
    <row r="547" spans="2:19">
      <c r="B547" s="110"/>
      <c r="C547" s="110"/>
      <c r="D547" s="110"/>
      <c r="E547" s="110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</row>
    <row r="548" spans="2:19">
      <c r="B548" s="110"/>
      <c r="C548" s="110"/>
      <c r="D548" s="110"/>
      <c r="E548" s="110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</row>
    <row r="549" spans="2:19">
      <c r="B549" s="110"/>
      <c r="C549" s="110"/>
      <c r="D549" s="110"/>
      <c r="E549" s="110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</row>
    <row r="550" spans="2:19">
      <c r="B550" s="110"/>
      <c r="C550" s="110"/>
      <c r="D550" s="110"/>
      <c r="E550" s="110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</row>
    <row r="551" spans="2:19">
      <c r="B551" s="110"/>
      <c r="C551" s="110"/>
      <c r="D551" s="110"/>
      <c r="E551" s="110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</row>
    <row r="552" spans="2:19">
      <c r="B552" s="110"/>
      <c r="C552" s="110"/>
      <c r="D552" s="110"/>
      <c r="E552" s="110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</row>
    <row r="553" spans="2:19">
      <c r="B553" s="110"/>
      <c r="C553" s="110"/>
      <c r="D553" s="110"/>
      <c r="E553" s="110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</row>
    <row r="554" spans="2:19">
      <c r="B554" s="110"/>
      <c r="C554" s="110"/>
      <c r="D554" s="110"/>
      <c r="E554" s="110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</row>
    <row r="555" spans="2:19">
      <c r="B555" s="110"/>
      <c r="C555" s="110"/>
      <c r="D555" s="110"/>
      <c r="E555" s="110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</row>
    <row r="556" spans="2:19">
      <c r="B556" s="110"/>
      <c r="C556" s="110"/>
      <c r="D556" s="110"/>
      <c r="E556" s="110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</row>
    <row r="557" spans="2:19">
      <c r="B557" s="110"/>
      <c r="C557" s="110"/>
      <c r="D557" s="110"/>
      <c r="E557" s="110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</row>
    <row r="558" spans="2:19">
      <c r="B558" s="110"/>
      <c r="C558" s="110"/>
      <c r="D558" s="110"/>
      <c r="E558" s="110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</row>
    <row r="559" spans="2:19">
      <c r="B559" s="110"/>
      <c r="C559" s="110"/>
      <c r="D559" s="110"/>
      <c r="E559" s="110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</row>
    <row r="560" spans="2:19">
      <c r="B560" s="110"/>
      <c r="C560" s="110"/>
      <c r="D560" s="110"/>
      <c r="E560" s="110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</row>
    <row r="561" spans="2:19">
      <c r="B561" s="110"/>
      <c r="C561" s="110"/>
      <c r="D561" s="110"/>
      <c r="E561" s="110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</row>
    <row r="562" spans="2:19">
      <c r="B562" s="110"/>
      <c r="C562" s="110"/>
      <c r="D562" s="110"/>
      <c r="E562" s="110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</row>
    <row r="563" spans="2:19">
      <c r="B563" s="110"/>
      <c r="C563" s="110"/>
      <c r="D563" s="110"/>
      <c r="E563" s="110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</row>
    <row r="564" spans="2:19">
      <c r="B564" s="110"/>
      <c r="C564" s="110"/>
      <c r="D564" s="110"/>
      <c r="E564" s="110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</row>
    <row r="565" spans="2:19">
      <c r="B565" s="110"/>
      <c r="C565" s="110"/>
      <c r="D565" s="110"/>
      <c r="E565" s="110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</row>
    <row r="566" spans="2:19">
      <c r="B566" s="110"/>
      <c r="C566" s="110"/>
      <c r="D566" s="110"/>
      <c r="E566" s="110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</row>
    <row r="567" spans="2:19">
      <c r="B567" s="110"/>
      <c r="C567" s="110"/>
      <c r="D567" s="110"/>
      <c r="E567" s="110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</row>
    <row r="568" spans="2:19">
      <c r="B568" s="110"/>
      <c r="C568" s="110"/>
      <c r="D568" s="110"/>
      <c r="E568" s="110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</row>
    <row r="569" spans="2:19">
      <c r="B569" s="110"/>
      <c r="C569" s="110"/>
      <c r="D569" s="110"/>
      <c r="E569" s="110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</row>
    <row r="570" spans="2:19">
      <c r="B570" s="110"/>
      <c r="C570" s="110"/>
      <c r="D570" s="110"/>
      <c r="E570" s="110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</row>
    <row r="571" spans="2:19">
      <c r="B571" s="110"/>
      <c r="C571" s="110"/>
      <c r="D571" s="110"/>
      <c r="E571" s="110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</row>
    <row r="572" spans="2:19">
      <c r="B572" s="110"/>
      <c r="C572" s="110"/>
      <c r="D572" s="110"/>
      <c r="E572" s="110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</row>
    <row r="573" spans="2:19">
      <c r="B573" s="110"/>
      <c r="C573" s="110"/>
      <c r="D573" s="110"/>
      <c r="E573" s="110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</row>
    <row r="574" spans="2:19">
      <c r="B574" s="110"/>
      <c r="C574" s="110"/>
      <c r="D574" s="110"/>
      <c r="E574" s="110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</row>
    <row r="575" spans="2:19">
      <c r="B575" s="110"/>
      <c r="C575" s="110"/>
      <c r="D575" s="110"/>
      <c r="E575" s="110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</row>
    <row r="576" spans="2:19">
      <c r="B576" s="110"/>
      <c r="C576" s="110"/>
      <c r="D576" s="110"/>
      <c r="E576" s="110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</row>
    <row r="577" spans="2:19">
      <c r="B577" s="110"/>
      <c r="C577" s="110"/>
      <c r="D577" s="110"/>
      <c r="E577" s="110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</row>
    <row r="578" spans="2:19">
      <c r="B578" s="110"/>
      <c r="C578" s="110"/>
      <c r="D578" s="110"/>
      <c r="E578" s="110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</row>
    <row r="579" spans="2:19">
      <c r="B579" s="110"/>
      <c r="C579" s="110"/>
      <c r="D579" s="110"/>
      <c r="E579" s="110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</row>
    <row r="580" spans="2:19">
      <c r="B580" s="110"/>
      <c r="C580" s="110"/>
      <c r="D580" s="110"/>
      <c r="E580" s="110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</row>
    <row r="581" spans="2:19">
      <c r="B581" s="110"/>
      <c r="C581" s="110"/>
      <c r="D581" s="110"/>
      <c r="E581" s="110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</row>
    <row r="582" spans="2:19">
      <c r="B582" s="110"/>
      <c r="C582" s="110"/>
      <c r="D582" s="110"/>
      <c r="E582" s="110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</row>
    <row r="583" spans="2:19">
      <c r="B583" s="110"/>
      <c r="C583" s="110"/>
      <c r="D583" s="110"/>
      <c r="E583" s="110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</row>
    <row r="584" spans="2:19">
      <c r="B584" s="110"/>
      <c r="C584" s="110"/>
      <c r="D584" s="110"/>
      <c r="E584" s="110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</row>
    <row r="585" spans="2:19">
      <c r="B585" s="110"/>
      <c r="C585" s="110"/>
      <c r="D585" s="110"/>
      <c r="E585" s="110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</row>
    <row r="586" spans="2:19">
      <c r="B586" s="110"/>
      <c r="C586" s="110"/>
      <c r="D586" s="110"/>
      <c r="E586" s="110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</row>
    <row r="587" spans="2:19">
      <c r="B587" s="110"/>
      <c r="C587" s="110"/>
      <c r="D587" s="110"/>
      <c r="E587" s="110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</row>
    <row r="588" spans="2:19">
      <c r="B588" s="110"/>
      <c r="C588" s="110"/>
      <c r="D588" s="110"/>
      <c r="E588" s="110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</row>
    <row r="589" spans="2:19">
      <c r="B589" s="110"/>
      <c r="C589" s="110"/>
      <c r="D589" s="110"/>
      <c r="E589" s="110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</row>
    <row r="590" spans="2:19">
      <c r="B590" s="110"/>
      <c r="C590" s="110"/>
      <c r="D590" s="110"/>
      <c r="E590" s="110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</row>
    <row r="591" spans="2:19">
      <c r="B591" s="110"/>
      <c r="C591" s="110"/>
      <c r="D591" s="110"/>
      <c r="E591" s="110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</row>
    <row r="592" spans="2:19">
      <c r="B592" s="110"/>
      <c r="C592" s="110"/>
      <c r="D592" s="110"/>
      <c r="E592" s="110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</row>
    <row r="593" spans="2:19">
      <c r="B593" s="110"/>
      <c r="C593" s="110"/>
      <c r="D593" s="110"/>
      <c r="E593" s="110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</row>
    <row r="594" spans="2:19">
      <c r="B594" s="110"/>
      <c r="C594" s="110"/>
      <c r="D594" s="110"/>
      <c r="E594" s="110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</row>
    <row r="595" spans="2:19">
      <c r="B595" s="110"/>
      <c r="C595" s="110"/>
      <c r="D595" s="110"/>
      <c r="E595" s="110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</row>
    <row r="596" spans="2:19">
      <c r="B596" s="110"/>
      <c r="C596" s="110"/>
      <c r="D596" s="110"/>
      <c r="E596" s="110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</row>
    <row r="597" spans="2:19">
      <c r="B597" s="110"/>
      <c r="C597" s="110"/>
      <c r="D597" s="110"/>
      <c r="E597" s="110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</row>
    <row r="598" spans="2:19">
      <c r="B598" s="110"/>
      <c r="C598" s="110"/>
      <c r="D598" s="110"/>
      <c r="E598" s="110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</row>
    <row r="599" spans="2:19">
      <c r="B599" s="110"/>
      <c r="C599" s="110"/>
      <c r="D599" s="110"/>
      <c r="E599" s="110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</row>
    <row r="600" spans="2:19">
      <c r="B600" s="110"/>
      <c r="C600" s="110"/>
      <c r="D600" s="110"/>
      <c r="E600" s="110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</row>
    <row r="601" spans="2:19">
      <c r="B601" s="110"/>
      <c r="C601" s="110"/>
      <c r="D601" s="110"/>
      <c r="E601" s="110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</row>
    <row r="602" spans="2:19">
      <c r="B602" s="110"/>
      <c r="C602" s="110"/>
      <c r="D602" s="110"/>
      <c r="E602" s="110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</row>
    <row r="603" spans="2:19">
      <c r="B603" s="110"/>
      <c r="C603" s="110"/>
      <c r="D603" s="110"/>
      <c r="E603" s="110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</row>
    <row r="604" spans="2:19">
      <c r="B604" s="110"/>
      <c r="C604" s="110"/>
      <c r="D604" s="110"/>
      <c r="E604" s="110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</row>
    <row r="605" spans="2:19">
      <c r="B605" s="110"/>
      <c r="C605" s="110"/>
      <c r="D605" s="110"/>
      <c r="E605" s="110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</row>
    <row r="606" spans="2:19">
      <c r="B606" s="110"/>
      <c r="C606" s="110"/>
      <c r="D606" s="110"/>
      <c r="E606" s="110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</row>
    <row r="607" spans="2:19">
      <c r="B607" s="110"/>
      <c r="C607" s="110"/>
      <c r="D607" s="110"/>
      <c r="E607" s="110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</row>
    <row r="608" spans="2:19">
      <c r="B608" s="110"/>
      <c r="C608" s="110"/>
      <c r="D608" s="110"/>
      <c r="E608" s="110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</row>
    <row r="609" spans="2:19">
      <c r="B609" s="110"/>
      <c r="C609" s="110"/>
      <c r="D609" s="110"/>
      <c r="E609" s="110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</row>
    <row r="610" spans="2:19">
      <c r="B610" s="110"/>
      <c r="C610" s="110"/>
      <c r="D610" s="110"/>
      <c r="E610" s="110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</row>
    <row r="611" spans="2:19">
      <c r="B611" s="110"/>
      <c r="C611" s="110"/>
      <c r="D611" s="110"/>
      <c r="E611" s="110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</row>
    <row r="612" spans="2:19">
      <c r="B612" s="110"/>
      <c r="C612" s="110"/>
      <c r="D612" s="110"/>
      <c r="E612" s="110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</row>
    <row r="613" spans="2:19">
      <c r="B613" s="110"/>
      <c r="C613" s="110"/>
      <c r="D613" s="110"/>
      <c r="E613" s="110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</row>
    <row r="614" spans="2:19">
      <c r="B614" s="110"/>
      <c r="C614" s="110"/>
      <c r="D614" s="110"/>
      <c r="E614" s="110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</row>
    <row r="615" spans="2:19">
      <c r="B615" s="110"/>
      <c r="C615" s="110"/>
      <c r="D615" s="110"/>
      <c r="E615" s="110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</row>
    <row r="616" spans="2:19">
      <c r="B616" s="110"/>
      <c r="C616" s="110"/>
      <c r="D616" s="110"/>
      <c r="E616" s="110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</row>
    <row r="617" spans="2:19">
      <c r="B617" s="110"/>
      <c r="C617" s="110"/>
      <c r="D617" s="110"/>
      <c r="E617" s="110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</row>
    <row r="618" spans="2:19">
      <c r="B618" s="110"/>
      <c r="C618" s="110"/>
      <c r="D618" s="110"/>
      <c r="E618" s="110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</row>
    <row r="619" spans="2:19">
      <c r="B619" s="110"/>
      <c r="C619" s="110"/>
      <c r="D619" s="110"/>
      <c r="E619" s="110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</row>
    <row r="620" spans="2:19">
      <c r="B620" s="110"/>
      <c r="C620" s="110"/>
      <c r="D620" s="110"/>
      <c r="E620" s="110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</row>
    <row r="621" spans="2:19">
      <c r="B621" s="110"/>
      <c r="C621" s="110"/>
      <c r="D621" s="110"/>
      <c r="E621" s="110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</row>
    <row r="622" spans="2:19">
      <c r="B622" s="110"/>
      <c r="C622" s="110"/>
      <c r="D622" s="110"/>
      <c r="E622" s="110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</row>
    <row r="623" spans="2:19">
      <c r="B623" s="110"/>
      <c r="C623" s="110"/>
      <c r="D623" s="110"/>
      <c r="E623" s="110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</row>
    <row r="624" spans="2:19">
      <c r="B624" s="110"/>
      <c r="C624" s="110"/>
      <c r="D624" s="110"/>
      <c r="E624" s="110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</row>
    <row r="625" spans="2:19">
      <c r="B625" s="110"/>
      <c r="C625" s="110"/>
      <c r="D625" s="110"/>
      <c r="E625" s="110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</row>
    <row r="626" spans="2:19">
      <c r="B626" s="110"/>
      <c r="C626" s="110"/>
      <c r="D626" s="110"/>
      <c r="E626" s="110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</row>
    <row r="627" spans="2:19">
      <c r="B627" s="110"/>
      <c r="C627" s="110"/>
      <c r="D627" s="110"/>
      <c r="E627" s="110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</row>
    <row r="628" spans="2:19">
      <c r="B628" s="110"/>
      <c r="C628" s="110"/>
      <c r="D628" s="110"/>
      <c r="E628" s="110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</row>
    <row r="629" spans="2:19">
      <c r="B629" s="110"/>
      <c r="C629" s="110"/>
      <c r="D629" s="110"/>
      <c r="E629" s="110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</row>
    <row r="630" spans="2:19">
      <c r="B630" s="110"/>
      <c r="C630" s="110"/>
      <c r="D630" s="110"/>
      <c r="E630" s="110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</row>
    <row r="631" spans="2:19">
      <c r="B631" s="110"/>
      <c r="C631" s="110"/>
      <c r="D631" s="110"/>
      <c r="E631" s="110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</row>
    <row r="632" spans="2:19">
      <c r="B632" s="110"/>
      <c r="C632" s="110"/>
      <c r="D632" s="110"/>
      <c r="E632" s="110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</row>
    <row r="633" spans="2:19">
      <c r="B633" s="110"/>
      <c r="C633" s="110"/>
      <c r="D633" s="110"/>
      <c r="E633" s="110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</row>
    <row r="634" spans="2:19">
      <c r="B634" s="110"/>
      <c r="C634" s="110"/>
      <c r="D634" s="110"/>
      <c r="E634" s="110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</row>
    <row r="635" spans="2:19">
      <c r="B635" s="110"/>
      <c r="C635" s="110"/>
      <c r="D635" s="110"/>
      <c r="E635" s="110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</row>
    <row r="636" spans="2:19">
      <c r="B636" s="110"/>
      <c r="C636" s="110"/>
      <c r="D636" s="110"/>
      <c r="E636" s="110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</row>
    <row r="637" spans="2:19">
      <c r="B637" s="110"/>
      <c r="C637" s="110"/>
      <c r="D637" s="110"/>
      <c r="E637" s="110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</row>
    <row r="638" spans="2:19">
      <c r="B638" s="110"/>
      <c r="C638" s="110"/>
      <c r="D638" s="110"/>
      <c r="E638" s="110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</row>
    <row r="639" spans="2:19">
      <c r="B639" s="110"/>
      <c r="C639" s="110"/>
      <c r="D639" s="110"/>
      <c r="E639" s="110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</row>
    <row r="640" spans="2:19">
      <c r="B640" s="110"/>
      <c r="C640" s="110"/>
      <c r="D640" s="110"/>
      <c r="E640" s="110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</row>
    <row r="641" spans="2:19">
      <c r="B641" s="110"/>
      <c r="C641" s="110"/>
      <c r="D641" s="110"/>
      <c r="E641" s="110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</row>
    <row r="642" spans="2:19">
      <c r="B642" s="110"/>
      <c r="C642" s="110"/>
      <c r="D642" s="110"/>
      <c r="E642" s="110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</row>
    <row r="643" spans="2:19">
      <c r="B643" s="110"/>
      <c r="C643" s="110"/>
      <c r="D643" s="110"/>
      <c r="E643" s="110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</row>
    <row r="644" spans="2:19">
      <c r="B644" s="110"/>
      <c r="C644" s="110"/>
      <c r="D644" s="110"/>
      <c r="E644" s="110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</row>
    <row r="645" spans="2:19">
      <c r="B645" s="110"/>
      <c r="C645" s="110"/>
      <c r="D645" s="110"/>
      <c r="E645" s="110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</row>
    <row r="646" spans="2:19">
      <c r="B646" s="110"/>
      <c r="C646" s="110"/>
      <c r="D646" s="110"/>
      <c r="E646" s="110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</row>
    <row r="647" spans="2:19">
      <c r="B647" s="110"/>
      <c r="C647" s="110"/>
      <c r="D647" s="110"/>
      <c r="E647" s="110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</row>
    <row r="648" spans="2:19">
      <c r="B648" s="110"/>
      <c r="C648" s="110"/>
      <c r="D648" s="110"/>
      <c r="E648" s="110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</row>
    <row r="649" spans="2:19">
      <c r="B649" s="110"/>
      <c r="C649" s="110"/>
      <c r="D649" s="110"/>
      <c r="E649" s="110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</row>
    <row r="650" spans="2:19">
      <c r="B650" s="110"/>
      <c r="C650" s="110"/>
      <c r="D650" s="110"/>
      <c r="E650" s="110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</row>
    <row r="651" spans="2:19">
      <c r="B651" s="110"/>
      <c r="C651" s="110"/>
      <c r="D651" s="110"/>
      <c r="E651" s="110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</row>
    <row r="652" spans="2:19">
      <c r="B652" s="110"/>
      <c r="C652" s="110"/>
      <c r="D652" s="110"/>
      <c r="E652" s="110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</row>
    <row r="653" spans="2:19">
      <c r="B653" s="110"/>
      <c r="C653" s="110"/>
      <c r="D653" s="110"/>
      <c r="E653" s="110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</row>
    <row r="654" spans="2:19">
      <c r="B654" s="110"/>
      <c r="C654" s="110"/>
      <c r="D654" s="110"/>
      <c r="E654" s="110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</row>
    <row r="655" spans="2:19">
      <c r="B655" s="110"/>
      <c r="C655" s="110"/>
      <c r="D655" s="110"/>
      <c r="E655" s="110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</row>
    <row r="656" spans="2:19">
      <c r="B656" s="110"/>
      <c r="C656" s="110"/>
      <c r="D656" s="110"/>
      <c r="E656" s="110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</row>
    <row r="657" spans="2:19">
      <c r="B657" s="110"/>
      <c r="C657" s="110"/>
      <c r="D657" s="110"/>
      <c r="E657" s="110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</row>
    <row r="658" spans="2:19">
      <c r="B658" s="110"/>
      <c r="C658" s="110"/>
      <c r="D658" s="110"/>
      <c r="E658" s="110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</row>
    <row r="659" spans="2:19">
      <c r="B659" s="110"/>
      <c r="C659" s="110"/>
      <c r="D659" s="110"/>
      <c r="E659" s="110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</row>
    <row r="660" spans="2:19">
      <c r="B660" s="110"/>
      <c r="C660" s="110"/>
      <c r="D660" s="110"/>
      <c r="E660" s="110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</row>
    <row r="661" spans="2:19">
      <c r="B661" s="110"/>
      <c r="C661" s="110"/>
      <c r="D661" s="110"/>
      <c r="E661" s="110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</row>
    <row r="662" spans="2:19">
      <c r="B662" s="110"/>
      <c r="C662" s="110"/>
      <c r="D662" s="110"/>
      <c r="E662" s="110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</row>
    <row r="663" spans="2:19">
      <c r="B663" s="110"/>
      <c r="C663" s="110"/>
      <c r="D663" s="110"/>
      <c r="E663" s="110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</row>
    <row r="664" spans="2:19">
      <c r="B664" s="110"/>
      <c r="C664" s="110"/>
      <c r="D664" s="110"/>
      <c r="E664" s="110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</row>
    <row r="665" spans="2:19">
      <c r="B665" s="110"/>
      <c r="C665" s="110"/>
      <c r="D665" s="110"/>
      <c r="E665" s="110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</row>
    <row r="666" spans="2:19">
      <c r="B666" s="110"/>
      <c r="C666" s="110"/>
      <c r="D666" s="110"/>
      <c r="E666" s="110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</row>
    <row r="667" spans="2:19">
      <c r="B667" s="110"/>
      <c r="C667" s="110"/>
      <c r="D667" s="110"/>
      <c r="E667" s="110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</row>
    <row r="668" spans="2:19">
      <c r="B668" s="110"/>
      <c r="C668" s="110"/>
      <c r="D668" s="110"/>
      <c r="E668" s="110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D1:M27 C5:C27 C28:M29 A1:B32 C30:XFD32 A33:XFD1048576 N1:XFD29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3" style="2" customWidth="1"/>
    <col min="4" max="4" width="5.7109375" style="2" bestFit="1" customWidth="1"/>
    <col min="5" max="5" width="11.28515625" style="2" bestFit="1" customWidth="1"/>
    <col min="6" max="6" width="14.7109375" style="1" bestFit="1" customWidth="1"/>
    <col min="7" max="7" width="9" style="1" bestFit="1" customWidth="1"/>
    <col min="8" max="8" width="7.28515625" style="1" bestFit="1" customWidth="1"/>
    <col min="9" max="9" width="6.42578125" style="1" bestFit="1" customWidth="1"/>
    <col min="10" max="10" width="8" style="1" bestFit="1" customWidth="1"/>
    <col min="11" max="11" width="6.8554687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140</v>
      </c>
      <c r="C1" s="67" t="s" vm="1">
        <v>217</v>
      </c>
    </row>
    <row r="2" spans="2:49">
      <c r="B2" s="46" t="s">
        <v>139</v>
      </c>
      <c r="C2" s="67" t="s">
        <v>218</v>
      </c>
    </row>
    <row r="3" spans="2:49">
      <c r="B3" s="46" t="s">
        <v>141</v>
      </c>
      <c r="C3" s="67" t="s">
        <v>219</v>
      </c>
    </row>
    <row r="4" spans="2:49">
      <c r="B4" s="46" t="s">
        <v>142</v>
      </c>
      <c r="C4" s="67">
        <v>8602</v>
      </c>
    </row>
    <row r="6" spans="2:49" ht="26.25" customHeight="1">
      <c r="B6" s="149" t="s">
        <v>168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2:49" ht="26.25" customHeight="1">
      <c r="B7" s="149" t="s">
        <v>86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2:49" s="3" customFormat="1" ht="78.75">
      <c r="B8" s="21" t="s">
        <v>110</v>
      </c>
      <c r="C8" s="29" t="s">
        <v>43</v>
      </c>
      <c r="D8" s="29" t="s">
        <v>112</v>
      </c>
      <c r="E8" s="29" t="s">
        <v>111</v>
      </c>
      <c r="F8" s="29" t="s">
        <v>62</v>
      </c>
      <c r="G8" s="29" t="s">
        <v>97</v>
      </c>
      <c r="H8" s="29" t="s">
        <v>194</v>
      </c>
      <c r="I8" s="29" t="s">
        <v>193</v>
      </c>
      <c r="J8" s="29" t="s">
        <v>105</v>
      </c>
      <c r="K8" s="29" t="s">
        <v>56</v>
      </c>
      <c r="L8" s="29" t="s">
        <v>143</v>
      </c>
      <c r="M8" s="30" t="s">
        <v>145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201</v>
      </c>
      <c r="I9" s="31"/>
      <c r="J9" s="31" t="s">
        <v>197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22" t="s">
        <v>28</v>
      </c>
      <c r="C11" s="69"/>
      <c r="D11" s="69"/>
      <c r="E11" s="69"/>
      <c r="F11" s="69"/>
      <c r="G11" s="69"/>
      <c r="H11" s="76"/>
      <c r="I11" s="76"/>
      <c r="J11" s="123">
        <v>0</v>
      </c>
      <c r="K11" s="69"/>
      <c r="L11" s="124">
        <v>0</v>
      </c>
      <c r="M11" s="124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6" t="s">
        <v>188</v>
      </c>
      <c r="C12" s="71"/>
      <c r="D12" s="71"/>
      <c r="E12" s="71"/>
      <c r="F12" s="71"/>
      <c r="G12" s="71"/>
      <c r="H12" s="79"/>
      <c r="I12" s="79"/>
      <c r="J12" s="79">
        <f>J13</f>
        <v>0</v>
      </c>
      <c r="K12" s="71"/>
      <c r="L12" s="124">
        <f>IFERROR(#REF!/#REF!,0)</f>
        <v>0</v>
      </c>
      <c r="M12" s="124" t="e">
        <f>#REF!/'סכום נכסי הקרן'!$C$42</f>
        <v>#REF!</v>
      </c>
    </row>
    <row r="13" spans="2:49">
      <c r="B13" s="75" t="s">
        <v>1726</v>
      </c>
      <c r="C13" s="69">
        <v>5992</v>
      </c>
      <c r="D13" s="82" t="s">
        <v>26</v>
      </c>
      <c r="E13" s="69" t="s">
        <v>1701</v>
      </c>
      <c r="F13" s="82" t="s">
        <v>406</v>
      </c>
      <c r="G13" s="82" t="s">
        <v>127</v>
      </c>
      <c r="H13" s="76">
        <v>759.00000000000011</v>
      </c>
      <c r="I13" s="131">
        <v>0</v>
      </c>
      <c r="J13" s="131">
        <v>0</v>
      </c>
      <c r="K13" s="77">
        <v>2.7802197802197807E-5</v>
      </c>
      <c r="L13" s="132">
        <v>0</v>
      </c>
      <c r="M13" s="132">
        <v>0</v>
      </c>
    </row>
    <row r="14" spans="2:49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125" t="s">
        <v>209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125" t="s">
        <v>106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125" t="s">
        <v>192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125" t="s">
        <v>200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110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2:13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  <row r="116" spans="2:13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</row>
    <row r="117" spans="2:13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</row>
    <row r="118" spans="2:13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</row>
    <row r="119" spans="2:13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2:13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</row>
    <row r="121" spans="2:13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</row>
    <row r="122" spans="2:13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</row>
    <row r="123" spans="2:13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</row>
    <row r="124" spans="2:13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</row>
    <row r="125" spans="2:13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</row>
    <row r="126" spans="2:13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</row>
    <row r="127" spans="2:13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</row>
    <row r="128" spans="2:13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</row>
    <row r="129" spans="2:13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</row>
    <row r="130" spans="2:13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</row>
    <row r="131" spans="2:13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2:13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</row>
    <row r="133" spans="2:13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</row>
    <row r="134" spans="2:13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</row>
    <row r="135" spans="2:13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2:13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</row>
    <row r="137" spans="2:13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2:13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  <row r="139" spans="2:13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</row>
    <row r="140" spans="2:13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</row>
    <row r="141" spans="2:13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</row>
    <row r="142" spans="2:13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</row>
    <row r="143" spans="2:13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</row>
    <row r="144" spans="2:13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</row>
    <row r="145" spans="2:13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</row>
    <row r="146" spans="2:13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</row>
    <row r="147" spans="2:13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</row>
    <row r="148" spans="2:13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</row>
    <row r="149" spans="2:13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</row>
    <row r="150" spans="2:13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</row>
    <row r="151" spans="2:13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</row>
    <row r="152" spans="2:13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</row>
    <row r="153" spans="2:13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</row>
    <row r="154" spans="2:13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</row>
    <row r="155" spans="2:13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</row>
    <row r="156" spans="2:13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</row>
    <row r="157" spans="2:13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</row>
    <row r="158" spans="2:13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</row>
    <row r="159" spans="2:13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</row>
    <row r="160" spans="2:13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</row>
    <row r="161" spans="2:13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</row>
    <row r="162" spans="2:13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</row>
    <row r="163" spans="2:13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</row>
    <row r="164" spans="2:13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</row>
    <row r="165" spans="2:13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</row>
    <row r="166" spans="2:13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</row>
    <row r="167" spans="2:13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</row>
    <row r="168" spans="2:13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</row>
    <row r="169" spans="2:13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</row>
    <row r="170" spans="2:13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</row>
    <row r="171" spans="2:13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</row>
    <row r="172" spans="2:13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</row>
    <row r="173" spans="2:13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</row>
    <row r="174" spans="2:13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</row>
    <row r="175" spans="2:13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</row>
    <row r="176" spans="2:13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pans="2:13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</row>
    <row r="178" spans="2:13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</row>
    <row r="179" spans="2:13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</row>
    <row r="180" spans="2:13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2:13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</row>
    <row r="182" spans="2:13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2:13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</row>
    <row r="184" spans="2:13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</row>
    <row r="185" spans="2:13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</row>
    <row r="186" spans="2:13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</row>
    <row r="187" spans="2:13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</row>
    <row r="188" spans="2:13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</row>
    <row r="189" spans="2:13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</row>
    <row r="190" spans="2:13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</row>
    <row r="191" spans="2:13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</row>
    <row r="192" spans="2:13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</row>
    <row r="193" spans="2:13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</row>
    <row r="194" spans="2:13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2:13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</row>
    <row r="196" spans="2:13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2:13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2:13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</row>
    <row r="199" spans="2:13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</row>
    <row r="200" spans="2:13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</row>
    <row r="201" spans="2:13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</row>
    <row r="202" spans="2:13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</row>
    <row r="203" spans="2:13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</row>
    <row r="204" spans="2:13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</row>
    <row r="205" spans="2:13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</row>
    <row r="206" spans="2:13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</row>
    <row r="207" spans="2:13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2:13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</row>
    <row r="209" spans="2:13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</row>
    <row r="210" spans="2:13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</row>
    <row r="211" spans="2:13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</row>
    <row r="212" spans="2:13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</row>
    <row r="213" spans="2:13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</row>
    <row r="214" spans="2:13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</row>
    <row r="215" spans="2:13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</row>
    <row r="216" spans="2:13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</row>
    <row r="217" spans="2:13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</row>
    <row r="218" spans="2:13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</row>
    <row r="219" spans="2:13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</row>
    <row r="220" spans="2:13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</row>
    <row r="221" spans="2:13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</row>
    <row r="222" spans="2:13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</row>
    <row r="223" spans="2:13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</row>
    <row r="224" spans="2:13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</row>
    <row r="225" spans="2:13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</row>
    <row r="226" spans="2:13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</row>
    <row r="227" spans="2:13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</row>
    <row r="228" spans="2:13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2:13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</row>
    <row r="230" spans="2:13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</row>
    <row r="231" spans="2:13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</row>
    <row r="232" spans="2:13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</row>
    <row r="233" spans="2:13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</row>
    <row r="234" spans="2:13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</row>
    <row r="235" spans="2:13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</row>
    <row r="236" spans="2:13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</row>
    <row r="237" spans="2:13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</row>
    <row r="238" spans="2:13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</row>
    <row r="239" spans="2:13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</row>
    <row r="240" spans="2:13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</row>
    <row r="241" spans="2:13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</row>
    <row r="242" spans="2:13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</row>
    <row r="243" spans="2:13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</row>
    <row r="244" spans="2:13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</row>
    <row r="245" spans="2:13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</row>
    <row r="246" spans="2:13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</row>
    <row r="247" spans="2:13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</row>
    <row r="248" spans="2:13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</row>
    <row r="249" spans="2:13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</row>
    <row r="250" spans="2:13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</row>
    <row r="251" spans="2:13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</row>
    <row r="252" spans="2:13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</row>
    <row r="253" spans="2:13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</row>
    <row r="254" spans="2:13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</row>
    <row r="255" spans="2:13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</row>
    <row r="256" spans="2:13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</row>
    <row r="257" spans="2:13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</row>
    <row r="258" spans="2:13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</row>
    <row r="259" spans="2:13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</row>
    <row r="260" spans="2:13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</row>
    <row r="261" spans="2:13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</row>
    <row r="262" spans="2:13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</row>
    <row r="263" spans="2:13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</row>
    <row r="264" spans="2:13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</row>
    <row r="265" spans="2:13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</row>
    <row r="266" spans="2:13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</row>
    <row r="267" spans="2:13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</row>
    <row r="268" spans="2:13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</row>
    <row r="269" spans="2:13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</row>
    <row r="270" spans="2:13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</row>
    <row r="271" spans="2:13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</row>
    <row r="272" spans="2:13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</row>
    <row r="273" spans="2:13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</row>
    <row r="274" spans="2:13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</row>
    <row r="275" spans="2:13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</row>
    <row r="276" spans="2:13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</row>
    <row r="277" spans="2:13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</row>
    <row r="278" spans="2:13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</row>
    <row r="279" spans="2:13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</row>
    <row r="280" spans="2:13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</row>
    <row r="281" spans="2:13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</row>
    <row r="282" spans="2:13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</row>
    <row r="283" spans="2:13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</row>
    <row r="284" spans="2:13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</row>
    <row r="285" spans="2:13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</row>
    <row r="286" spans="2:13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</row>
    <row r="287" spans="2:13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</row>
    <row r="288" spans="2:13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</row>
    <row r="289" spans="2:13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</row>
    <row r="290" spans="2:13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</row>
    <row r="291" spans="2:13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</row>
    <row r="292" spans="2:13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</row>
    <row r="293" spans="2:13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</row>
    <row r="294" spans="2:13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</row>
    <row r="295" spans="2:13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</row>
    <row r="296" spans="2:13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</row>
    <row r="297" spans="2:13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</row>
    <row r="298" spans="2:13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</row>
    <row r="299" spans="2:13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</row>
    <row r="300" spans="2:13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</row>
    <row r="301" spans="2:13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</row>
    <row r="302" spans="2:13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2.28515625" style="2" bestFit="1" customWidth="1"/>
    <col min="3" max="3" width="43.7109375" style="2" customWidth="1"/>
    <col min="4" max="4" width="12" style="1" bestFit="1" customWidth="1"/>
    <col min="5" max="5" width="11.28515625" style="1" bestFit="1" customWidth="1"/>
    <col min="6" max="6" width="7" style="1" bestFit="1" customWidth="1"/>
    <col min="7" max="7" width="10.710937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140</v>
      </c>
      <c r="C1" s="67" t="s" vm="1">
        <v>217</v>
      </c>
    </row>
    <row r="2" spans="2:11">
      <c r="B2" s="46" t="s">
        <v>139</v>
      </c>
      <c r="C2" s="67" t="s">
        <v>218</v>
      </c>
    </row>
    <row r="3" spans="2:11">
      <c r="B3" s="46" t="s">
        <v>141</v>
      </c>
      <c r="C3" s="67" t="s">
        <v>219</v>
      </c>
    </row>
    <row r="4" spans="2:11">
      <c r="B4" s="46" t="s">
        <v>142</v>
      </c>
      <c r="C4" s="67">
        <v>8602</v>
      </c>
    </row>
    <row r="6" spans="2:11" ht="26.25" customHeight="1">
      <c r="B6" s="149" t="s">
        <v>168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ht="26.25" customHeight="1">
      <c r="B7" s="149" t="s">
        <v>92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1" s="3" customFormat="1" ht="78.75">
      <c r="B8" s="21" t="s">
        <v>110</v>
      </c>
      <c r="C8" s="29" t="s">
        <v>43</v>
      </c>
      <c r="D8" s="29" t="s">
        <v>97</v>
      </c>
      <c r="E8" s="29" t="s">
        <v>98</v>
      </c>
      <c r="F8" s="29" t="s">
        <v>194</v>
      </c>
      <c r="G8" s="29" t="s">
        <v>193</v>
      </c>
      <c r="H8" s="29" t="s">
        <v>105</v>
      </c>
      <c r="I8" s="29" t="s">
        <v>56</v>
      </c>
      <c r="J8" s="29" t="s">
        <v>143</v>
      </c>
      <c r="K8" s="30" t="s">
        <v>145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201</v>
      </c>
      <c r="G9" s="31"/>
      <c r="H9" s="31" t="s">
        <v>197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1727</v>
      </c>
      <c r="C11" s="69"/>
      <c r="D11" s="69"/>
      <c r="E11" s="69"/>
      <c r="F11" s="76"/>
      <c r="G11" s="78"/>
      <c r="H11" s="76">
        <v>0.59286892600000007</v>
      </c>
      <c r="I11" s="69"/>
      <c r="J11" s="77">
        <f>IFERROR(H11/$H$11,0)</f>
        <v>1</v>
      </c>
      <c r="K11" s="77">
        <f>H11/'סכום נכסי הקרן'!$C$42</f>
        <v>7.5723560874474792E-6</v>
      </c>
    </row>
    <row r="12" spans="2:11" ht="21" customHeight="1">
      <c r="B12" s="92" t="s">
        <v>1728</v>
      </c>
      <c r="C12" s="69"/>
      <c r="D12" s="69"/>
      <c r="E12" s="69"/>
      <c r="F12" s="76"/>
      <c r="G12" s="78"/>
      <c r="H12" s="76">
        <v>0.59286892600000007</v>
      </c>
      <c r="I12" s="69"/>
      <c r="J12" s="77">
        <f t="shared" ref="J12:J14" si="0">IFERROR(H12/$H$11,0)</f>
        <v>1</v>
      </c>
      <c r="K12" s="77">
        <f>H12/'סכום נכסי הקרן'!$C$42</f>
        <v>7.5723560874474792E-6</v>
      </c>
    </row>
    <row r="13" spans="2:11">
      <c r="B13" s="86" t="s">
        <v>1729</v>
      </c>
      <c r="C13" s="69"/>
      <c r="D13" s="69"/>
      <c r="E13" s="69"/>
      <c r="F13" s="76"/>
      <c r="G13" s="78"/>
      <c r="H13" s="76">
        <v>0.59286892600000007</v>
      </c>
      <c r="I13" s="69"/>
      <c r="J13" s="77">
        <f t="shared" si="0"/>
        <v>1</v>
      </c>
      <c r="K13" s="77">
        <f>H13/'סכום נכסי הקרן'!$C$42</f>
        <v>7.5723560874474792E-6</v>
      </c>
    </row>
    <row r="14" spans="2:11">
      <c r="B14" s="75" t="s">
        <v>1730</v>
      </c>
      <c r="C14" s="69" t="s">
        <v>1731</v>
      </c>
      <c r="D14" s="82" t="s">
        <v>126</v>
      </c>
      <c r="E14" s="94">
        <v>44616</v>
      </c>
      <c r="F14" s="76">
        <v>0.15801600000000002</v>
      </c>
      <c r="G14" s="78">
        <v>101404.19</v>
      </c>
      <c r="H14" s="76">
        <v>0.59286892600000007</v>
      </c>
      <c r="I14" s="77">
        <v>2.1023720780141846E-7</v>
      </c>
      <c r="J14" s="77">
        <f t="shared" si="0"/>
        <v>1</v>
      </c>
      <c r="K14" s="77">
        <f>H14/'סכום נכסי הקרן'!$C$42</f>
        <v>7.5723560874474792E-6</v>
      </c>
    </row>
    <row r="15" spans="2:11">
      <c r="B15" s="72"/>
      <c r="C15" s="69"/>
      <c r="D15" s="69"/>
      <c r="E15" s="69"/>
      <c r="F15" s="76"/>
      <c r="G15" s="78"/>
      <c r="H15" s="69"/>
      <c r="I15" s="69"/>
      <c r="J15" s="77"/>
      <c r="K15" s="69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125" t="s">
        <v>106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25" t="s">
        <v>192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25" t="s">
        <v>200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110"/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spans="2:11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2:11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</row>
    <row r="118" spans="2:11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</row>
    <row r="119" spans="2:11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</row>
    <row r="120" spans="2:11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</row>
    <row r="121" spans="2:11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spans="2:11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2:11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</row>
    <row r="124" spans="2:11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</row>
    <row r="125" spans="2:11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</row>
    <row r="126" spans="2:11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2:11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spans="2:11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2:11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</row>
    <row r="130" spans="2:11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</row>
    <row r="131" spans="2:11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2:11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</row>
    <row r="133" spans="2:11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</row>
    <row r="134" spans="2:11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</row>
    <row r="135" spans="2:11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2:11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spans="2:11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2:11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spans="2:11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2:11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2:11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spans="2:11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2:11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spans="2:11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spans="2:11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2:11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spans="2:11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2:11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2:11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2:11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2:11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2:11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spans="2:11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spans="2:11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2:11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spans="2:11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spans="2:11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2:11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2:11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2:11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2:11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2:11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2:11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spans="2:11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2:11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spans="2:11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2:11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spans="2:11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spans="2:11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spans="2:11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spans="2:11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spans="2:1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2:11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</row>
    <row r="174" spans="2:11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pans="2:11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</row>
    <row r="176" spans="2:11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2:11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</row>
    <row r="178" spans="2:11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</row>
    <row r="179" spans="2:11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</row>
    <row r="180" spans="2:11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2:11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2:11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2:11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</row>
    <row r="184" spans="2:11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</row>
    <row r="185" spans="2:11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</row>
    <row r="186" spans="2:11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</row>
    <row r="187" spans="2:11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</row>
    <row r="188" spans="2:11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2:11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</row>
    <row r="190" spans="2:11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2:11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</row>
    <row r="192" spans="2:11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2:11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2:11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2:11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2:11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2:11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</row>
    <row r="198" spans="2:11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2:11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</row>
    <row r="200" spans="2:11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</row>
    <row r="201" spans="2:11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2:11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2:11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</row>
    <row r="204" spans="2:11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2:11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</row>
    <row r="206" spans="2:11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2:11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2:11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</row>
    <row r="209" spans="2:11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2:11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2:11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</row>
    <row r="212" spans="2:11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</row>
    <row r="213" spans="2:11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</row>
    <row r="214" spans="2:11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</row>
    <row r="215" spans="2:11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</row>
    <row r="216" spans="2:11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</row>
    <row r="217" spans="2:11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spans="2:11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</row>
    <row r="219" spans="2:11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</row>
    <row r="220" spans="2:11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</row>
    <row r="221" spans="2:11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2:11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</row>
    <row r="223" spans="2:11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</row>
    <row r="224" spans="2:11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</row>
    <row r="225" spans="2:11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</row>
    <row r="226" spans="2:11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2:11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2:11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2:11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2:11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spans="2:11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</row>
    <row r="232" spans="2:11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</row>
    <row r="233" spans="2:11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</row>
    <row r="234" spans="2:11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</row>
    <row r="235" spans="2:11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</row>
    <row r="236" spans="2:11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</row>
    <row r="237" spans="2:11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</row>
    <row r="238" spans="2:11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</row>
    <row r="239" spans="2:11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</row>
    <row r="240" spans="2:11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</row>
    <row r="241" spans="2:11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</row>
    <row r="242" spans="2:11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</row>
    <row r="243" spans="2:11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</row>
    <row r="244" spans="2:11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</row>
    <row r="245" spans="2:11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</row>
    <row r="246" spans="2:11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</row>
    <row r="247" spans="2:11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</row>
    <row r="248" spans="2:11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</row>
    <row r="249" spans="2:11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</row>
    <row r="250" spans="2:11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</row>
    <row r="251" spans="2:11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</row>
    <row r="252" spans="2:11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</row>
    <row r="253" spans="2:11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</row>
    <row r="254" spans="2:11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</row>
    <row r="255" spans="2:11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</row>
    <row r="256" spans="2:11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</row>
    <row r="257" spans="2:11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</row>
    <row r="258" spans="2:11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</row>
    <row r="259" spans="2:11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2:11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</row>
    <row r="261" spans="2:11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</row>
    <row r="262" spans="2:11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</row>
    <row r="263" spans="2:11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</row>
    <row r="264" spans="2:11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</row>
    <row r="265" spans="2:11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</row>
    <row r="266" spans="2:11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</row>
    <row r="267" spans="2:11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</row>
    <row r="268" spans="2:11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</row>
    <row r="269" spans="2:11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</row>
    <row r="270" spans="2:11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</row>
    <row r="271" spans="2:11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</row>
    <row r="272" spans="2:11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</row>
    <row r="273" spans="2:11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</row>
    <row r="274" spans="2:11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</row>
    <row r="275" spans="2:11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</row>
    <row r="276" spans="2:11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</row>
    <row r="277" spans="2:11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</row>
    <row r="278" spans="2:11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</row>
    <row r="279" spans="2:11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</row>
    <row r="280" spans="2:11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</row>
    <row r="281" spans="2:11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2:11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</row>
    <row r="283" spans="2:11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</row>
    <row r="284" spans="2:11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</row>
    <row r="285" spans="2:11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</row>
    <row r="286" spans="2:11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</row>
    <row r="287" spans="2:11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</row>
    <row r="288" spans="2:11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</row>
    <row r="289" spans="2:11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</row>
    <row r="290" spans="2:11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</row>
    <row r="291" spans="2:11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2:11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2:11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</row>
    <row r="294" spans="2:11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</row>
    <row r="295" spans="2:11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</row>
    <row r="296" spans="2:11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</row>
    <row r="297" spans="2:11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</row>
    <row r="298" spans="2:11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</row>
    <row r="299" spans="2:11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</row>
    <row r="300" spans="2:11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</row>
    <row r="301" spans="2:11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</row>
    <row r="302" spans="2:11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</row>
    <row r="303" spans="2:11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</row>
    <row r="304" spans="2:11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2:11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</row>
    <row r="306" spans="2:11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</row>
    <row r="307" spans="2:11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</row>
    <row r="308" spans="2:1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</row>
    <row r="309" spans="2:11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</row>
    <row r="310" spans="2:11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</row>
    <row r="311" spans="2:11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</row>
    <row r="312" spans="2:11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</row>
    <row r="313" spans="2:11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</row>
    <row r="314" spans="2:11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</row>
    <row r="315" spans="2:11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</row>
    <row r="316" spans="2:11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</row>
    <row r="317" spans="2:11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</row>
    <row r="318" spans="2:11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</row>
    <row r="319" spans="2:11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</row>
    <row r="320" spans="2:11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</row>
    <row r="321" spans="2:1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</row>
    <row r="322" spans="2:11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</row>
    <row r="323" spans="2:11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</row>
    <row r="324" spans="2:11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2:11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</row>
    <row r="326" spans="2:11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</row>
    <row r="327" spans="2:11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</row>
    <row r="328" spans="2:11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</row>
    <row r="329" spans="2:11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</row>
    <row r="330" spans="2:11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</row>
    <row r="331" spans="2:11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</row>
    <row r="332" spans="2:11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</row>
    <row r="333" spans="2:11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</row>
    <row r="334" spans="2:1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</row>
    <row r="335" spans="2:11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</row>
    <row r="336" spans="2:11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</row>
    <row r="337" spans="2:11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</row>
    <row r="338" spans="2:11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</row>
    <row r="339" spans="2:11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</row>
    <row r="340" spans="2:11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</row>
    <row r="341" spans="2:11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</row>
    <row r="342" spans="2:11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</row>
    <row r="343" spans="2:11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</row>
    <row r="344" spans="2:11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</row>
    <row r="345" spans="2:11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</row>
    <row r="346" spans="2:11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</row>
    <row r="347" spans="2:1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</row>
    <row r="348" spans="2:11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</row>
    <row r="349" spans="2:11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</row>
    <row r="350" spans="2:11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</row>
    <row r="351" spans="2:11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</row>
    <row r="352" spans="2:11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</row>
    <row r="353" spans="2:11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2:11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</row>
    <row r="355" spans="2:11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</row>
    <row r="356" spans="2:11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</row>
    <row r="357" spans="2:1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</row>
    <row r="358" spans="2:1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</row>
    <row r="359" spans="2:1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2:11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</row>
    <row r="361" spans="2:11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2:11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</row>
    <row r="363" spans="2:11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</row>
    <row r="364" spans="2:1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</row>
    <row r="365" spans="2:1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</row>
    <row r="366" spans="2:1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</row>
    <row r="367" spans="2:1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</row>
    <row r="368" spans="2:1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</row>
    <row r="369" spans="2:1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</row>
    <row r="370" spans="2:1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</row>
    <row r="371" spans="2:1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</row>
    <row r="372" spans="2:1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</row>
    <row r="373" spans="2:1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</row>
    <row r="374" spans="2:1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</row>
    <row r="375" spans="2:1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2:1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</row>
    <row r="377" spans="2:1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</row>
    <row r="378" spans="2:1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</row>
    <row r="379" spans="2:1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</row>
    <row r="380" spans="2:1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</row>
    <row r="381" spans="2:1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</row>
    <row r="382" spans="2:1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2:1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</row>
    <row r="384" spans="2:1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</row>
    <row r="385" spans="2:1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</row>
    <row r="386" spans="2:1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</row>
    <row r="387" spans="2:1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</row>
    <row r="388" spans="2:1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</row>
    <row r="389" spans="2:1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</row>
    <row r="390" spans="2:1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</row>
    <row r="391" spans="2:1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2:1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</row>
    <row r="393" spans="2:1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</row>
    <row r="394" spans="2:1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</row>
    <row r="395" spans="2:1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</row>
    <row r="396" spans="2:1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</row>
    <row r="397" spans="2:1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</row>
    <row r="398" spans="2:1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</row>
    <row r="399" spans="2:1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</row>
    <row r="400" spans="2:1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</row>
    <row r="401" spans="2:1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</row>
    <row r="402" spans="2:1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</row>
    <row r="403" spans="2:1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</row>
    <row r="404" spans="2:1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</row>
    <row r="405" spans="2:1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</row>
    <row r="406" spans="2:1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</row>
    <row r="407" spans="2:1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2:1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2:1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</row>
    <row r="410" spans="2:1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</row>
    <row r="411" spans="2:1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</row>
    <row r="412" spans="2:1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2:1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</row>
    <row r="414" spans="2:1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</row>
    <row r="415" spans="2:1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</row>
    <row r="416" spans="2:1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</row>
    <row r="417" spans="2:1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</row>
    <row r="418" spans="2:1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</row>
    <row r="419" spans="2:1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2:1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</row>
    <row r="421" spans="2:1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</row>
    <row r="422" spans="2:1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</row>
    <row r="423" spans="2:1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2:1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2:1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2:1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</row>
    <row r="427" spans="2:1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2:1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2:1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2:1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2:1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2:1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</row>
    <row r="433" spans="2:1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</row>
    <row r="434" spans="2:1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</row>
    <row r="435" spans="2:1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</row>
    <row r="436" spans="2:1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</row>
    <row r="437" spans="2:1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</row>
    <row r="438" spans="2:1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</row>
    <row r="439" spans="2:1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</row>
    <row r="440" spans="2:1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</row>
    <row r="441" spans="2:1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2:1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</row>
    <row r="443" spans="2:1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</row>
    <row r="444" spans="2:1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</row>
    <row r="445" spans="2:1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</row>
    <row r="446" spans="2:1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</row>
    <row r="447" spans="2:1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</row>
    <row r="448" spans="2:1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</row>
    <row r="449" spans="2:1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</row>
    <row r="450" spans="2:1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</row>
    <row r="451" spans="2:1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</row>
    <row r="452" spans="2:1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</row>
    <row r="453" spans="2:1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2:1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pans="2:1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2:1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</row>
    <row r="457" spans="2:1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</row>
    <row r="458" spans="2:1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</row>
    <row r="459" spans="2:1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</row>
    <row r="460" spans="2:1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</row>
    <row r="461" spans="2:1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2:1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</row>
    <row r="463" spans="2:1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</row>
    <row r="464" spans="2:1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</row>
    <row r="465" spans="2:1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</row>
    <row r="466" spans="2:1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</row>
    <row r="467" spans="2:1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</row>
    <row r="468" spans="2:1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</row>
    <row r="469" spans="2:1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2:1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</row>
    <row r="471" spans="2:1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</row>
    <row r="472" spans="2:1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</row>
    <row r="473" spans="2:1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</row>
    <row r="474" spans="2:1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</row>
    <row r="475" spans="2:1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</row>
    <row r="476" spans="2:1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</row>
    <row r="477" spans="2:1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</row>
    <row r="478" spans="2:1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</row>
    <row r="479" spans="2:1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</row>
    <row r="480" spans="2:1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</row>
    <row r="481" spans="2:1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2:1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</row>
    <row r="483" spans="2:1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</row>
    <row r="484" spans="2:1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</row>
    <row r="485" spans="2:1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</row>
    <row r="486" spans="2:1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</row>
    <row r="487" spans="2:1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</row>
    <row r="488" spans="2:1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</row>
    <row r="489" spans="2:1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</row>
    <row r="490" spans="2:1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</row>
    <row r="491" spans="2:1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</row>
    <row r="492" spans="2:1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</row>
    <row r="493" spans="2:1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</row>
    <row r="494" spans="2:1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</row>
    <row r="495" spans="2:1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</row>
    <row r="496" spans="2:1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</row>
    <row r="497" spans="2:1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</row>
    <row r="498" spans="2:1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</row>
    <row r="499" spans="2:1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2:1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2" style="2" customWidth="1"/>
    <col min="4" max="4" width="18.140625" style="2" bestFit="1" customWidth="1"/>
    <col min="5" max="5" width="9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140</v>
      </c>
      <c r="C1" s="67" t="s" vm="1">
        <v>217</v>
      </c>
    </row>
    <row r="2" spans="2:12">
      <c r="B2" s="46" t="s">
        <v>139</v>
      </c>
      <c r="C2" s="67" t="s">
        <v>218</v>
      </c>
    </row>
    <row r="3" spans="2:12">
      <c r="B3" s="46" t="s">
        <v>141</v>
      </c>
      <c r="C3" s="67" t="s">
        <v>219</v>
      </c>
    </row>
    <row r="4" spans="2:12">
      <c r="B4" s="46" t="s">
        <v>142</v>
      </c>
      <c r="C4" s="67">
        <v>8602</v>
      </c>
    </row>
    <row r="6" spans="2:12" ht="26.25" customHeight="1">
      <c r="B6" s="149" t="s">
        <v>168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93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78.75">
      <c r="B8" s="21" t="s">
        <v>110</v>
      </c>
      <c r="C8" s="29" t="s">
        <v>43</v>
      </c>
      <c r="D8" s="29" t="s">
        <v>62</v>
      </c>
      <c r="E8" s="29" t="s">
        <v>97</v>
      </c>
      <c r="F8" s="29" t="s">
        <v>98</v>
      </c>
      <c r="G8" s="29" t="s">
        <v>194</v>
      </c>
      <c r="H8" s="29" t="s">
        <v>193</v>
      </c>
      <c r="I8" s="29" t="s">
        <v>105</v>
      </c>
      <c r="J8" s="29" t="s">
        <v>56</v>
      </c>
      <c r="K8" s="29" t="s">
        <v>143</v>
      </c>
      <c r="L8" s="30" t="s">
        <v>145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201</v>
      </c>
      <c r="H9" s="15"/>
      <c r="I9" s="15" t="s">
        <v>197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46</v>
      </c>
      <c r="C11" s="69"/>
      <c r="D11" s="69"/>
      <c r="E11" s="69"/>
      <c r="F11" s="69"/>
      <c r="G11" s="76"/>
      <c r="H11" s="78"/>
      <c r="I11" s="76">
        <v>1.2595380000000004E-3</v>
      </c>
      <c r="J11" s="69"/>
      <c r="K11" s="77">
        <f>IFERROR(I11/$I$11,0)</f>
        <v>1</v>
      </c>
      <c r="L11" s="77">
        <f>I11/'סכום נכסי הקרן'!$C$42</f>
        <v>1.6087316813887839E-8</v>
      </c>
    </row>
    <row r="12" spans="2:12" ht="21" customHeight="1">
      <c r="B12" s="92" t="s">
        <v>1732</v>
      </c>
      <c r="C12" s="69"/>
      <c r="D12" s="69"/>
      <c r="E12" s="69"/>
      <c r="F12" s="69"/>
      <c r="G12" s="76"/>
      <c r="H12" s="78"/>
      <c r="I12" s="76">
        <v>1.2595380000000004E-3</v>
      </c>
      <c r="J12" s="69"/>
      <c r="K12" s="77">
        <f t="shared" ref="K12:K15" si="0">IFERROR(I12/$I$11,0)</f>
        <v>1</v>
      </c>
      <c r="L12" s="77">
        <f>I12/'סכום נכסי הקרן'!$C$42</f>
        <v>1.6087316813887839E-8</v>
      </c>
    </row>
    <row r="13" spans="2:12">
      <c r="B13" s="72" t="s">
        <v>1733</v>
      </c>
      <c r="C13" s="69">
        <v>8944</v>
      </c>
      <c r="D13" s="82" t="s">
        <v>425</v>
      </c>
      <c r="E13" s="82" t="s">
        <v>127</v>
      </c>
      <c r="F13" s="94">
        <v>44607</v>
      </c>
      <c r="G13" s="76">
        <v>20.410400000000003</v>
      </c>
      <c r="H13" s="78">
        <v>6.1585999999999999</v>
      </c>
      <c r="I13" s="76">
        <v>1.2569950000000003E-3</v>
      </c>
      <c r="J13" s="77">
        <v>1.2253097347905979E-7</v>
      </c>
      <c r="K13" s="77">
        <f t="shared" si="0"/>
        <v>0.9979810057338484</v>
      </c>
      <c r="L13" s="77">
        <f>I13/'סכום נכסי הקרן'!$C$42</f>
        <v>1.6054836613482834E-8</v>
      </c>
    </row>
    <row r="14" spans="2:12">
      <c r="B14" s="72" t="s">
        <v>1734</v>
      </c>
      <c r="C14" s="69" t="s">
        <v>1735</v>
      </c>
      <c r="D14" s="82" t="s">
        <v>770</v>
      </c>
      <c r="E14" s="82" t="s">
        <v>127</v>
      </c>
      <c r="F14" s="94">
        <v>44628</v>
      </c>
      <c r="G14" s="76">
        <v>36.21200000000001</v>
      </c>
      <c r="H14" s="78">
        <v>1E-4</v>
      </c>
      <c r="I14" s="76">
        <v>3.6000000000000005E-8</v>
      </c>
      <c r="J14" s="77">
        <v>3.98128567051708E-7</v>
      </c>
      <c r="K14" s="77">
        <f t="shared" si="0"/>
        <v>2.858190860458358E-5</v>
      </c>
      <c r="L14" s="77">
        <f>I14/'סכום נכסי הקרן'!$C$42</f>
        <v>4.5980621886752293E-13</v>
      </c>
    </row>
    <row r="15" spans="2:12">
      <c r="B15" s="72" t="s">
        <v>1736</v>
      </c>
      <c r="C15" s="69">
        <v>8731</v>
      </c>
      <c r="D15" s="82" t="s">
        <v>149</v>
      </c>
      <c r="E15" s="82" t="s">
        <v>127</v>
      </c>
      <c r="F15" s="94">
        <v>44537</v>
      </c>
      <c r="G15" s="76">
        <v>4.34544</v>
      </c>
      <c r="H15" s="78">
        <v>5.7700000000000001E-2</v>
      </c>
      <c r="I15" s="76">
        <v>2.5070000000000007E-6</v>
      </c>
      <c r="J15" s="77">
        <v>6.6410059929583428E-7</v>
      </c>
      <c r="K15" s="77">
        <f t="shared" si="0"/>
        <v>1.9904123575469734E-3</v>
      </c>
      <c r="L15" s="77">
        <f>I15/'סכום נכסי הקרן'!$C$42</f>
        <v>3.2020394186135559E-11</v>
      </c>
    </row>
    <row r="16" spans="2:12">
      <c r="B16" s="68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20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20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20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110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</row>
    <row r="531" spans="2:12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</row>
    <row r="532" spans="2:12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</row>
    <row r="533" spans="2:12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</row>
    <row r="534" spans="2:12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</row>
    <row r="535" spans="2:12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</row>
    <row r="536" spans="2:12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</row>
    <row r="537" spans="2:12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</row>
    <row r="538" spans="2:12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</row>
    <row r="539" spans="2:12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</row>
    <row r="540" spans="2:12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</row>
    <row r="541" spans="2:12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</row>
    <row r="542" spans="2:12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</row>
    <row r="543" spans="2:12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</row>
    <row r="544" spans="2:12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</row>
    <row r="545" spans="2:12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</row>
    <row r="546" spans="2:12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</row>
    <row r="547" spans="2:12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</row>
    <row r="548" spans="2:12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</row>
    <row r="549" spans="2:12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</row>
    <row r="550" spans="2:12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</row>
    <row r="551" spans="2:12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</row>
    <row r="552" spans="2:12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</row>
    <row r="553" spans="2:12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</row>
    <row r="554" spans="2:12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</row>
    <row r="555" spans="2:12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</row>
    <row r="556" spans="2:12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</row>
    <row r="557" spans="2:12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</row>
    <row r="558" spans="2:12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</row>
    <row r="559" spans="2:12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</row>
    <row r="560" spans="2:12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</row>
    <row r="561" spans="2:12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</row>
    <row r="562" spans="2:12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</row>
    <row r="563" spans="2:12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</row>
    <row r="564" spans="2:12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</row>
    <row r="565" spans="2:12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</row>
    <row r="566" spans="2:12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</row>
    <row r="567" spans="2:12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</row>
    <row r="568" spans="2:12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</row>
    <row r="569" spans="2:12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</row>
    <row r="570" spans="2:12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43.2851562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9.710937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140</v>
      </c>
      <c r="C1" s="67" t="s" vm="1">
        <v>217</v>
      </c>
    </row>
    <row r="2" spans="2:12">
      <c r="B2" s="46" t="s">
        <v>139</v>
      </c>
      <c r="C2" s="67" t="s">
        <v>218</v>
      </c>
    </row>
    <row r="3" spans="2:12">
      <c r="B3" s="46" t="s">
        <v>141</v>
      </c>
      <c r="C3" s="67" t="s">
        <v>219</v>
      </c>
    </row>
    <row r="4" spans="2:12">
      <c r="B4" s="46" t="s">
        <v>142</v>
      </c>
      <c r="C4" s="67">
        <v>8602</v>
      </c>
    </row>
    <row r="6" spans="2:12" ht="26.25" customHeight="1">
      <c r="B6" s="149" t="s">
        <v>168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94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63">
      <c r="B8" s="21" t="s">
        <v>110</v>
      </c>
      <c r="C8" s="29" t="s">
        <v>43</v>
      </c>
      <c r="D8" s="29" t="s">
        <v>62</v>
      </c>
      <c r="E8" s="29" t="s">
        <v>97</v>
      </c>
      <c r="F8" s="29" t="s">
        <v>98</v>
      </c>
      <c r="G8" s="29" t="s">
        <v>194</v>
      </c>
      <c r="H8" s="29" t="s">
        <v>193</v>
      </c>
      <c r="I8" s="29" t="s">
        <v>105</v>
      </c>
      <c r="J8" s="29" t="s">
        <v>56</v>
      </c>
      <c r="K8" s="29" t="s">
        <v>143</v>
      </c>
      <c r="L8" s="30" t="s">
        <v>145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201</v>
      </c>
      <c r="H9" s="15"/>
      <c r="I9" s="15" t="s">
        <v>197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48</v>
      </c>
      <c r="C11" s="69"/>
      <c r="D11" s="69"/>
      <c r="E11" s="69"/>
      <c r="F11" s="69"/>
      <c r="G11" s="76"/>
      <c r="H11" s="78"/>
      <c r="I11" s="76">
        <v>-1.2005450999999999E-2</v>
      </c>
      <c r="J11" s="69"/>
      <c r="K11" s="77">
        <f>IFERROR(I11/$I$11,0)</f>
        <v>1</v>
      </c>
      <c r="L11" s="77">
        <f>I11/'סכום נכסי הקרן'!$C$42</f>
        <v>-1.5333836194748113E-7</v>
      </c>
    </row>
    <row r="12" spans="2:12" ht="19.5" customHeight="1">
      <c r="B12" s="92" t="s">
        <v>190</v>
      </c>
      <c r="C12" s="69"/>
      <c r="D12" s="69"/>
      <c r="E12" s="69"/>
      <c r="F12" s="69"/>
      <c r="G12" s="76"/>
      <c r="H12" s="78"/>
      <c r="I12" s="76">
        <v>-1.2005450999999999E-2</v>
      </c>
      <c r="J12" s="69"/>
      <c r="K12" s="77">
        <f t="shared" ref="K12:K17" si="0">IFERROR(I12/$I$11,0)</f>
        <v>1</v>
      </c>
      <c r="L12" s="77">
        <f>I12/'סכום נכסי הקרן'!$C$42</f>
        <v>-1.5333836194748113E-7</v>
      </c>
    </row>
    <row r="13" spans="2:12">
      <c r="B13" s="72" t="s">
        <v>1737</v>
      </c>
      <c r="C13" s="69"/>
      <c r="D13" s="69"/>
      <c r="E13" s="69"/>
      <c r="F13" s="69"/>
      <c r="G13" s="76"/>
      <c r="H13" s="78"/>
      <c r="I13" s="76">
        <v>-1.2005450999999999E-2</v>
      </c>
      <c r="J13" s="69"/>
      <c r="K13" s="77">
        <f t="shared" si="0"/>
        <v>1</v>
      </c>
      <c r="L13" s="77">
        <f>I13/'סכום נכסי הקרן'!$C$42</f>
        <v>-1.5333836194748113E-7</v>
      </c>
    </row>
    <row r="14" spans="2:12">
      <c r="B14" s="75" t="s">
        <v>1738</v>
      </c>
      <c r="C14" s="69" t="s">
        <v>1739</v>
      </c>
      <c r="D14" s="82" t="s">
        <v>461</v>
      </c>
      <c r="E14" s="82" t="s">
        <v>126</v>
      </c>
      <c r="F14" s="94">
        <v>45048</v>
      </c>
      <c r="G14" s="76">
        <v>-839.65950000000009</v>
      </c>
      <c r="H14" s="78">
        <v>1.4449000000000001</v>
      </c>
      <c r="I14" s="76">
        <v>-1.2132240000000001E-2</v>
      </c>
      <c r="J14" s="69"/>
      <c r="K14" s="77">
        <f t="shared" si="0"/>
        <v>1.0105609526872421</v>
      </c>
      <c r="L14" s="77">
        <f>I14/'סכום נכסי הקרן'!$C$42</f>
        <v>-1.5495776113314766E-7</v>
      </c>
    </row>
    <row r="15" spans="2:12">
      <c r="B15" s="75" t="s">
        <v>1740</v>
      </c>
      <c r="C15" s="69" t="s">
        <v>1741</v>
      </c>
      <c r="D15" s="82" t="s">
        <v>461</v>
      </c>
      <c r="E15" s="82" t="s">
        <v>126</v>
      </c>
      <c r="F15" s="94">
        <v>45076</v>
      </c>
      <c r="G15" s="76">
        <v>-3918.4110000000005</v>
      </c>
      <c r="H15" s="78">
        <v>1.0383</v>
      </c>
      <c r="I15" s="76">
        <v>-4.0684861000000003E-2</v>
      </c>
      <c r="J15" s="69"/>
      <c r="K15" s="77">
        <f t="shared" si="0"/>
        <v>3.3888656910931547</v>
      </c>
      <c r="L15" s="77">
        <f>I15/'סכום נכסי הקרן'!$C$42</f>
        <v>-5.1964311393224296E-7</v>
      </c>
    </row>
    <row r="16" spans="2:12" s="6" customFormat="1">
      <c r="B16" s="75" t="s">
        <v>1742</v>
      </c>
      <c r="C16" s="69" t="s">
        <v>1743</v>
      </c>
      <c r="D16" s="82" t="s">
        <v>461</v>
      </c>
      <c r="E16" s="82" t="s">
        <v>126</v>
      </c>
      <c r="F16" s="94">
        <v>45048</v>
      </c>
      <c r="G16" s="76">
        <v>839.65950000000009</v>
      </c>
      <c r="H16" s="78">
        <v>0.1817</v>
      </c>
      <c r="I16" s="76">
        <v>1.5256610000000002E-3</v>
      </c>
      <c r="J16" s="69"/>
      <c r="K16" s="77">
        <f t="shared" si="0"/>
        <v>-0.12708069026311467</v>
      </c>
      <c r="L16" s="77">
        <f>I16/'סכום נכסי הקרן'!$C$42</f>
        <v>1.948634488010122E-8</v>
      </c>
    </row>
    <row r="17" spans="2:12" s="6" customFormat="1">
      <c r="B17" s="75" t="s">
        <v>1744</v>
      </c>
      <c r="C17" s="69" t="s">
        <v>1745</v>
      </c>
      <c r="D17" s="82" t="s">
        <v>461</v>
      </c>
      <c r="E17" s="82" t="s">
        <v>126</v>
      </c>
      <c r="F17" s="94">
        <v>45076</v>
      </c>
      <c r="G17" s="76">
        <v>3918.4110000000005</v>
      </c>
      <c r="H17" s="78">
        <v>1.0025999999999999</v>
      </c>
      <c r="I17" s="76">
        <v>3.9285989E-2</v>
      </c>
      <c r="J17" s="69"/>
      <c r="K17" s="77">
        <f t="shared" si="0"/>
        <v>-3.2723459535172816</v>
      </c>
      <c r="L17" s="77">
        <f>I17/'סכום נכסי הקרן'!$C$42</f>
        <v>5.0177616823780816E-7</v>
      </c>
    </row>
    <row r="18" spans="2:12" s="6" customFormat="1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25" t="s">
        <v>209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125" t="s">
        <v>106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125" t="s">
        <v>192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25" t="s">
        <v>200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0"/>
      <c r="D474" s="110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0"/>
      <c r="D475" s="110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0"/>
      <c r="D476" s="110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0"/>
      <c r="D477" s="110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0"/>
      <c r="D478" s="110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0"/>
      <c r="D479" s="110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0"/>
      <c r="D480" s="110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0"/>
      <c r="D481" s="110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0"/>
      <c r="D482" s="110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0"/>
      <c r="D483" s="110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0"/>
      <c r="D484" s="110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0"/>
      <c r="D485" s="110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0"/>
      <c r="D486" s="110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0"/>
      <c r="D487" s="110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0"/>
      <c r="D488" s="110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0"/>
      <c r="D489" s="110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0"/>
      <c r="D490" s="110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0"/>
      <c r="D491" s="110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0"/>
      <c r="D492" s="110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0"/>
      <c r="D493" s="110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0"/>
      <c r="D494" s="110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0"/>
      <c r="D495" s="110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0"/>
      <c r="D496" s="110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0"/>
      <c r="D497" s="110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0"/>
      <c r="D498" s="110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0"/>
      <c r="D499" s="110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0"/>
      <c r="D500" s="110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0"/>
      <c r="D501" s="110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0"/>
      <c r="D502" s="110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0"/>
      <c r="D503" s="110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0"/>
      <c r="D504" s="110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0"/>
      <c r="D505" s="110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B506" s="110"/>
      <c r="C506" s="110"/>
      <c r="D506" s="110"/>
      <c r="E506" s="111"/>
      <c r="F506" s="111"/>
      <c r="G506" s="111"/>
      <c r="H506" s="111"/>
      <c r="I506" s="111"/>
      <c r="J506" s="111"/>
      <c r="K506" s="111"/>
      <c r="L506" s="111"/>
    </row>
    <row r="507" spans="2:12">
      <c r="B507" s="110"/>
      <c r="C507" s="110"/>
      <c r="D507" s="110"/>
      <c r="E507" s="111"/>
      <c r="F507" s="111"/>
      <c r="G507" s="111"/>
      <c r="H507" s="111"/>
      <c r="I507" s="111"/>
      <c r="J507" s="111"/>
      <c r="K507" s="111"/>
      <c r="L507" s="111"/>
    </row>
    <row r="508" spans="2:12">
      <c r="B508" s="110"/>
      <c r="C508" s="110"/>
      <c r="D508" s="110"/>
      <c r="E508" s="111"/>
      <c r="F508" s="111"/>
      <c r="G508" s="111"/>
      <c r="H508" s="111"/>
      <c r="I508" s="111"/>
      <c r="J508" s="111"/>
      <c r="K508" s="111"/>
      <c r="L508" s="111"/>
    </row>
    <row r="509" spans="2:12">
      <c r="B509" s="110"/>
      <c r="C509" s="110"/>
      <c r="D509" s="110"/>
      <c r="E509" s="111"/>
      <c r="F509" s="111"/>
      <c r="G509" s="111"/>
      <c r="H509" s="111"/>
      <c r="I509" s="111"/>
      <c r="J509" s="111"/>
      <c r="K509" s="111"/>
      <c r="L509" s="111"/>
    </row>
    <row r="510" spans="2:12">
      <c r="B510" s="110"/>
      <c r="C510" s="110"/>
      <c r="D510" s="110"/>
      <c r="E510" s="111"/>
      <c r="F510" s="111"/>
      <c r="G510" s="111"/>
      <c r="H510" s="111"/>
      <c r="I510" s="111"/>
      <c r="J510" s="111"/>
      <c r="K510" s="111"/>
      <c r="L510" s="111"/>
    </row>
    <row r="511" spans="2:12">
      <c r="B511" s="110"/>
      <c r="C511" s="110"/>
      <c r="D511" s="110"/>
      <c r="E511" s="111"/>
      <c r="F511" s="111"/>
      <c r="G511" s="111"/>
      <c r="H511" s="111"/>
      <c r="I511" s="111"/>
      <c r="J511" s="111"/>
      <c r="K511" s="111"/>
      <c r="L511" s="111"/>
    </row>
    <row r="512" spans="2:12">
      <c r="B512" s="110"/>
      <c r="C512" s="110"/>
      <c r="D512" s="110"/>
      <c r="E512" s="111"/>
      <c r="F512" s="111"/>
      <c r="G512" s="111"/>
      <c r="H512" s="111"/>
      <c r="I512" s="111"/>
      <c r="J512" s="111"/>
      <c r="K512" s="111"/>
      <c r="L512" s="111"/>
    </row>
    <row r="513" spans="2:12">
      <c r="B513" s="110"/>
      <c r="C513" s="110"/>
      <c r="D513" s="110"/>
      <c r="E513" s="111"/>
      <c r="F513" s="111"/>
      <c r="G513" s="111"/>
      <c r="H513" s="111"/>
      <c r="I513" s="111"/>
      <c r="J513" s="111"/>
      <c r="K513" s="111"/>
      <c r="L513" s="111"/>
    </row>
    <row r="514" spans="2:12">
      <c r="B514" s="110"/>
      <c r="C514" s="110"/>
      <c r="D514" s="110"/>
      <c r="E514" s="111"/>
      <c r="F514" s="111"/>
      <c r="G514" s="111"/>
      <c r="H514" s="111"/>
      <c r="I514" s="111"/>
      <c r="J514" s="111"/>
      <c r="K514" s="111"/>
      <c r="L514" s="111"/>
    </row>
    <row r="515" spans="2:12">
      <c r="B515" s="110"/>
      <c r="C515" s="110"/>
      <c r="D515" s="110"/>
      <c r="E515" s="111"/>
      <c r="F515" s="111"/>
      <c r="G515" s="111"/>
      <c r="H515" s="111"/>
      <c r="I515" s="111"/>
      <c r="J515" s="111"/>
      <c r="K515" s="111"/>
      <c r="L515" s="111"/>
    </row>
    <row r="516" spans="2:12">
      <c r="B516" s="110"/>
      <c r="C516" s="110"/>
      <c r="D516" s="110"/>
      <c r="E516" s="111"/>
      <c r="F516" s="111"/>
      <c r="G516" s="111"/>
      <c r="H516" s="111"/>
      <c r="I516" s="111"/>
      <c r="J516" s="111"/>
      <c r="K516" s="111"/>
      <c r="L516" s="111"/>
    </row>
    <row r="517" spans="2:12">
      <c r="B517" s="110"/>
      <c r="C517" s="110"/>
      <c r="D517" s="110"/>
      <c r="E517" s="111"/>
      <c r="F517" s="111"/>
      <c r="G517" s="111"/>
      <c r="H517" s="111"/>
      <c r="I517" s="111"/>
      <c r="J517" s="111"/>
      <c r="K517" s="111"/>
      <c r="L517" s="111"/>
    </row>
    <row r="518" spans="2:12">
      <c r="B518" s="110"/>
      <c r="C518" s="110"/>
      <c r="D518" s="110"/>
      <c r="E518" s="111"/>
      <c r="F518" s="111"/>
      <c r="G518" s="111"/>
      <c r="H518" s="111"/>
      <c r="I518" s="111"/>
      <c r="J518" s="111"/>
      <c r="K518" s="111"/>
      <c r="L518" s="111"/>
    </row>
    <row r="519" spans="2:12">
      <c r="B519" s="110"/>
      <c r="C519" s="110"/>
      <c r="D519" s="110"/>
      <c r="E519" s="111"/>
      <c r="F519" s="111"/>
      <c r="G519" s="111"/>
      <c r="H519" s="111"/>
      <c r="I519" s="111"/>
      <c r="J519" s="111"/>
      <c r="K519" s="111"/>
      <c r="L519" s="111"/>
    </row>
    <row r="520" spans="2:12">
      <c r="B520" s="110"/>
      <c r="C520" s="110"/>
      <c r="D520" s="110"/>
      <c r="E520" s="111"/>
      <c r="F520" s="111"/>
      <c r="G520" s="111"/>
      <c r="H520" s="111"/>
      <c r="I520" s="111"/>
      <c r="J520" s="111"/>
      <c r="K520" s="111"/>
      <c r="L520" s="111"/>
    </row>
    <row r="521" spans="2:12">
      <c r="B521" s="110"/>
      <c r="C521" s="110"/>
      <c r="D521" s="110"/>
      <c r="E521" s="111"/>
      <c r="F521" s="111"/>
      <c r="G521" s="111"/>
      <c r="H521" s="111"/>
      <c r="I521" s="111"/>
      <c r="J521" s="111"/>
      <c r="K521" s="111"/>
      <c r="L521" s="111"/>
    </row>
    <row r="522" spans="2:12">
      <c r="B522" s="110"/>
      <c r="C522" s="110"/>
      <c r="D522" s="110"/>
      <c r="E522" s="111"/>
      <c r="F522" s="111"/>
      <c r="G522" s="111"/>
      <c r="H522" s="111"/>
      <c r="I522" s="111"/>
      <c r="J522" s="111"/>
      <c r="K522" s="111"/>
      <c r="L522" s="111"/>
    </row>
    <row r="523" spans="2:12">
      <c r="B523" s="110"/>
      <c r="C523" s="110"/>
      <c r="D523" s="110"/>
      <c r="E523" s="111"/>
      <c r="F523" s="111"/>
      <c r="G523" s="111"/>
      <c r="H523" s="111"/>
      <c r="I523" s="111"/>
      <c r="J523" s="111"/>
      <c r="K523" s="111"/>
      <c r="L523" s="111"/>
    </row>
    <row r="524" spans="2:12">
      <c r="B524" s="110"/>
      <c r="C524" s="110"/>
      <c r="D524" s="110"/>
      <c r="E524" s="111"/>
      <c r="F524" s="111"/>
      <c r="G524" s="111"/>
      <c r="H524" s="111"/>
      <c r="I524" s="111"/>
      <c r="J524" s="111"/>
      <c r="K524" s="111"/>
      <c r="L524" s="111"/>
    </row>
    <row r="525" spans="2:12">
      <c r="B525" s="110"/>
      <c r="C525" s="110"/>
      <c r="D525" s="110"/>
      <c r="E525" s="111"/>
      <c r="F525" s="111"/>
      <c r="G525" s="111"/>
      <c r="H525" s="111"/>
      <c r="I525" s="111"/>
      <c r="J525" s="111"/>
      <c r="K525" s="111"/>
      <c r="L525" s="111"/>
    </row>
    <row r="526" spans="2:12">
      <c r="B526" s="110"/>
      <c r="C526" s="110"/>
      <c r="D526" s="110"/>
      <c r="E526" s="111"/>
      <c r="F526" s="111"/>
      <c r="G526" s="111"/>
      <c r="H526" s="111"/>
      <c r="I526" s="111"/>
      <c r="J526" s="111"/>
      <c r="K526" s="111"/>
      <c r="L526" s="111"/>
    </row>
    <row r="527" spans="2:12">
      <c r="B527" s="110"/>
      <c r="C527" s="110"/>
      <c r="D527" s="110"/>
      <c r="E527" s="111"/>
      <c r="F527" s="111"/>
      <c r="G527" s="111"/>
      <c r="H527" s="111"/>
      <c r="I527" s="111"/>
      <c r="J527" s="111"/>
      <c r="K527" s="111"/>
      <c r="L527" s="111"/>
    </row>
    <row r="528" spans="2:12">
      <c r="B528" s="110"/>
      <c r="C528" s="110"/>
      <c r="D528" s="110"/>
      <c r="E528" s="111"/>
      <c r="F528" s="111"/>
      <c r="G528" s="111"/>
      <c r="H528" s="111"/>
      <c r="I528" s="111"/>
      <c r="J528" s="111"/>
      <c r="K528" s="111"/>
      <c r="L528" s="111"/>
    </row>
    <row r="529" spans="2:12">
      <c r="B529" s="110"/>
      <c r="C529" s="110"/>
      <c r="D529" s="110"/>
      <c r="E529" s="111"/>
      <c r="F529" s="111"/>
      <c r="G529" s="111"/>
      <c r="H529" s="111"/>
      <c r="I529" s="111"/>
      <c r="J529" s="111"/>
      <c r="K529" s="111"/>
      <c r="L529" s="111"/>
    </row>
    <row r="530" spans="2:12">
      <c r="B530" s="110"/>
      <c r="C530" s="110"/>
      <c r="D530" s="110"/>
      <c r="E530" s="111"/>
      <c r="F530" s="111"/>
      <c r="G530" s="111"/>
      <c r="H530" s="111"/>
      <c r="I530" s="111"/>
      <c r="J530" s="111"/>
      <c r="K530" s="111"/>
      <c r="L530" s="11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zoomScale="85" zoomScaleNormal="85" workbookViewId="0">
      <selection activeCell="C30" sqref="C30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4.855468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140</v>
      </c>
      <c r="C1" s="67" t="s" vm="1">
        <v>217</v>
      </c>
    </row>
    <row r="2" spans="2:12">
      <c r="B2" s="46" t="s">
        <v>139</v>
      </c>
      <c r="C2" s="67" t="s">
        <v>218</v>
      </c>
    </row>
    <row r="3" spans="2:12">
      <c r="B3" s="46" t="s">
        <v>141</v>
      </c>
      <c r="C3" s="67" t="s">
        <v>219</v>
      </c>
    </row>
    <row r="4" spans="2:12">
      <c r="B4" s="46" t="s">
        <v>142</v>
      </c>
      <c r="C4" s="67">
        <v>8602</v>
      </c>
    </row>
    <row r="6" spans="2:12" ht="26.25" customHeight="1">
      <c r="B6" s="149" t="s">
        <v>166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s="3" customFormat="1" ht="63">
      <c r="B7" s="66" t="s">
        <v>109</v>
      </c>
      <c r="C7" s="49" t="s">
        <v>43</v>
      </c>
      <c r="D7" s="49" t="s">
        <v>111</v>
      </c>
      <c r="E7" s="49" t="s">
        <v>14</v>
      </c>
      <c r="F7" s="49" t="s">
        <v>63</v>
      </c>
      <c r="G7" s="49" t="s">
        <v>97</v>
      </c>
      <c r="H7" s="49" t="s">
        <v>16</v>
      </c>
      <c r="I7" s="49" t="s">
        <v>18</v>
      </c>
      <c r="J7" s="49" t="s">
        <v>59</v>
      </c>
      <c r="K7" s="49" t="s">
        <v>143</v>
      </c>
      <c r="L7" s="51" t="s">
        <v>144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42</v>
      </c>
      <c r="C10" s="85"/>
      <c r="D10" s="85"/>
      <c r="E10" s="85"/>
      <c r="F10" s="85"/>
      <c r="G10" s="85"/>
      <c r="H10" s="85"/>
      <c r="I10" s="85"/>
      <c r="J10" s="87">
        <f>J11+J53</f>
        <v>870.52826168207957</v>
      </c>
      <c r="K10" s="90">
        <f>IFERROR(J10/$J$10,0)</f>
        <v>1</v>
      </c>
      <c r="L10" s="90">
        <f>J10/'סכום נכסי הקרן'!$C$42</f>
        <v>1.1118730789482069E-2</v>
      </c>
    </row>
    <row r="11" spans="2:12">
      <c r="B11" s="70" t="s">
        <v>188</v>
      </c>
      <c r="C11" s="71"/>
      <c r="D11" s="71"/>
      <c r="E11" s="71"/>
      <c r="F11" s="71"/>
      <c r="G11" s="71"/>
      <c r="H11" s="71"/>
      <c r="I11" s="71"/>
      <c r="J11" s="79">
        <f>J12+J22</f>
        <v>852.32722788307956</v>
      </c>
      <c r="K11" s="80">
        <f t="shared" ref="K11:K51" si="0">IFERROR(J11/$J$10,0)</f>
        <v>0.97909196679745814</v>
      </c>
      <c r="L11" s="80">
        <f>J11/'סכום נכסי הקרן'!$C$42</f>
        <v>1.0886259996965453E-2</v>
      </c>
    </row>
    <row r="12" spans="2:12">
      <c r="B12" s="86" t="s">
        <v>40</v>
      </c>
      <c r="C12" s="71"/>
      <c r="D12" s="71"/>
      <c r="E12" s="71"/>
      <c r="F12" s="71"/>
      <c r="G12" s="71"/>
      <c r="H12" s="71"/>
      <c r="I12" s="71"/>
      <c r="J12" s="79">
        <f>SUM(J13:J20)</f>
        <v>402.40518262600006</v>
      </c>
      <c r="K12" s="80">
        <f t="shared" si="0"/>
        <v>0.4622540132682792</v>
      </c>
      <c r="L12" s="80">
        <f>J12/'סכום נכסי הקרן'!$C$42</f>
        <v>5.1396779298876691E-3</v>
      </c>
    </row>
    <row r="13" spans="2:12">
      <c r="B13" s="75" t="s">
        <v>2267</v>
      </c>
      <c r="C13" s="69">
        <v>30011000</v>
      </c>
      <c r="D13" s="69">
        <v>11</v>
      </c>
      <c r="E13" s="69" t="s">
        <v>254</v>
      </c>
      <c r="F13" s="69" t="s">
        <v>255</v>
      </c>
      <c r="G13" s="82" t="s">
        <v>127</v>
      </c>
      <c r="H13" s="109"/>
      <c r="I13" s="109"/>
      <c r="J13" s="76">
        <v>47.773853161000005</v>
      </c>
      <c r="K13" s="77">
        <f t="shared" si="0"/>
        <v>5.4879152422563401E-2</v>
      </c>
      <c r="L13" s="77">
        <f>J13/'סכום נכסי הקרן'!$C$42</f>
        <v>6.1018652174143519E-4</v>
      </c>
    </row>
    <row r="14" spans="2:12">
      <c r="B14" s="75" t="s">
        <v>2268</v>
      </c>
      <c r="C14" s="69">
        <v>30012000</v>
      </c>
      <c r="D14" s="69">
        <v>12</v>
      </c>
      <c r="E14" s="69" t="s">
        <v>254</v>
      </c>
      <c r="F14" s="69" t="s">
        <v>255</v>
      </c>
      <c r="G14" s="82" t="s">
        <v>127</v>
      </c>
      <c r="H14" s="109"/>
      <c r="I14" s="109"/>
      <c r="J14" s="76">
        <v>103.32883716600001</v>
      </c>
      <c r="K14" s="77">
        <f t="shared" si="0"/>
        <v>0.11869670602806474</v>
      </c>
      <c r="L14" s="77">
        <f>J14/'סכום נכסי הקרן'!$C$42</f>
        <v>1.3197567199243452E-3</v>
      </c>
    </row>
    <row r="15" spans="2:12">
      <c r="B15" s="75" t="s">
        <v>2268</v>
      </c>
      <c r="C15" s="69">
        <v>34112000</v>
      </c>
      <c r="D15" s="69">
        <v>12</v>
      </c>
      <c r="E15" s="69" t="s">
        <v>254</v>
      </c>
      <c r="F15" s="69" t="s">
        <v>255</v>
      </c>
      <c r="G15" s="82" t="s">
        <v>127</v>
      </c>
      <c r="H15" s="109"/>
      <c r="I15" s="109"/>
      <c r="J15" s="76">
        <v>23.572820000000004</v>
      </c>
      <c r="K15" s="77">
        <f t="shared" si="0"/>
        <v>2.7078753255467419E-2</v>
      </c>
      <c r="L15" s="77">
        <f>J15/'סכום נכסי הקרן'!$C$42</f>
        <v>3.0108136756235336E-4</v>
      </c>
    </row>
    <row r="16" spans="2:12">
      <c r="B16" s="75" t="s">
        <v>2269</v>
      </c>
      <c r="C16" s="69">
        <v>34810000</v>
      </c>
      <c r="D16" s="69">
        <v>10</v>
      </c>
      <c r="E16" s="69" t="s">
        <v>254</v>
      </c>
      <c r="F16" s="69" t="s">
        <v>255</v>
      </c>
      <c r="G16" s="82" t="s">
        <v>127</v>
      </c>
      <c r="H16" s="109"/>
      <c r="I16" s="109"/>
      <c r="J16" s="76">
        <v>17.910164391000006</v>
      </c>
      <c r="K16" s="77">
        <f t="shared" si="0"/>
        <v>2.0573903432374571E-2</v>
      </c>
      <c r="L16" s="77">
        <f>J16/'סכום נכסי הקרן'!$C$42</f>
        <v>2.2875569355337397E-4</v>
      </c>
    </row>
    <row r="17" spans="2:12">
      <c r="B17" s="75" t="s">
        <v>2269</v>
      </c>
      <c r="C17" s="69">
        <v>30110000</v>
      </c>
      <c r="D17" s="69">
        <v>10</v>
      </c>
      <c r="E17" s="69" t="s">
        <v>254</v>
      </c>
      <c r="F17" s="69" t="s">
        <v>255</v>
      </c>
      <c r="G17" s="82" t="s">
        <v>127</v>
      </c>
      <c r="H17" s="109"/>
      <c r="I17" s="109"/>
      <c r="J17" s="76">
        <v>89.259270000000015</v>
      </c>
      <c r="K17" s="77">
        <f t="shared" si="0"/>
        <v>0.10253460333100346</v>
      </c>
      <c r="L17" s="77">
        <f>J17/'סכום נכסי הקרן'!$C$42</f>
        <v>1.140054651043759E-3</v>
      </c>
    </row>
    <row r="18" spans="2:12">
      <c r="B18" s="75" t="s">
        <v>2269</v>
      </c>
      <c r="C18" s="69">
        <v>34110000</v>
      </c>
      <c r="D18" s="69">
        <v>10</v>
      </c>
      <c r="E18" s="69" t="s">
        <v>254</v>
      </c>
      <c r="F18" s="69" t="s">
        <v>255</v>
      </c>
      <c r="G18" s="82" t="s">
        <v>127</v>
      </c>
      <c r="H18" s="109"/>
      <c r="I18" s="109"/>
      <c r="J18" s="76">
        <v>109.25351699700002</v>
      </c>
      <c r="K18" s="77">
        <f t="shared" si="0"/>
        <v>0.1255025503547636</v>
      </c>
      <c r="L18" s="77">
        <f>J18/'סכום נכסי הקרן'!$C$42</f>
        <v>1.3954290707880338E-3</v>
      </c>
    </row>
    <row r="19" spans="2:12">
      <c r="B19" s="75" t="s">
        <v>2270</v>
      </c>
      <c r="C19" s="69">
        <v>30120000</v>
      </c>
      <c r="D19" s="69">
        <v>20</v>
      </c>
      <c r="E19" s="69" t="s">
        <v>254</v>
      </c>
      <c r="F19" s="69" t="s">
        <v>255</v>
      </c>
      <c r="G19" s="82" t="s">
        <v>127</v>
      </c>
      <c r="H19" s="109"/>
      <c r="I19" s="109"/>
      <c r="J19" s="76">
        <v>9.0722809110000018</v>
      </c>
      <c r="K19" s="77">
        <f t="shared" si="0"/>
        <v>1.0421581136803155E-2</v>
      </c>
      <c r="L19" s="77">
        <f>J19/'סכום נכסי הקרן'!$C$42</f>
        <v>1.1587475506085879E-4</v>
      </c>
    </row>
    <row r="20" spans="2:12">
      <c r="B20" s="75" t="s">
        <v>2271</v>
      </c>
      <c r="C20" s="69">
        <v>30026000</v>
      </c>
      <c r="D20" s="69">
        <v>26</v>
      </c>
      <c r="E20" s="69" t="s">
        <v>254</v>
      </c>
      <c r="F20" s="69" t="s">
        <v>255</v>
      </c>
      <c r="G20" s="82" t="s">
        <v>127</v>
      </c>
      <c r="H20" s="109"/>
      <c r="I20" s="109"/>
      <c r="J20" s="76">
        <v>2.2344400000000006</v>
      </c>
      <c r="K20" s="77">
        <f t="shared" si="0"/>
        <v>2.566763307238872E-3</v>
      </c>
      <c r="L20" s="77">
        <f>J20/'סכום נכסי הקרן'!$C$42</f>
        <v>2.853915021350967E-5</v>
      </c>
    </row>
    <row r="21" spans="2:12">
      <c r="B21" s="72"/>
      <c r="C21" s="69"/>
      <c r="D21" s="69"/>
      <c r="E21" s="69"/>
      <c r="F21" s="69"/>
      <c r="G21" s="69"/>
      <c r="H21" s="69"/>
      <c r="I21" s="69"/>
      <c r="J21" s="69"/>
      <c r="K21" s="77"/>
      <c r="L21" s="69"/>
    </row>
    <row r="22" spans="2:12">
      <c r="B22" s="86" t="s">
        <v>41</v>
      </c>
      <c r="C22" s="71"/>
      <c r="D22" s="71"/>
      <c r="E22" s="71"/>
      <c r="F22" s="71"/>
      <c r="G22" s="71"/>
      <c r="H22" s="71"/>
      <c r="I22" s="71"/>
      <c r="J22" s="79">
        <f>SUM(J23:J51)</f>
        <v>449.92204525707945</v>
      </c>
      <c r="K22" s="80">
        <f t="shared" si="0"/>
        <v>0.51683795352917883</v>
      </c>
      <c r="L22" s="80">
        <f>J22/'סכום נכסי הקרן'!$C$42</f>
        <v>5.7465820670777835E-3</v>
      </c>
    </row>
    <row r="23" spans="2:12">
      <c r="B23" s="75" t="s">
        <v>2267</v>
      </c>
      <c r="C23" s="69">
        <v>32011000</v>
      </c>
      <c r="D23" s="69">
        <v>11</v>
      </c>
      <c r="E23" s="69" t="s">
        <v>254</v>
      </c>
      <c r="F23" s="69" t="s">
        <v>255</v>
      </c>
      <c r="G23" s="82" t="s">
        <v>128</v>
      </c>
      <c r="H23" s="109"/>
      <c r="I23" s="109"/>
      <c r="J23" s="76">
        <v>5.3156000000000011E-5</v>
      </c>
      <c r="K23" s="77">
        <f t="shared" si="0"/>
        <v>6.1061774028208164E-8</v>
      </c>
      <c r="L23" s="77">
        <f>J23/'סכום נכסי הקרן'!$C$42</f>
        <v>6.7892942694783475E-10</v>
      </c>
    </row>
    <row r="24" spans="2:12">
      <c r="B24" s="75" t="s">
        <v>2267</v>
      </c>
      <c r="C24" s="69">
        <v>31211000</v>
      </c>
      <c r="D24" s="69">
        <v>11</v>
      </c>
      <c r="E24" s="69" t="s">
        <v>254</v>
      </c>
      <c r="F24" s="69" t="s">
        <v>255</v>
      </c>
      <c r="G24" s="82" t="s">
        <v>130</v>
      </c>
      <c r="H24" s="109"/>
      <c r="I24" s="109"/>
      <c r="J24" s="76">
        <v>4.6200000000000009E-7</v>
      </c>
      <c r="K24" s="77">
        <f t="shared" si="0"/>
        <v>5.3071223570306594E-10</v>
      </c>
      <c r="L24" s="77">
        <f>J24/'סכום נכסי הקרן'!$C$42</f>
        <v>5.9008464754665446E-12</v>
      </c>
    </row>
    <row r="25" spans="2:12">
      <c r="B25" s="75" t="s">
        <v>2267</v>
      </c>
      <c r="C25" s="69">
        <v>30211000</v>
      </c>
      <c r="D25" s="69">
        <v>11</v>
      </c>
      <c r="E25" s="69" t="s">
        <v>254</v>
      </c>
      <c r="F25" s="69" t="s">
        <v>255</v>
      </c>
      <c r="G25" s="82" t="s">
        <v>129</v>
      </c>
      <c r="H25" s="109"/>
      <c r="I25" s="109"/>
      <c r="J25" s="76">
        <v>5.718000000000001E-6</v>
      </c>
      <c r="K25" s="77">
        <f t="shared" si="0"/>
        <v>6.5684254626626211E-9</v>
      </c>
      <c r="L25" s="77">
        <f>J25/'סכום נכסי הקרן'!$C$42</f>
        <v>7.303255443012489E-11</v>
      </c>
    </row>
    <row r="26" spans="2:12">
      <c r="B26" s="75" t="s">
        <v>2267</v>
      </c>
      <c r="C26" s="69">
        <v>30311000</v>
      </c>
      <c r="D26" s="69">
        <v>11</v>
      </c>
      <c r="E26" s="69" t="s">
        <v>254</v>
      </c>
      <c r="F26" s="69" t="s">
        <v>255</v>
      </c>
      <c r="G26" s="82" t="s">
        <v>126</v>
      </c>
      <c r="H26" s="109"/>
      <c r="I26" s="109"/>
      <c r="J26" s="76">
        <v>15.156862759000003</v>
      </c>
      <c r="K26" s="77">
        <f t="shared" si="0"/>
        <v>1.7411109352972794E-2</v>
      </c>
      <c r="L26" s="77">
        <f>J26/'סכום נכסי הקרן'!$C$42</f>
        <v>1.9358943764193783E-4</v>
      </c>
    </row>
    <row r="27" spans="2:12">
      <c r="B27" s="75" t="s">
        <v>2268</v>
      </c>
      <c r="C27" s="69">
        <v>32012000</v>
      </c>
      <c r="D27" s="69">
        <v>12</v>
      </c>
      <c r="E27" s="69" t="s">
        <v>254</v>
      </c>
      <c r="F27" s="69" t="s">
        <v>255</v>
      </c>
      <c r="G27" s="82" t="s">
        <v>128</v>
      </c>
      <c r="H27" s="109"/>
      <c r="I27" s="109"/>
      <c r="J27" s="76">
        <v>0.34889002800000002</v>
      </c>
      <c r="K27" s="77">
        <f t="shared" si="0"/>
        <v>4.0077966834282524E-4</v>
      </c>
      <c r="L27" s="77">
        <f>J27/'סכום נכסי הקרן'!$C$42</f>
        <v>4.4561612382017827E-6</v>
      </c>
    </row>
    <row r="28" spans="2:12">
      <c r="B28" s="75" t="s">
        <v>2268</v>
      </c>
      <c r="C28" s="69">
        <v>30312000</v>
      </c>
      <c r="D28" s="69">
        <v>12</v>
      </c>
      <c r="E28" s="69" t="s">
        <v>254</v>
      </c>
      <c r="F28" s="69" t="s">
        <v>255</v>
      </c>
      <c r="G28" s="82" t="s">
        <v>126</v>
      </c>
      <c r="H28" s="109"/>
      <c r="I28" s="109"/>
      <c r="J28" s="76">
        <v>265.53748297300007</v>
      </c>
      <c r="K28" s="77">
        <f t="shared" si="0"/>
        <v>0.30503028409429794</v>
      </c>
      <c r="L28" s="77">
        <f>J28/'סכום נכסי הקרן'!$C$42</f>
        <v>3.3915496114837332E-3</v>
      </c>
    </row>
    <row r="29" spans="2:12">
      <c r="B29" s="75" t="s">
        <v>2268</v>
      </c>
      <c r="C29" s="69">
        <v>30212000</v>
      </c>
      <c r="D29" s="69">
        <v>12</v>
      </c>
      <c r="E29" s="69" t="s">
        <v>254</v>
      </c>
      <c r="F29" s="69" t="s">
        <v>255</v>
      </c>
      <c r="G29" s="82" t="s">
        <v>129</v>
      </c>
      <c r="H29" s="109"/>
      <c r="I29" s="109"/>
      <c r="J29" s="76">
        <v>2.6240000000000002E-6</v>
      </c>
      <c r="K29" s="77">
        <f t="shared" si="0"/>
        <v>3.0142617023481491E-9</v>
      </c>
      <c r="L29" s="77">
        <f>J29/'סכום נכסי הקרן'!$C$42</f>
        <v>3.3514764397455004E-11</v>
      </c>
    </row>
    <row r="30" spans="2:12">
      <c r="B30" s="75" t="s">
        <v>2268</v>
      </c>
      <c r="C30" s="69">
        <v>31712000</v>
      </c>
      <c r="D30" s="69">
        <v>12</v>
      </c>
      <c r="E30" s="69" t="s">
        <v>254</v>
      </c>
      <c r="F30" s="69" t="s">
        <v>255</v>
      </c>
      <c r="G30" s="82" t="s">
        <v>135</v>
      </c>
      <c r="H30" s="109"/>
      <c r="I30" s="109"/>
      <c r="J30" s="76">
        <v>3.6652440000000007E-3</v>
      </c>
      <c r="K30" s="77">
        <f t="shared" si="0"/>
        <v>4.2103676139334376E-6</v>
      </c>
      <c r="L30" s="77">
        <f>J30/'סכום נכסי הקרן'!$C$42</f>
        <v>4.681394402407987E-8</v>
      </c>
    </row>
    <row r="31" spans="2:12">
      <c r="B31" s="75" t="s">
        <v>2269</v>
      </c>
      <c r="C31" s="69">
        <v>32610000</v>
      </c>
      <c r="D31" s="69">
        <v>10</v>
      </c>
      <c r="E31" s="69" t="s">
        <v>254</v>
      </c>
      <c r="F31" s="69" t="s">
        <v>255</v>
      </c>
      <c r="G31" s="82" t="s">
        <v>131</v>
      </c>
      <c r="H31" s="109"/>
      <c r="I31" s="109"/>
      <c r="J31" s="76">
        <v>5.1314600000000013E-4</v>
      </c>
      <c r="K31" s="77">
        <f t="shared" si="0"/>
        <v>5.8946506688763096E-7</v>
      </c>
      <c r="L31" s="77">
        <f>J31/'סכום נכסי הקרן'!$C$42</f>
        <v>6.5541033885276098E-9</v>
      </c>
    </row>
    <row r="32" spans="2:12">
      <c r="B32" s="75" t="s">
        <v>2269</v>
      </c>
      <c r="C32" s="69">
        <v>34510000</v>
      </c>
      <c r="D32" s="69">
        <v>10</v>
      </c>
      <c r="E32" s="69" t="s">
        <v>254</v>
      </c>
      <c r="F32" s="69" t="s">
        <v>255</v>
      </c>
      <c r="G32" s="82" t="s">
        <v>128</v>
      </c>
      <c r="H32" s="109"/>
      <c r="I32" s="109"/>
      <c r="J32" s="76">
        <v>5.9149127020000014</v>
      </c>
      <c r="K32" s="77">
        <f t="shared" si="0"/>
        <v>6.7946245542573223E-3</v>
      </c>
      <c r="L32" s="77">
        <f>J32/'סכום נכסי הקרן'!$C$42</f>
        <v>7.5547601234391768E-5</v>
      </c>
    </row>
    <row r="33" spans="2:12">
      <c r="B33" s="75" t="s">
        <v>2269</v>
      </c>
      <c r="C33" s="69">
        <v>30310000</v>
      </c>
      <c r="D33" s="69">
        <v>10</v>
      </c>
      <c r="E33" s="69" t="s">
        <v>254</v>
      </c>
      <c r="F33" s="69" t="s">
        <v>255</v>
      </c>
      <c r="G33" s="82" t="s">
        <v>126</v>
      </c>
      <c r="H33" s="109"/>
      <c r="I33" s="109"/>
      <c r="J33" s="76">
        <v>52.490556216079547</v>
      </c>
      <c r="K33" s="77">
        <f t="shared" si="0"/>
        <v>6.0297360265655922E-2</v>
      </c>
      <c r="L33" s="77">
        <f>J33/'סכום נכסי הקרן'!$C$42</f>
        <v>6.7043011611024118E-4</v>
      </c>
    </row>
    <row r="34" spans="2:12">
      <c r="B34" s="75" t="s">
        <v>2269</v>
      </c>
      <c r="C34" s="69">
        <v>33810000</v>
      </c>
      <c r="D34" s="69">
        <v>10</v>
      </c>
      <c r="E34" s="69" t="s">
        <v>254</v>
      </c>
      <c r="F34" s="69" t="s">
        <v>255</v>
      </c>
      <c r="G34" s="82" t="s">
        <v>129</v>
      </c>
      <c r="H34" s="109"/>
      <c r="I34" s="109"/>
      <c r="J34" s="76">
        <v>4.8448448000000012E-2</v>
      </c>
      <c r="K34" s="77">
        <f t="shared" si="0"/>
        <v>5.5654078256328432E-5</v>
      </c>
      <c r="L34" s="77">
        <f>J34/'סכום נכסי הקרן'!$C$42</f>
        <v>6.1880271346888346E-7</v>
      </c>
    </row>
    <row r="35" spans="2:12">
      <c r="B35" s="75" t="s">
        <v>2269</v>
      </c>
      <c r="C35" s="69">
        <v>31110000</v>
      </c>
      <c r="D35" s="69">
        <v>10</v>
      </c>
      <c r="E35" s="69" t="s">
        <v>254</v>
      </c>
      <c r="F35" s="69" t="s">
        <v>255</v>
      </c>
      <c r="G35" s="82" t="s">
        <v>134</v>
      </c>
      <c r="H35" s="109"/>
      <c r="I35" s="109"/>
      <c r="J35" s="76">
        <v>1.7176500000000003</v>
      </c>
      <c r="K35" s="77">
        <f t="shared" si="0"/>
        <v>1.9731122763103274E-3</v>
      </c>
      <c r="L35" s="77">
        <f>J35/'סכום נכסי הקרן'!$C$42</f>
        <v>2.1938504217716688E-5</v>
      </c>
    </row>
    <row r="36" spans="2:12">
      <c r="B36" s="75" t="s">
        <v>2269</v>
      </c>
      <c r="C36" s="69">
        <v>34610000</v>
      </c>
      <c r="D36" s="69">
        <v>10</v>
      </c>
      <c r="E36" s="69" t="s">
        <v>254</v>
      </c>
      <c r="F36" s="69" t="s">
        <v>255</v>
      </c>
      <c r="G36" s="82" t="s">
        <v>130</v>
      </c>
      <c r="H36" s="109"/>
      <c r="I36" s="109"/>
      <c r="J36" s="76">
        <v>5.7699000000000004E-5</v>
      </c>
      <c r="K36" s="77">
        <f t="shared" si="0"/>
        <v>6.6280444345954981E-8</v>
      </c>
      <c r="L36" s="77">
        <f>J36/'סכום נכסי הקרן'!$C$42</f>
        <v>7.3695441728992229E-10</v>
      </c>
    </row>
    <row r="37" spans="2:12">
      <c r="B37" s="75" t="s">
        <v>2269</v>
      </c>
      <c r="C37" s="69">
        <v>30210000</v>
      </c>
      <c r="D37" s="69">
        <v>10</v>
      </c>
      <c r="E37" s="69" t="s">
        <v>254</v>
      </c>
      <c r="F37" s="69" t="s">
        <v>255</v>
      </c>
      <c r="G37" s="82" t="s">
        <v>129</v>
      </c>
      <c r="H37" s="109"/>
      <c r="I37" s="109"/>
      <c r="J37" s="76">
        <v>0.12261000000000001</v>
      </c>
      <c r="K37" s="77">
        <f t="shared" si="0"/>
        <v>1.4084551346223574E-4</v>
      </c>
      <c r="L37" s="77">
        <f>J37/'סכום נכסי הקרן'!$C$42</f>
        <v>1.5660233470929716E-6</v>
      </c>
    </row>
    <row r="38" spans="2:12">
      <c r="B38" s="75" t="s">
        <v>2269</v>
      </c>
      <c r="C38" s="69">
        <v>31710000</v>
      </c>
      <c r="D38" s="69">
        <v>10</v>
      </c>
      <c r="E38" s="69" t="s">
        <v>254</v>
      </c>
      <c r="F38" s="69" t="s">
        <v>255</v>
      </c>
      <c r="G38" s="82" t="s">
        <v>135</v>
      </c>
      <c r="H38" s="109"/>
      <c r="I38" s="109"/>
      <c r="J38" s="76">
        <v>1.9109650000000001E-3</v>
      </c>
      <c r="K38" s="77">
        <f t="shared" si="0"/>
        <v>2.1951785876630071E-6</v>
      </c>
      <c r="L38" s="77">
        <f>J38/'סכום נכסי הקרן'!$C$42</f>
        <v>2.4407599751060442E-8</v>
      </c>
    </row>
    <row r="39" spans="2:12">
      <c r="B39" s="75" t="s">
        <v>2269</v>
      </c>
      <c r="C39" s="69">
        <v>30710000</v>
      </c>
      <c r="D39" s="69">
        <v>10</v>
      </c>
      <c r="E39" s="69" t="s">
        <v>254</v>
      </c>
      <c r="F39" s="69" t="s">
        <v>255</v>
      </c>
      <c r="G39" s="82" t="s">
        <v>2262</v>
      </c>
      <c r="H39" s="109"/>
      <c r="I39" s="109"/>
      <c r="J39" s="76">
        <v>5.6329800000000005E-4</v>
      </c>
      <c r="K39" s="77">
        <f t="shared" si="0"/>
        <v>6.4707606265598615E-7</v>
      </c>
      <c r="L39" s="77">
        <f>J39/'סכום נכסי הקרן'!$C$42</f>
        <v>7.1946645409899416E-9</v>
      </c>
    </row>
    <row r="40" spans="2:12">
      <c r="B40" s="75" t="s">
        <v>2269</v>
      </c>
      <c r="C40" s="69">
        <v>34710000</v>
      </c>
      <c r="D40" s="69">
        <v>10</v>
      </c>
      <c r="E40" s="69" t="s">
        <v>254</v>
      </c>
      <c r="F40" s="69" t="s">
        <v>255</v>
      </c>
      <c r="G40" s="82" t="s">
        <v>134</v>
      </c>
      <c r="H40" s="109"/>
      <c r="I40" s="109"/>
      <c r="J40" s="76">
        <v>0.192258755</v>
      </c>
      <c r="K40" s="77">
        <f t="shared" si="0"/>
        <v>2.2085297337562335E-4</v>
      </c>
      <c r="L40" s="77">
        <f>J40/'סכום נכסי הקרן'!$C$42</f>
        <v>2.4556047550202071E-6</v>
      </c>
    </row>
    <row r="41" spans="2:12">
      <c r="B41" s="75" t="s">
        <v>2269</v>
      </c>
      <c r="C41" s="69">
        <v>30910000</v>
      </c>
      <c r="D41" s="69">
        <v>10</v>
      </c>
      <c r="E41" s="69" t="s">
        <v>254</v>
      </c>
      <c r="F41" s="69" t="s">
        <v>255</v>
      </c>
      <c r="G41" s="82" t="s">
        <v>2264</v>
      </c>
      <c r="H41" s="109"/>
      <c r="I41" s="109"/>
      <c r="J41" s="76">
        <v>1.9313589000000003E-2</v>
      </c>
      <c r="K41" s="77">
        <f t="shared" si="0"/>
        <v>2.2186056271948358E-5</v>
      </c>
      <c r="L41" s="77">
        <f>J41/'סכום נכסי הקרן'!$C$42</f>
        <v>2.4668078696809399E-7</v>
      </c>
    </row>
    <row r="42" spans="2:12">
      <c r="B42" s="75" t="s">
        <v>2269</v>
      </c>
      <c r="C42" s="69">
        <v>34010000</v>
      </c>
      <c r="D42" s="69">
        <v>10</v>
      </c>
      <c r="E42" s="69" t="s">
        <v>254</v>
      </c>
      <c r="F42" s="69" t="s">
        <v>255</v>
      </c>
      <c r="G42" s="82" t="s">
        <v>126</v>
      </c>
      <c r="H42" s="109"/>
      <c r="I42" s="109"/>
      <c r="J42" s="76">
        <v>74.700676461000015</v>
      </c>
      <c r="K42" s="77">
        <f t="shared" si="0"/>
        <v>8.5810742452702815E-2</v>
      </c>
      <c r="L42" s="77">
        <f>J42/'סכום נכסי הקרן'!$C$42</f>
        <v>9.5410654417718295E-4</v>
      </c>
    </row>
    <row r="43" spans="2:12">
      <c r="B43" s="75" t="s">
        <v>2269</v>
      </c>
      <c r="C43" s="69">
        <v>30810000</v>
      </c>
      <c r="D43" s="69">
        <v>10</v>
      </c>
      <c r="E43" s="69" t="s">
        <v>254</v>
      </c>
      <c r="F43" s="69" t="s">
        <v>255</v>
      </c>
      <c r="G43" s="82" t="s">
        <v>132</v>
      </c>
      <c r="H43" s="109"/>
      <c r="I43" s="109"/>
      <c r="J43" s="76">
        <v>3.4075600000000006E-4</v>
      </c>
      <c r="K43" s="77">
        <f t="shared" si="0"/>
        <v>3.9143588439228125E-7</v>
      </c>
      <c r="L43" s="77">
        <f>J43/'סכום נכסי הקרן'!$C$42</f>
        <v>4.3522702199006015E-9</v>
      </c>
    </row>
    <row r="44" spans="2:12">
      <c r="B44" s="75" t="s">
        <v>2270</v>
      </c>
      <c r="C44" s="69">
        <v>31720000</v>
      </c>
      <c r="D44" s="69">
        <v>20</v>
      </c>
      <c r="E44" s="69" t="s">
        <v>254</v>
      </c>
      <c r="F44" s="69" t="s">
        <v>255</v>
      </c>
      <c r="G44" s="82" t="s">
        <v>135</v>
      </c>
      <c r="H44" s="109"/>
      <c r="I44" s="109"/>
      <c r="J44" s="76">
        <v>6.3349100000000013E-4</v>
      </c>
      <c r="K44" s="77">
        <f t="shared" si="0"/>
        <v>7.277087119215822E-7</v>
      </c>
      <c r="L44" s="77">
        <f>J44/'סכום נכסי הקרן'!$C$42</f>
        <v>8.0911972610168334E-9</v>
      </c>
    </row>
    <row r="45" spans="2:12">
      <c r="B45" s="75" t="s">
        <v>2270</v>
      </c>
      <c r="C45" s="69">
        <v>34020000</v>
      </c>
      <c r="D45" s="69">
        <v>20</v>
      </c>
      <c r="E45" s="69" t="s">
        <v>254</v>
      </c>
      <c r="F45" s="69" t="s">
        <v>255</v>
      </c>
      <c r="G45" s="82" t="s">
        <v>126</v>
      </c>
      <c r="H45" s="109"/>
      <c r="I45" s="109"/>
      <c r="J45" s="76">
        <v>33.402794803000006</v>
      </c>
      <c r="K45" s="77">
        <f t="shared" si="0"/>
        <v>3.8370718416949959E-2</v>
      </c>
      <c r="L45" s="77">
        <f>J45/'סכום נכסי הקרן'!$C$42</f>
        <v>4.266336882770882E-4</v>
      </c>
    </row>
    <row r="46" spans="2:12">
      <c r="B46" s="75" t="s">
        <v>2270</v>
      </c>
      <c r="C46" s="69">
        <v>31220000</v>
      </c>
      <c r="D46" s="69">
        <v>20</v>
      </c>
      <c r="E46" s="69" t="s">
        <v>254</v>
      </c>
      <c r="F46" s="69" t="s">
        <v>255</v>
      </c>
      <c r="G46" s="82" t="s">
        <v>130</v>
      </c>
      <c r="H46" s="109"/>
      <c r="I46" s="109"/>
      <c r="J46" s="76">
        <v>3.4870300000000001E-4</v>
      </c>
      <c r="K46" s="77">
        <f t="shared" si="0"/>
        <v>4.0056482408304365E-7</v>
      </c>
      <c r="L46" s="77">
        <f>J46/'סכום נכסי הקרן'!$C$42</f>
        <v>4.453772442715606E-9</v>
      </c>
    </row>
    <row r="47" spans="2:12">
      <c r="B47" s="75" t="s">
        <v>2270</v>
      </c>
      <c r="C47" s="69">
        <v>30820000</v>
      </c>
      <c r="D47" s="69">
        <v>20</v>
      </c>
      <c r="E47" s="69" t="s">
        <v>254</v>
      </c>
      <c r="F47" s="69" t="s">
        <v>255</v>
      </c>
      <c r="G47" s="82" t="s">
        <v>132</v>
      </c>
      <c r="H47" s="109"/>
      <c r="I47" s="109"/>
      <c r="J47" s="76">
        <v>1.3000000000000001E-8</v>
      </c>
      <c r="K47" s="77">
        <f t="shared" si="0"/>
        <v>1.4933461177791895E-11</v>
      </c>
      <c r="L47" s="77">
        <f>J47/'סכום נכסי הקרן'!$C$42</f>
        <v>1.6604113459104993E-13</v>
      </c>
    </row>
    <row r="48" spans="2:12">
      <c r="B48" s="75" t="s">
        <v>2270</v>
      </c>
      <c r="C48" s="69">
        <v>34520000</v>
      </c>
      <c r="D48" s="69">
        <v>20</v>
      </c>
      <c r="E48" s="69" t="s">
        <v>254</v>
      </c>
      <c r="F48" s="69" t="s">
        <v>255</v>
      </c>
      <c r="G48" s="82" t="s">
        <v>128</v>
      </c>
      <c r="H48" s="109"/>
      <c r="I48" s="109"/>
      <c r="J48" s="76">
        <v>6.8214100000000008E-3</v>
      </c>
      <c r="K48" s="77">
        <f t="shared" si="0"/>
        <v>7.8359431856001094E-6</v>
      </c>
      <c r="L48" s="77">
        <f>J48/'סכום נכסי הקרן'!$C$42</f>
        <v>8.7125742762364155E-8</v>
      </c>
    </row>
    <row r="49" spans="2:12">
      <c r="B49" s="75" t="s">
        <v>2270</v>
      </c>
      <c r="C49" s="69">
        <v>31120000</v>
      </c>
      <c r="D49" s="69">
        <v>20</v>
      </c>
      <c r="E49" s="69" t="s">
        <v>254</v>
      </c>
      <c r="F49" s="69" t="s">
        <v>255</v>
      </c>
      <c r="G49" s="82" t="s">
        <v>134</v>
      </c>
      <c r="H49" s="109"/>
      <c r="I49" s="109"/>
      <c r="J49" s="76">
        <v>3.6918380000000007E-3</v>
      </c>
      <c r="K49" s="77">
        <f t="shared" si="0"/>
        <v>4.2409168805920681E-6</v>
      </c>
      <c r="L49" s="77">
        <f>J49/'סכום נכסי הקרן'!$C$42</f>
        <v>4.7153613095873283E-8</v>
      </c>
    </row>
    <row r="50" spans="2:12">
      <c r="B50" s="75" t="s">
        <v>2271</v>
      </c>
      <c r="C50" s="69">
        <v>31726000</v>
      </c>
      <c r="D50" s="69">
        <v>26</v>
      </c>
      <c r="E50" s="69" t="s">
        <v>254</v>
      </c>
      <c r="F50" s="69" t="s">
        <v>255</v>
      </c>
      <c r="G50" s="82" t="s">
        <v>135</v>
      </c>
      <c r="H50" s="109"/>
      <c r="I50" s="109"/>
      <c r="J50" s="76">
        <v>5.0000000000000009E-5</v>
      </c>
      <c r="K50" s="77">
        <f t="shared" si="0"/>
        <v>5.7436389145353455E-8</v>
      </c>
      <c r="L50" s="77">
        <f>J50/'סכום נכסי הקרן'!$C$42</f>
        <v>6.3861974842711517E-10</v>
      </c>
    </row>
    <row r="51" spans="2:12">
      <c r="B51" s="75" t="s">
        <v>2271</v>
      </c>
      <c r="C51" s="69">
        <v>30326000</v>
      </c>
      <c r="D51" s="69">
        <v>26</v>
      </c>
      <c r="E51" s="69" t="s">
        <v>254</v>
      </c>
      <c r="F51" s="69" t="s">
        <v>255</v>
      </c>
      <c r="G51" s="82" t="s">
        <v>126</v>
      </c>
      <c r="H51" s="109"/>
      <c r="I51" s="109"/>
      <c r="J51" s="76">
        <v>0.25093000000000004</v>
      </c>
      <c r="K51" s="77">
        <f t="shared" si="0"/>
        <v>2.8825026256487087E-4</v>
      </c>
      <c r="L51" s="77">
        <f>J51/'סכום נכסי הקרן'!$C$42</f>
        <v>3.2049770694563203E-6</v>
      </c>
    </row>
    <row r="52" spans="2:12">
      <c r="B52" s="110"/>
      <c r="C52" s="110"/>
      <c r="D52" s="110"/>
      <c r="E52" s="111"/>
      <c r="F52" s="111"/>
      <c r="G52" s="111"/>
      <c r="H52" s="111"/>
      <c r="I52" s="111"/>
      <c r="J52" s="111"/>
      <c r="K52" s="111"/>
      <c r="L52" s="111"/>
    </row>
    <row r="53" spans="2:12">
      <c r="B53" s="112" t="s">
        <v>187</v>
      </c>
      <c r="C53" s="113"/>
      <c r="D53" s="113"/>
      <c r="E53" s="113"/>
      <c r="F53" s="113"/>
      <c r="G53" s="114"/>
      <c r="H53" s="115"/>
      <c r="I53" s="116"/>
      <c r="J53" s="117">
        <f>J54</f>
        <v>18.201033799000001</v>
      </c>
      <c r="K53" s="77">
        <f t="shared" ref="K53:K54" si="1">IFERROR(J53/$J$10,0)</f>
        <v>2.0908033202541896E-2</v>
      </c>
      <c r="L53" s="77">
        <f>J53/'סכום נכסי הקרן'!$C$42</f>
        <v>2.3247079251661597E-4</v>
      </c>
    </row>
    <row r="54" spans="2:12">
      <c r="B54" s="118" t="s">
        <v>41</v>
      </c>
      <c r="C54" s="113"/>
      <c r="D54" s="113"/>
      <c r="E54" s="113"/>
      <c r="F54" s="113"/>
      <c r="G54" s="114"/>
      <c r="H54" s="115"/>
      <c r="I54" s="116"/>
      <c r="J54" s="117">
        <f>SUM(J55:J67)</f>
        <v>18.201033799000001</v>
      </c>
      <c r="K54" s="77">
        <f t="shared" si="1"/>
        <v>2.0908033202541896E-2</v>
      </c>
      <c r="L54" s="77">
        <f>J54/'סכום נכסי הקרן'!$C$42</f>
        <v>2.3247079251661597E-4</v>
      </c>
    </row>
    <row r="55" spans="2:12">
      <c r="B55" s="75" t="s">
        <v>2272</v>
      </c>
      <c r="C55" s="69">
        <v>31785000</v>
      </c>
      <c r="D55" s="69">
        <v>85</v>
      </c>
      <c r="E55" s="69" t="s">
        <v>2273</v>
      </c>
      <c r="F55" s="69" t="s">
        <v>2274</v>
      </c>
      <c r="G55" s="82" t="s">
        <v>135</v>
      </c>
      <c r="H55" s="109"/>
      <c r="I55" s="109"/>
      <c r="J55" s="76">
        <v>0.23592426000000002</v>
      </c>
      <c r="K55" s="77">
        <f>IFERROR(J55/$J$10,0)</f>
        <v>2.7101275212379093E-4</v>
      </c>
      <c r="L55" s="77">
        <f>J55/'סכום נכסי הקרן'!$C$42</f>
        <v>3.0133178313810662E-6</v>
      </c>
    </row>
    <row r="56" spans="2:12">
      <c r="B56" s="75" t="s">
        <v>2272</v>
      </c>
      <c r="C56" s="69">
        <v>32085000</v>
      </c>
      <c r="D56" s="69">
        <v>85</v>
      </c>
      <c r="E56" s="69" t="s">
        <v>2273</v>
      </c>
      <c r="F56" s="69" t="s">
        <v>2274</v>
      </c>
      <c r="G56" s="82" t="s">
        <v>128</v>
      </c>
      <c r="H56" s="109"/>
      <c r="I56" s="109"/>
      <c r="J56" s="76">
        <v>2.5851729870000004</v>
      </c>
      <c r="K56" s="77">
        <f>IFERROR(J56/$J$10,0)</f>
        <v>2.9696600337877554E-3</v>
      </c>
      <c r="L56" s="77">
        <f>J56/'סכום נכסי הקרן'!$C$42</f>
        <v>3.3018850451970275E-5</v>
      </c>
    </row>
    <row r="57" spans="2:12">
      <c r="B57" s="75" t="s">
        <v>2272</v>
      </c>
      <c r="C57" s="69">
        <v>30385000</v>
      </c>
      <c r="D57" s="69">
        <v>85</v>
      </c>
      <c r="E57" s="69" t="s">
        <v>2273</v>
      </c>
      <c r="F57" s="69" t="s">
        <v>2274</v>
      </c>
      <c r="G57" s="82" t="s">
        <v>126</v>
      </c>
      <c r="H57" s="109"/>
      <c r="I57" s="109"/>
      <c r="J57" s="76">
        <v>15.379936552</v>
      </c>
      <c r="K57" s="77">
        <f>IFERROR(J57/$J$10,0)</f>
        <v>1.7667360416630352E-2</v>
      </c>
      <c r="L57" s="77">
        <f>J57/'סכום נכסי הקרן'!$C$42</f>
        <v>1.9643862423326464E-4</v>
      </c>
    </row>
    <row r="58" spans="2:12">
      <c r="B58" s="75"/>
      <c r="C58" s="69"/>
      <c r="D58" s="69"/>
      <c r="E58" s="69"/>
      <c r="F58" s="69"/>
      <c r="G58" s="82"/>
      <c r="H58" s="69"/>
      <c r="I58" s="69"/>
      <c r="J58" s="76"/>
      <c r="K58" s="77"/>
      <c r="L58" s="77"/>
    </row>
    <row r="59" spans="2:12">
      <c r="B59" s="75"/>
      <c r="C59" s="69"/>
      <c r="D59" s="69"/>
      <c r="E59" s="69"/>
      <c r="F59" s="69"/>
      <c r="G59" s="82"/>
      <c r="H59" s="69"/>
      <c r="I59" s="69"/>
      <c r="J59" s="76"/>
      <c r="K59" s="77"/>
      <c r="L59" s="77"/>
    </row>
    <row r="60" spans="2:12">
      <c r="B60" s="75"/>
      <c r="C60" s="69"/>
      <c r="D60" s="69"/>
      <c r="E60" s="69"/>
      <c r="F60" s="69"/>
      <c r="G60" s="82"/>
      <c r="H60" s="69"/>
      <c r="I60" s="69"/>
      <c r="J60" s="76"/>
      <c r="K60" s="77"/>
      <c r="L60" s="77"/>
    </row>
    <row r="61" spans="2:12">
      <c r="B61" s="75"/>
      <c r="C61" s="69"/>
      <c r="D61" s="69"/>
      <c r="E61" s="69"/>
      <c r="F61" s="69"/>
      <c r="G61" s="82"/>
      <c r="H61" s="69"/>
      <c r="I61" s="69"/>
      <c r="J61" s="76"/>
      <c r="K61" s="77"/>
      <c r="L61" s="77"/>
    </row>
    <row r="62" spans="2:12">
      <c r="B62" s="75"/>
      <c r="C62" s="69"/>
      <c r="D62" s="69"/>
      <c r="E62" s="69"/>
      <c r="F62" s="69"/>
      <c r="G62" s="82"/>
      <c r="H62" s="69"/>
      <c r="I62" s="69"/>
      <c r="J62" s="76"/>
      <c r="K62" s="77"/>
      <c r="L62" s="77"/>
    </row>
    <row r="63" spans="2:12">
      <c r="B63" s="75"/>
      <c r="C63" s="69"/>
      <c r="D63" s="69"/>
      <c r="E63" s="69"/>
      <c r="F63" s="69"/>
      <c r="G63" s="82"/>
      <c r="H63" s="69"/>
      <c r="I63" s="69"/>
      <c r="J63" s="76"/>
      <c r="K63" s="77"/>
      <c r="L63" s="77"/>
    </row>
    <row r="64" spans="2:12">
      <c r="B64" s="75"/>
      <c r="C64" s="69"/>
      <c r="D64" s="69"/>
      <c r="E64" s="69"/>
      <c r="F64" s="69"/>
      <c r="G64" s="82"/>
      <c r="H64" s="69"/>
      <c r="I64" s="69"/>
      <c r="J64" s="76"/>
      <c r="K64" s="77"/>
      <c r="L64" s="77"/>
    </row>
    <row r="65" spans="2:12">
      <c r="B65" s="75"/>
      <c r="C65" s="69"/>
      <c r="D65" s="69"/>
      <c r="E65" s="69"/>
      <c r="F65" s="69"/>
      <c r="G65" s="82"/>
      <c r="H65" s="69"/>
      <c r="I65" s="69"/>
      <c r="J65" s="76"/>
      <c r="K65" s="77"/>
      <c r="L65" s="77"/>
    </row>
    <row r="66" spans="2:12">
      <c r="B66" s="119" t="s">
        <v>209</v>
      </c>
      <c r="C66" s="69"/>
      <c r="D66" s="69"/>
      <c r="E66" s="69"/>
      <c r="F66" s="69"/>
      <c r="G66" s="82"/>
      <c r="H66" s="69"/>
      <c r="I66" s="69"/>
      <c r="J66" s="76"/>
      <c r="K66" s="77"/>
      <c r="L66" s="77"/>
    </row>
    <row r="67" spans="2:12">
      <c r="B67" s="75"/>
      <c r="C67" s="69"/>
      <c r="D67" s="69"/>
      <c r="E67" s="69"/>
      <c r="F67" s="69"/>
      <c r="G67" s="82"/>
      <c r="H67" s="69"/>
      <c r="I67" s="69"/>
      <c r="J67" s="76"/>
      <c r="K67" s="77"/>
      <c r="L67" s="77"/>
    </row>
    <row r="68" spans="2:12">
      <c r="B68" s="75"/>
      <c r="C68" s="69"/>
      <c r="D68" s="69"/>
      <c r="E68" s="69"/>
      <c r="F68" s="69"/>
      <c r="G68" s="82"/>
      <c r="H68" s="69"/>
      <c r="I68" s="69"/>
      <c r="J68" s="76"/>
      <c r="K68" s="77"/>
      <c r="L68" s="77"/>
    </row>
    <row r="69" spans="2:12">
      <c r="B69" s="110"/>
      <c r="C69" s="110"/>
      <c r="D69" s="111"/>
      <c r="E69" s="111"/>
      <c r="F69" s="111"/>
      <c r="G69" s="111"/>
      <c r="H69" s="111"/>
      <c r="I69" s="111"/>
      <c r="J69" s="111"/>
      <c r="K69" s="111"/>
      <c r="L69" s="111"/>
    </row>
    <row r="70" spans="2:12">
      <c r="B70" s="110"/>
      <c r="C70" s="110"/>
      <c r="D70" s="111"/>
      <c r="E70" s="111"/>
      <c r="F70" s="111"/>
      <c r="G70" s="111"/>
      <c r="H70" s="111"/>
      <c r="I70" s="111"/>
      <c r="J70" s="111"/>
      <c r="K70" s="111"/>
      <c r="L70" s="111"/>
    </row>
    <row r="71" spans="2:12">
      <c r="B71" s="110"/>
      <c r="C71" s="110"/>
      <c r="D71" s="111"/>
      <c r="E71" s="111"/>
      <c r="F71" s="111"/>
      <c r="G71" s="111"/>
      <c r="H71" s="111"/>
      <c r="I71" s="111"/>
      <c r="J71" s="111"/>
      <c r="K71" s="111"/>
      <c r="L71" s="111"/>
    </row>
    <row r="72" spans="2:12">
      <c r="B72" s="110"/>
      <c r="C72" s="110"/>
      <c r="D72" s="111"/>
      <c r="E72" s="111"/>
      <c r="F72" s="111"/>
      <c r="G72" s="111"/>
      <c r="H72" s="111"/>
      <c r="I72" s="111"/>
      <c r="J72" s="111"/>
      <c r="K72" s="111"/>
      <c r="L72" s="111"/>
    </row>
    <row r="73" spans="2:12">
      <c r="B73" s="120"/>
      <c r="C73" s="110"/>
      <c r="D73" s="111"/>
      <c r="E73" s="111"/>
      <c r="F73" s="111"/>
      <c r="G73" s="111"/>
      <c r="H73" s="111"/>
      <c r="I73" s="111"/>
      <c r="J73" s="111"/>
      <c r="K73" s="111"/>
      <c r="L73" s="111"/>
    </row>
    <row r="74" spans="2:12">
      <c r="B74" s="110"/>
      <c r="C74" s="110"/>
      <c r="D74" s="111"/>
      <c r="E74" s="111"/>
      <c r="F74" s="111"/>
      <c r="G74" s="111"/>
      <c r="H74" s="111"/>
      <c r="I74" s="111"/>
      <c r="J74" s="111"/>
      <c r="K74" s="111"/>
      <c r="L74" s="111"/>
    </row>
    <row r="75" spans="2:12">
      <c r="B75" s="110"/>
      <c r="C75" s="110"/>
      <c r="D75" s="111"/>
      <c r="E75" s="111"/>
      <c r="F75" s="111"/>
      <c r="G75" s="111"/>
      <c r="H75" s="111"/>
      <c r="I75" s="111"/>
      <c r="J75" s="111"/>
      <c r="K75" s="111"/>
      <c r="L75" s="111"/>
    </row>
    <row r="76" spans="2:12">
      <c r="B76" s="110"/>
      <c r="C76" s="110"/>
      <c r="D76" s="111"/>
      <c r="E76" s="111"/>
      <c r="F76" s="111"/>
      <c r="G76" s="111"/>
      <c r="H76" s="111"/>
      <c r="I76" s="111"/>
      <c r="J76" s="111"/>
      <c r="K76" s="111"/>
      <c r="L76" s="111"/>
    </row>
    <row r="77" spans="2:12">
      <c r="B77" s="110"/>
      <c r="C77" s="110"/>
      <c r="D77" s="111"/>
      <c r="E77" s="111"/>
      <c r="F77" s="111"/>
      <c r="G77" s="111"/>
      <c r="H77" s="111"/>
      <c r="I77" s="111"/>
      <c r="J77" s="111"/>
      <c r="K77" s="111"/>
      <c r="L77" s="111"/>
    </row>
    <row r="78" spans="2:12">
      <c r="B78" s="110"/>
      <c r="C78" s="110"/>
      <c r="D78" s="111"/>
      <c r="E78" s="111"/>
      <c r="F78" s="111"/>
      <c r="G78" s="111"/>
      <c r="H78" s="111"/>
      <c r="I78" s="111"/>
      <c r="J78" s="111"/>
      <c r="K78" s="111"/>
      <c r="L78" s="111"/>
    </row>
    <row r="79" spans="2:12">
      <c r="B79" s="110"/>
      <c r="C79" s="110"/>
      <c r="D79" s="111"/>
      <c r="E79" s="111"/>
      <c r="F79" s="111"/>
      <c r="G79" s="111"/>
      <c r="H79" s="111"/>
      <c r="I79" s="111"/>
      <c r="J79" s="111"/>
      <c r="K79" s="111"/>
      <c r="L79" s="111"/>
    </row>
    <row r="80" spans="2:12">
      <c r="B80" s="110"/>
      <c r="C80" s="110"/>
      <c r="D80" s="111"/>
      <c r="E80" s="111"/>
      <c r="F80" s="111"/>
      <c r="G80" s="111"/>
      <c r="H80" s="111"/>
      <c r="I80" s="111"/>
      <c r="J80" s="111"/>
      <c r="K80" s="111"/>
      <c r="L80" s="111"/>
    </row>
    <row r="81" spans="2:12">
      <c r="B81" s="110"/>
      <c r="C81" s="110"/>
      <c r="D81" s="111"/>
      <c r="E81" s="111"/>
      <c r="F81" s="111"/>
      <c r="G81" s="111"/>
      <c r="H81" s="111"/>
      <c r="I81" s="111"/>
      <c r="J81" s="111"/>
      <c r="K81" s="111"/>
      <c r="L81" s="111"/>
    </row>
    <row r="82" spans="2:12">
      <c r="B82" s="110"/>
      <c r="C82" s="110"/>
      <c r="D82" s="111"/>
      <c r="E82" s="111"/>
      <c r="F82" s="111"/>
      <c r="G82" s="111"/>
      <c r="H82" s="111"/>
      <c r="I82" s="111"/>
      <c r="J82" s="111"/>
      <c r="K82" s="111"/>
      <c r="L82" s="111"/>
    </row>
    <row r="83" spans="2:12">
      <c r="B83" s="110"/>
      <c r="C83" s="110"/>
      <c r="D83" s="111"/>
      <c r="E83" s="111"/>
      <c r="F83" s="111"/>
      <c r="G83" s="111"/>
      <c r="H83" s="111"/>
      <c r="I83" s="111"/>
      <c r="J83" s="111"/>
      <c r="K83" s="111"/>
      <c r="L83" s="111"/>
    </row>
    <row r="84" spans="2:12">
      <c r="B84" s="110"/>
      <c r="C84" s="110"/>
      <c r="D84" s="111"/>
      <c r="E84" s="111"/>
      <c r="F84" s="111"/>
      <c r="G84" s="111"/>
      <c r="H84" s="111"/>
      <c r="I84" s="111"/>
      <c r="J84" s="111"/>
      <c r="K84" s="111"/>
      <c r="L84" s="111"/>
    </row>
    <row r="85" spans="2:12">
      <c r="B85" s="110"/>
      <c r="C85" s="110"/>
      <c r="D85" s="111"/>
      <c r="E85" s="111"/>
      <c r="F85" s="111"/>
      <c r="G85" s="111"/>
      <c r="H85" s="111"/>
      <c r="I85" s="111"/>
      <c r="J85" s="111"/>
      <c r="K85" s="111"/>
      <c r="L85" s="111"/>
    </row>
    <row r="86" spans="2:12">
      <c r="B86" s="110"/>
      <c r="C86" s="110"/>
      <c r="D86" s="111"/>
      <c r="E86" s="111"/>
      <c r="F86" s="111"/>
      <c r="G86" s="111"/>
      <c r="H86" s="111"/>
      <c r="I86" s="111"/>
      <c r="J86" s="111"/>
      <c r="K86" s="111"/>
      <c r="L86" s="111"/>
    </row>
    <row r="87" spans="2:12">
      <c r="B87" s="110"/>
      <c r="C87" s="110"/>
      <c r="D87" s="111"/>
      <c r="E87" s="111"/>
      <c r="F87" s="111"/>
      <c r="G87" s="111"/>
      <c r="H87" s="111"/>
      <c r="I87" s="111"/>
      <c r="J87" s="111"/>
      <c r="K87" s="111"/>
      <c r="L87" s="111"/>
    </row>
    <row r="88" spans="2:12">
      <c r="B88" s="110"/>
      <c r="C88" s="110"/>
      <c r="D88" s="111"/>
      <c r="E88" s="111"/>
      <c r="F88" s="111"/>
      <c r="G88" s="111"/>
      <c r="H88" s="111"/>
      <c r="I88" s="111"/>
      <c r="J88" s="111"/>
      <c r="K88" s="111"/>
      <c r="L88" s="111"/>
    </row>
    <row r="89" spans="2:12">
      <c r="B89" s="110"/>
      <c r="C89" s="110"/>
      <c r="D89" s="111"/>
      <c r="E89" s="111"/>
      <c r="F89" s="111"/>
      <c r="G89" s="111"/>
      <c r="H89" s="111"/>
      <c r="I89" s="111"/>
      <c r="J89" s="111"/>
      <c r="K89" s="111"/>
      <c r="L89" s="111"/>
    </row>
    <row r="90" spans="2:12">
      <c r="B90" s="110"/>
      <c r="C90" s="110"/>
      <c r="D90" s="111"/>
      <c r="E90" s="111"/>
      <c r="F90" s="111"/>
      <c r="G90" s="111"/>
      <c r="H90" s="111"/>
      <c r="I90" s="111"/>
      <c r="J90" s="111"/>
      <c r="K90" s="111"/>
      <c r="L90" s="111"/>
    </row>
    <row r="91" spans="2:12">
      <c r="B91" s="110"/>
      <c r="C91" s="110"/>
      <c r="D91" s="111"/>
      <c r="E91" s="111"/>
      <c r="F91" s="111"/>
      <c r="G91" s="111"/>
      <c r="H91" s="111"/>
      <c r="I91" s="111"/>
      <c r="J91" s="111"/>
      <c r="K91" s="111"/>
      <c r="L91" s="111"/>
    </row>
    <row r="92" spans="2:12">
      <c r="B92" s="110"/>
      <c r="C92" s="110"/>
      <c r="D92" s="111"/>
      <c r="E92" s="111"/>
      <c r="F92" s="111"/>
      <c r="G92" s="111"/>
      <c r="H92" s="111"/>
      <c r="I92" s="111"/>
      <c r="J92" s="111"/>
      <c r="K92" s="111"/>
      <c r="L92" s="111"/>
    </row>
    <row r="93" spans="2:12">
      <c r="B93" s="110"/>
      <c r="C93" s="110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2:12">
      <c r="B94" s="110"/>
      <c r="C94" s="110"/>
      <c r="D94" s="111"/>
      <c r="E94" s="111"/>
      <c r="F94" s="111"/>
      <c r="G94" s="111"/>
      <c r="H94" s="111"/>
      <c r="I94" s="111"/>
      <c r="J94" s="111"/>
      <c r="K94" s="111"/>
      <c r="L94" s="111"/>
    </row>
    <row r="95" spans="2:12">
      <c r="B95" s="110"/>
      <c r="C95" s="110"/>
      <c r="D95" s="111"/>
      <c r="E95" s="111"/>
      <c r="F95" s="111"/>
      <c r="G95" s="111"/>
      <c r="H95" s="111"/>
      <c r="I95" s="111"/>
      <c r="J95" s="111"/>
      <c r="K95" s="111"/>
      <c r="L95" s="111"/>
    </row>
    <row r="96" spans="2:12">
      <c r="B96" s="110"/>
      <c r="C96" s="110"/>
      <c r="D96" s="111"/>
      <c r="E96" s="111"/>
      <c r="F96" s="111"/>
      <c r="G96" s="111"/>
      <c r="H96" s="111"/>
      <c r="I96" s="111"/>
      <c r="J96" s="111"/>
      <c r="K96" s="111"/>
      <c r="L96" s="111"/>
    </row>
    <row r="97" spans="2:12">
      <c r="B97" s="110"/>
      <c r="C97" s="110"/>
      <c r="D97" s="111"/>
      <c r="E97" s="111"/>
      <c r="F97" s="111"/>
      <c r="G97" s="111"/>
      <c r="H97" s="111"/>
      <c r="I97" s="111"/>
      <c r="J97" s="111"/>
      <c r="K97" s="111"/>
      <c r="L97" s="111"/>
    </row>
    <row r="98" spans="2:12">
      <c r="B98" s="110"/>
      <c r="C98" s="110"/>
      <c r="D98" s="111"/>
      <c r="E98" s="111"/>
      <c r="F98" s="111"/>
      <c r="G98" s="111"/>
      <c r="H98" s="111"/>
      <c r="I98" s="111"/>
      <c r="J98" s="111"/>
      <c r="K98" s="111"/>
      <c r="L98" s="111"/>
    </row>
    <row r="99" spans="2:12">
      <c r="B99" s="110"/>
      <c r="C99" s="110"/>
      <c r="D99" s="111"/>
      <c r="E99" s="111"/>
      <c r="F99" s="111"/>
      <c r="G99" s="111"/>
      <c r="H99" s="111"/>
      <c r="I99" s="111"/>
      <c r="J99" s="111"/>
      <c r="K99" s="111"/>
      <c r="L99" s="111"/>
    </row>
    <row r="100" spans="2:12">
      <c r="B100" s="110"/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</row>
    <row r="101" spans="2:12">
      <c r="B101" s="110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</row>
    <row r="102" spans="2:12">
      <c r="B102" s="110"/>
      <c r="C102" s="110"/>
      <c r="D102" s="111"/>
      <c r="E102" s="111"/>
      <c r="F102" s="111"/>
      <c r="G102" s="111"/>
      <c r="H102" s="111"/>
      <c r="I102" s="111"/>
      <c r="J102" s="111"/>
      <c r="K102" s="111"/>
      <c r="L102" s="111"/>
    </row>
    <row r="103" spans="2:12">
      <c r="B103" s="110"/>
      <c r="C103" s="110"/>
      <c r="D103" s="111"/>
      <c r="E103" s="111"/>
      <c r="F103" s="111"/>
      <c r="G103" s="111"/>
      <c r="H103" s="111"/>
      <c r="I103" s="111"/>
      <c r="J103" s="111"/>
      <c r="K103" s="111"/>
      <c r="L103" s="111"/>
    </row>
    <row r="104" spans="2:12">
      <c r="B104" s="110"/>
      <c r="C104" s="110"/>
      <c r="D104" s="111"/>
      <c r="E104" s="111"/>
      <c r="F104" s="111"/>
      <c r="G104" s="111"/>
      <c r="H104" s="111"/>
      <c r="I104" s="111"/>
      <c r="J104" s="111"/>
      <c r="K104" s="111"/>
      <c r="L104" s="111"/>
    </row>
    <row r="105" spans="2:12">
      <c r="B105" s="110"/>
      <c r="C105" s="110"/>
      <c r="D105" s="111"/>
      <c r="E105" s="111"/>
      <c r="F105" s="111"/>
      <c r="G105" s="111"/>
      <c r="H105" s="111"/>
      <c r="I105" s="111"/>
      <c r="J105" s="111"/>
      <c r="K105" s="111"/>
      <c r="L105" s="111"/>
    </row>
    <row r="106" spans="2:12">
      <c r="B106" s="110"/>
      <c r="C106" s="110"/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2:12">
      <c r="B107" s="110"/>
      <c r="C107" s="110"/>
      <c r="D107" s="111"/>
      <c r="E107" s="111"/>
      <c r="F107" s="111"/>
      <c r="G107" s="111"/>
      <c r="H107" s="111"/>
      <c r="I107" s="111"/>
      <c r="J107" s="111"/>
      <c r="K107" s="111"/>
      <c r="L107" s="111"/>
    </row>
    <row r="108" spans="2:12">
      <c r="B108" s="110"/>
      <c r="C108" s="110"/>
      <c r="D108" s="111"/>
      <c r="E108" s="111"/>
      <c r="F108" s="111"/>
      <c r="G108" s="111"/>
      <c r="H108" s="111"/>
      <c r="I108" s="111"/>
      <c r="J108" s="111"/>
      <c r="K108" s="111"/>
      <c r="L108" s="111"/>
    </row>
    <row r="109" spans="2:12">
      <c r="B109" s="110"/>
      <c r="C109" s="110"/>
      <c r="D109" s="111"/>
      <c r="E109" s="111"/>
      <c r="F109" s="111"/>
      <c r="G109" s="111"/>
      <c r="H109" s="111"/>
      <c r="I109" s="111"/>
      <c r="J109" s="111"/>
      <c r="K109" s="111"/>
      <c r="L109" s="111"/>
    </row>
    <row r="110" spans="2:12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</row>
    <row r="111" spans="2:12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</row>
    <row r="112" spans="2:12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</row>
    <row r="113" spans="2:12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</row>
    <row r="114" spans="2:12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</row>
    <row r="115" spans="2:12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</row>
    <row r="116" spans="2:12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</row>
    <row r="117" spans="2:12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</row>
    <row r="118" spans="2:12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</row>
    <row r="119" spans="2:12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</row>
    <row r="120" spans="2:12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</row>
    <row r="121" spans="2:12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</row>
    <row r="433" spans="2:12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</row>
    <row r="434" spans="2:12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</row>
    <row r="435" spans="2:12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</row>
    <row r="436" spans="2:12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</row>
    <row r="437" spans="2:12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</row>
    <row r="438" spans="2:12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2:12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2:12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</row>
    <row r="441" spans="2:12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</row>
    <row r="442" spans="2:12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2:12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2:12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</row>
    <row r="445" spans="2:12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</row>
    <row r="446" spans="2:12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</row>
    <row r="447" spans="2:12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</row>
    <row r="448" spans="2:12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</row>
    <row r="449" spans="2:12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2:12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</row>
    <row r="451" spans="2:12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</row>
    <row r="452" spans="2:12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</row>
    <row r="453" spans="2:12">
      <c r="B453" s="110"/>
      <c r="C453" s="110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>
      <c r="B454" s="110"/>
      <c r="C454" s="110"/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>
      <c r="B455" s="110"/>
      <c r="C455" s="110"/>
      <c r="D455" s="111"/>
      <c r="E455" s="111"/>
      <c r="F455" s="111"/>
      <c r="G455" s="111"/>
      <c r="H455" s="111"/>
      <c r="I455" s="111"/>
      <c r="J455" s="111"/>
      <c r="K455" s="111"/>
      <c r="L455" s="111"/>
    </row>
    <row r="456" spans="2:12">
      <c r="B456" s="110"/>
      <c r="C456" s="110"/>
      <c r="D456" s="111"/>
      <c r="E456" s="111"/>
      <c r="F456" s="111"/>
      <c r="G456" s="111"/>
      <c r="H456" s="111"/>
      <c r="I456" s="111"/>
      <c r="J456" s="111"/>
      <c r="K456" s="111"/>
      <c r="L456" s="111"/>
    </row>
    <row r="457" spans="2:12">
      <c r="B457" s="110"/>
      <c r="C457" s="110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2:12">
      <c r="B458" s="110"/>
      <c r="C458" s="110"/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2:12">
      <c r="B459" s="110"/>
      <c r="C459" s="110"/>
      <c r="D459" s="111"/>
      <c r="E459" s="111"/>
      <c r="F459" s="111"/>
      <c r="G459" s="111"/>
      <c r="H459" s="111"/>
      <c r="I459" s="111"/>
      <c r="J459" s="111"/>
      <c r="K459" s="111"/>
      <c r="L459" s="111"/>
    </row>
    <row r="460" spans="2:12">
      <c r="B460" s="110"/>
      <c r="C460" s="110"/>
      <c r="D460" s="111"/>
      <c r="E460" s="111"/>
      <c r="F460" s="111"/>
      <c r="G460" s="111"/>
      <c r="H460" s="111"/>
      <c r="I460" s="111"/>
      <c r="J460" s="111"/>
      <c r="K460" s="111"/>
      <c r="L460" s="111"/>
    </row>
    <row r="461" spans="2:12">
      <c r="B461" s="110"/>
      <c r="C461" s="110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2:12">
      <c r="B462" s="110"/>
      <c r="C462" s="110"/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2:12">
      <c r="B463" s="110"/>
      <c r="C463" s="110"/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2:12">
      <c r="B464" s="110"/>
      <c r="C464" s="110"/>
      <c r="D464" s="111"/>
      <c r="E464" s="111"/>
      <c r="F464" s="111"/>
      <c r="G464" s="111"/>
      <c r="H464" s="111"/>
      <c r="I464" s="111"/>
      <c r="J464" s="111"/>
      <c r="K464" s="111"/>
      <c r="L464" s="111"/>
    </row>
    <row r="465" spans="2:12">
      <c r="B465" s="110"/>
      <c r="C465" s="110"/>
      <c r="D465" s="111"/>
      <c r="E465" s="111"/>
      <c r="F465" s="111"/>
      <c r="G465" s="111"/>
      <c r="H465" s="111"/>
      <c r="I465" s="111"/>
      <c r="J465" s="111"/>
      <c r="K465" s="111"/>
      <c r="L465" s="111"/>
    </row>
    <row r="466" spans="2:12">
      <c r="B466" s="110"/>
      <c r="C466" s="110"/>
      <c r="D466" s="111"/>
      <c r="E466" s="111"/>
      <c r="F466" s="111"/>
      <c r="G466" s="111"/>
      <c r="H466" s="111"/>
      <c r="I466" s="111"/>
      <c r="J466" s="111"/>
      <c r="K466" s="111"/>
      <c r="L466" s="111"/>
    </row>
    <row r="467" spans="2:12">
      <c r="B467" s="110"/>
      <c r="C467" s="110"/>
      <c r="D467" s="111"/>
      <c r="E467" s="111"/>
      <c r="F467" s="111"/>
      <c r="G467" s="111"/>
      <c r="H467" s="111"/>
      <c r="I467" s="111"/>
      <c r="J467" s="111"/>
      <c r="K467" s="111"/>
      <c r="L467" s="111"/>
    </row>
    <row r="468" spans="2:12">
      <c r="B468" s="110"/>
      <c r="C468" s="110"/>
      <c r="D468" s="111"/>
      <c r="E468" s="111"/>
      <c r="F468" s="111"/>
      <c r="G468" s="111"/>
      <c r="H468" s="111"/>
      <c r="I468" s="111"/>
      <c r="J468" s="111"/>
      <c r="K468" s="111"/>
      <c r="L468" s="111"/>
    </row>
    <row r="469" spans="2:12">
      <c r="B469" s="110"/>
      <c r="C469" s="110"/>
      <c r="D469" s="111"/>
      <c r="E469" s="111"/>
      <c r="F469" s="111"/>
      <c r="G469" s="111"/>
      <c r="H469" s="111"/>
      <c r="I469" s="111"/>
      <c r="J469" s="111"/>
      <c r="K469" s="111"/>
      <c r="L469" s="111"/>
    </row>
    <row r="470" spans="2:12">
      <c r="B470" s="110"/>
      <c r="C470" s="110"/>
      <c r="D470" s="111"/>
      <c r="E470" s="111"/>
      <c r="F470" s="111"/>
      <c r="G470" s="111"/>
      <c r="H470" s="111"/>
      <c r="I470" s="111"/>
      <c r="J470" s="111"/>
      <c r="K470" s="111"/>
      <c r="L470" s="111"/>
    </row>
    <row r="471" spans="2:12">
      <c r="B471" s="110"/>
      <c r="C471" s="110"/>
      <c r="D471" s="111"/>
      <c r="E471" s="111"/>
      <c r="F471" s="111"/>
      <c r="G471" s="111"/>
      <c r="H471" s="111"/>
      <c r="I471" s="111"/>
      <c r="J471" s="111"/>
      <c r="K471" s="111"/>
      <c r="L471" s="111"/>
    </row>
    <row r="472" spans="2:12">
      <c r="B472" s="110"/>
      <c r="C472" s="110"/>
      <c r="D472" s="111"/>
      <c r="E472" s="111"/>
      <c r="F472" s="111"/>
      <c r="G472" s="111"/>
      <c r="H472" s="111"/>
      <c r="I472" s="111"/>
      <c r="J472" s="111"/>
      <c r="K472" s="111"/>
      <c r="L472" s="111"/>
    </row>
    <row r="473" spans="2:12">
      <c r="B473" s="110"/>
      <c r="C473" s="110"/>
      <c r="D473" s="111"/>
      <c r="E473" s="111"/>
      <c r="F473" s="111"/>
      <c r="G473" s="111"/>
      <c r="H473" s="111"/>
      <c r="I473" s="111"/>
      <c r="J473" s="111"/>
      <c r="K473" s="111"/>
      <c r="L473" s="111"/>
    </row>
    <row r="474" spans="2:12">
      <c r="B474" s="110"/>
      <c r="C474" s="110"/>
      <c r="D474" s="111"/>
      <c r="E474" s="111"/>
      <c r="F474" s="111"/>
      <c r="G474" s="111"/>
      <c r="H474" s="111"/>
      <c r="I474" s="111"/>
      <c r="J474" s="111"/>
      <c r="K474" s="111"/>
      <c r="L474" s="111"/>
    </row>
    <row r="475" spans="2:12">
      <c r="B475" s="110"/>
      <c r="C475" s="110"/>
      <c r="D475" s="111"/>
      <c r="E475" s="111"/>
      <c r="F475" s="111"/>
      <c r="G475" s="111"/>
      <c r="H475" s="111"/>
      <c r="I475" s="111"/>
      <c r="J475" s="111"/>
      <c r="K475" s="111"/>
      <c r="L475" s="111"/>
    </row>
    <row r="476" spans="2:12">
      <c r="B476" s="110"/>
      <c r="C476" s="110"/>
      <c r="D476" s="111"/>
      <c r="E476" s="111"/>
      <c r="F476" s="111"/>
      <c r="G476" s="111"/>
      <c r="H476" s="111"/>
      <c r="I476" s="111"/>
      <c r="J476" s="111"/>
      <c r="K476" s="111"/>
      <c r="L476" s="111"/>
    </row>
    <row r="477" spans="2:12">
      <c r="B477" s="110"/>
      <c r="C477" s="110"/>
      <c r="D477" s="111"/>
      <c r="E477" s="111"/>
      <c r="F477" s="111"/>
      <c r="G477" s="111"/>
      <c r="H477" s="111"/>
      <c r="I477" s="111"/>
      <c r="J477" s="111"/>
      <c r="K477" s="111"/>
      <c r="L477" s="111"/>
    </row>
    <row r="478" spans="2:12">
      <c r="B478" s="110"/>
      <c r="C478" s="110"/>
      <c r="D478" s="111"/>
      <c r="E478" s="111"/>
      <c r="F478" s="111"/>
      <c r="G478" s="111"/>
      <c r="H478" s="111"/>
      <c r="I478" s="111"/>
      <c r="J478" s="111"/>
      <c r="K478" s="111"/>
      <c r="L478" s="111"/>
    </row>
    <row r="479" spans="2:12">
      <c r="B479" s="110"/>
      <c r="C479" s="110"/>
      <c r="D479" s="111"/>
      <c r="E479" s="111"/>
      <c r="F479" s="111"/>
      <c r="G479" s="111"/>
      <c r="H479" s="111"/>
      <c r="I479" s="111"/>
      <c r="J479" s="111"/>
      <c r="K479" s="111"/>
      <c r="L479" s="111"/>
    </row>
    <row r="480" spans="2:12">
      <c r="B480" s="110"/>
      <c r="C480" s="110"/>
      <c r="D480" s="111"/>
      <c r="E480" s="111"/>
      <c r="F480" s="111"/>
      <c r="G480" s="111"/>
      <c r="H480" s="111"/>
      <c r="I480" s="111"/>
      <c r="J480" s="111"/>
      <c r="K480" s="111"/>
      <c r="L480" s="111"/>
    </row>
    <row r="481" spans="2:12">
      <c r="B481" s="110"/>
      <c r="C481" s="110"/>
      <c r="D481" s="111"/>
      <c r="E481" s="111"/>
      <c r="F481" s="111"/>
      <c r="G481" s="111"/>
      <c r="H481" s="111"/>
      <c r="I481" s="111"/>
      <c r="J481" s="111"/>
      <c r="K481" s="111"/>
      <c r="L481" s="111"/>
    </row>
    <row r="482" spans="2:12">
      <c r="B482" s="110"/>
      <c r="C482" s="110"/>
      <c r="D482" s="111"/>
      <c r="E482" s="111"/>
      <c r="F482" s="111"/>
      <c r="G482" s="111"/>
      <c r="H482" s="111"/>
      <c r="I482" s="111"/>
      <c r="J482" s="111"/>
      <c r="K482" s="111"/>
      <c r="L482" s="111"/>
    </row>
    <row r="483" spans="2:12">
      <c r="B483" s="110"/>
      <c r="C483" s="110"/>
      <c r="D483" s="111"/>
      <c r="E483" s="111"/>
      <c r="F483" s="111"/>
      <c r="G483" s="111"/>
      <c r="H483" s="111"/>
      <c r="I483" s="111"/>
      <c r="J483" s="111"/>
      <c r="K483" s="111"/>
      <c r="L483" s="111"/>
    </row>
    <row r="484" spans="2:12">
      <c r="B484" s="110"/>
      <c r="C484" s="110"/>
      <c r="D484" s="111"/>
      <c r="E484" s="111"/>
      <c r="F484" s="111"/>
      <c r="G484" s="111"/>
      <c r="H484" s="111"/>
      <c r="I484" s="111"/>
      <c r="J484" s="111"/>
      <c r="K484" s="111"/>
      <c r="L484" s="111"/>
    </row>
    <row r="485" spans="2:12">
      <c r="B485" s="110"/>
      <c r="C485" s="110"/>
      <c r="D485" s="111"/>
      <c r="E485" s="111"/>
      <c r="F485" s="111"/>
      <c r="G485" s="111"/>
      <c r="H485" s="111"/>
      <c r="I485" s="111"/>
      <c r="J485" s="111"/>
      <c r="K485" s="111"/>
      <c r="L485" s="111"/>
    </row>
    <row r="486" spans="2:12">
      <c r="B486" s="110"/>
      <c r="C486" s="110"/>
      <c r="D486" s="111"/>
      <c r="E486" s="111"/>
      <c r="F486" s="111"/>
      <c r="G486" s="111"/>
      <c r="H486" s="111"/>
      <c r="I486" s="111"/>
      <c r="J486" s="111"/>
      <c r="K486" s="111"/>
      <c r="L486" s="111"/>
    </row>
    <row r="487" spans="2:12">
      <c r="B487" s="110"/>
      <c r="C487" s="110"/>
      <c r="D487" s="111"/>
      <c r="E487" s="111"/>
      <c r="F487" s="111"/>
      <c r="G487" s="111"/>
      <c r="H487" s="111"/>
      <c r="I487" s="111"/>
      <c r="J487" s="111"/>
      <c r="K487" s="111"/>
      <c r="L487" s="111"/>
    </row>
    <row r="488" spans="2:12">
      <c r="B488" s="110"/>
      <c r="C488" s="110"/>
      <c r="D488" s="111"/>
      <c r="E488" s="111"/>
      <c r="F488" s="111"/>
      <c r="G488" s="111"/>
      <c r="H488" s="111"/>
      <c r="I488" s="111"/>
      <c r="J488" s="111"/>
      <c r="K488" s="111"/>
      <c r="L488" s="111"/>
    </row>
    <row r="489" spans="2:12">
      <c r="B489" s="110"/>
      <c r="C489" s="110"/>
      <c r="D489" s="111"/>
      <c r="E489" s="111"/>
      <c r="F489" s="111"/>
      <c r="G489" s="111"/>
      <c r="H489" s="111"/>
      <c r="I489" s="111"/>
      <c r="J489" s="111"/>
      <c r="K489" s="111"/>
      <c r="L489" s="111"/>
    </row>
    <row r="490" spans="2:12">
      <c r="B490" s="110"/>
      <c r="C490" s="110"/>
      <c r="D490" s="111"/>
      <c r="E490" s="111"/>
      <c r="F490" s="111"/>
      <c r="G490" s="111"/>
      <c r="H490" s="111"/>
      <c r="I490" s="111"/>
      <c r="J490" s="111"/>
      <c r="K490" s="111"/>
      <c r="L490" s="111"/>
    </row>
    <row r="491" spans="2:12">
      <c r="B491" s="110"/>
      <c r="C491" s="110"/>
      <c r="D491" s="111"/>
      <c r="E491" s="111"/>
      <c r="F491" s="111"/>
      <c r="G491" s="111"/>
      <c r="H491" s="111"/>
      <c r="I491" s="111"/>
      <c r="J491" s="111"/>
      <c r="K491" s="111"/>
      <c r="L491" s="111"/>
    </row>
    <row r="492" spans="2:12">
      <c r="B492" s="110"/>
      <c r="C492" s="110"/>
      <c r="D492" s="111"/>
      <c r="E492" s="111"/>
      <c r="F492" s="111"/>
      <c r="G492" s="111"/>
      <c r="H492" s="111"/>
      <c r="I492" s="111"/>
      <c r="J492" s="111"/>
      <c r="K492" s="111"/>
      <c r="L492" s="111"/>
    </row>
    <row r="493" spans="2:12">
      <c r="B493" s="110"/>
      <c r="C493" s="110"/>
      <c r="D493" s="111"/>
      <c r="E493" s="111"/>
      <c r="F493" s="111"/>
      <c r="G493" s="111"/>
      <c r="H493" s="111"/>
      <c r="I493" s="111"/>
      <c r="J493" s="111"/>
      <c r="K493" s="111"/>
      <c r="L493" s="111"/>
    </row>
    <row r="494" spans="2:12">
      <c r="B494" s="110"/>
      <c r="C494" s="110"/>
      <c r="D494" s="111"/>
      <c r="E494" s="111"/>
      <c r="F494" s="111"/>
      <c r="G494" s="111"/>
      <c r="H494" s="111"/>
      <c r="I494" s="111"/>
      <c r="J494" s="111"/>
      <c r="K494" s="111"/>
      <c r="L494" s="111"/>
    </row>
    <row r="495" spans="2:12">
      <c r="B495" s="110"/>
      <c r="C495" s="110"/>
      <c r="D495" s="111"/>
      <c r="E495" s="111"/>
      <c r="F495" s="111"/>
      <c r="G495" s="111"/>
      <c r="H495" s="111"/>
      <c r="I495" s="111"/>
      <c r="J495" s="111"/>
      <c r="K495" s="111"/>
      <c r="L495" s="111"/>
    </row>
    <row r="496" spans="2:12">
      <c r="B496" s="110"/>
      <c r="C496" s="110"/>
      <c r="D496" s="111"/>
      <c r="E496" s="111"/>
      <c r="F496" s="111"/>
      <c r="G496" s="111"/>
      <c r="H496" s="111"/>
      <c r="I496" s="111"/>
      <c r="J496" s="111"/>
      <c r="K496" s="111"/>
      <c r="L496" s="111"/>
    </row>
    <row r="497" spans="2:12">
      <c r="B497" s="110"/>
      <c r="C497" s="110"/>
      <c r="D497" s="111"/>
      <c r="E497" s="111"/>
      <c r="F497" s="111"/>
      <c r="G497" s="111"/>
      <c r="H497" s="111"/>
      <c r="I497" s="111"/>
      <c r="J497" s="111"/>
      <c r="K497" s="111"/>
      <c r="L497" s="111"/>
    </row>
    <row r="498" spans="2:12">
      <c r="B498" s="110"/>
      <c r="C498" s="110"/>
      <c r="D498" s="111"/>
      <c r="E498" s="111"/>
      <c r="F498" s="111"/>
      <c r="G498" s="111"/>
      <c r="H498" s="111"/>
      <c r="I498" s="111"/>
      <c r="J498" s="111"/>
      <c r="K498" s="111"/>
      <c r="L498" s="111"/>
    </row>
    <row r="499" spans="2:12">
      <c r="B499" s="110"/>
      <c r="C499" s="110"/>
      <c r="D499" s="111"/>
      <c r="E499" s="111"/>
      <c r="F499" s="111"/>
      <c r="G499" s="111"/>
      <c r="H499" s="111"/>
      <c r="I499" s="111"/>
      <c r="J499" s="111"/>
      <c r="K499" s="111"/>
      <c r="L499" s="111"/>
    </row>
    <row r="500" spans="2:12">
      <c r="B500" s="110"/>
      <c r="C500" s="110"/>
      <c r="D500" s="111"/>
      <c r="E500" s="111"/>
      <c r="F500" s="111"/>
      <c r="G500" s="111"/>
      <c r="H500" s="111"/>
      <c r="I500" s="111"/>
      <c r="J500" s="111"/>
      <c r="K500" s="111"/>
      <c r="L500" s="111"/>
    </row>
    <row r="501" spans="2:12">
      <c r="B501" s="110"/>
      <c r="C501" s="110"/>
      <c r="D501" s="111"/>
      <c r="E501" s="111"/>
      <c r="F501" s="111"/>
      <c r="G501" s="111"/>
      <c r="H501" s="111"/>
      <c r="I501" s="111"/>
      <c r="J501" s="111"/>
      <c r="K501" s="111"/>
      <c r="L501" s="111"/>
    </row>
    <row r="502" spans="2:12">
      <c r="B502" s="110"/>
      <c r="C502" s="110"/>
      <c r="D502" s="111"/>
      <c r="E502" s="111"/>
      <c r="F502" s="111"/>
      <c r="G502" s="111"/>
      <c r="H502" s="111"/>
      <c r="I502" s="111"/>
      <c r="J502" s="111"/>
      <c r="K502" s="111"/>
      <c r="L502" s="111"/>
    </row>
    <row r="503" spans="2:12">
      <c r="B503" s="110"/>
      <c r="C503" s="110"/>
      <c r="D503" s="111"/>
      <c r="E503" s="111"/>
      <c r="F503" s="111"/>
      <c r="G503" s="111"/>
      <c r="H503" s="111"/>
      <c r="I503" s="111"/>
      <c r="J503" s="111"/>
      <c r="K503" s="111"/>
      <c r="L503" s="111"/>
    </row>
    <row r="504" spans="2:12">
      <c r="B504" s="110"/>
      <c r="C504" s="110"/>
      <c r="D504" s="111"/>
      <c r="E504" s="111"/>
      <c r="F504" s="111"/>
      <c r="G504" s="111"/>
      <c r="H504" s="111"/>
      <c r="I504" s="111"/>
      <c r="J504" s="111"/>
      <c r="K504" s="111"/>
      <c r="L504" s="111"/>
    </row>
    <row r="505" spans="2:12">
      <c r="B505" s="110"/>
      <c r="C505" s="110"/>
      <c r="D505" s="111"/>
      <c r="E505" s="111"/>
      <c r="F505" s="111"/>
      <c r="G505" s="111"/>
      <c r="H505" s="111"/>
      <c r="I505" s="111"/>
      <c r="J505" s="111"/>
      <c r="K505" s="111"/>
      <c r="L505" s="111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64.855468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140</v>
      </c>
      <c r="C1" s="67" t="s" vm="1">
        <v>217</v>
      </c>
    </row>
    <row r="2" spans="2:11">
      <c r="B2" s="46" t="s">
        <v>139</v>
      </c>
      <c r="C2" s="67" t="s">
        <v>218</v>
      </c>
    </row>
    <row r="3" spans="2:11">
      <c r="B3" s="46" t="s">
        <v>141</v>
      </c>
      <c r="C3" s="67" t="s">
        <v>219</v>
      </c>
    </row>
    <row r="4" spans="2:11">
      <c r="B4" s="46" t="s">
        <v>142</v>
      </c>
      <c r="C4" s="67">
        <v>8602</v>
      </c>
    </row>
    <row r="6" spans="2:11" ht="26.25" customHeight="1">
      <c r="B6" s="149" t="s">
        <v>168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ht="26.25" customHeight="1">
      <c r="B7" s="149" t="s">
        <v>95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1" s="3" customFormat="1" ht="63">
      <c r="B8" s="21" t="s">
        <v>110</v>
      </c>
      <c r="C8" s="29" t="s">
        <v>43</v>
      </c>
      <c r="D8" s="29" t="s">
        <v>62</v>
      </c>
      <c r="E8" s="29" t="s">
        <v>97</v>
      </c>
      <c r="F8" s="29" t="s">
        <v>98</v>
      </c>
      <c r="G8" s="29" t="s">
        <v>194</v>
      </c>
      <c r="H8" s="29" t="s">
        <v>193</v>
      </c>
      <c r="I8" s="29" t="s">
        <v>105</v>
      </c>
      <c r="J8" s="29" t="s">
        <v>143</v>
      </c>
      <c r="K8" s="30" t="s">
        <v>145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201</v>
      </c>
      <c r="H9" s="15"/>
      <c r="I9" s="15" t="s">
        <v>197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4" t="s">
        <v>47</v>
      </c>
      <c r="C11" s="85"/>
      <c r="D11" s="85"/>
      <c r="E11" s="85"/>
      <c r="F11" s="85"/>
      <c r="G11" s="87"/>
      <c r="H11" s="89"/>
      <c r="I11" s="87">
        <v>-8.1473919780000017</v>
      </c>
      <c r="J11" s="90">
        <f>IFERROR(I11/$I$11,0)</f>
        <v>1</v>
      </c>
      <c r="K11" s="90">
        <f>I11/'סכום נכסי הקרן'!$C$42</f>
        <v>-1.0406170830654913E-4</v>
      </c>
    </row>
    <row r="12" spans="2:11" ht="19.5" customHeight="1">
      <c r="B12" s="70" t="s">
        <v>32</v>
      </c>
      <c r="C12" s="71"/>
      <c r="D12" s="71"/>
      <c r="E12" s="71"/>
      <c r="F12" s="71"/>
      <c r="G12" s="79"/>
      <c r="H12" s="81"/>
      <c r="I12" s="79">
        <v>-17.408710158999998</v>
      </c>
      <c r="J12" s="80">
        <f t="shared" ref="J12:J75" si="0">IFERROR(I12/$I$11,0)</f>
        <v>2.1367218130670373</v>
      </c>
      <c r="K12" s="80">
        <f>I12/'סכום נכסי הקרן'!$C$42</f>
        <v>-2.2235092204362283E-4</v>
      </c>
    </row>
    <row r="13" spans="2:11">
      <c r="B13" s="86" t="s">
        <v>185</v>
      </c>
      <c r="C13" s="71"/>
      <c r="D13" s="71"/>
      <c r="E13" s="71"/>
      <c r="F13" s="71"/>
      <c r="G13" s="79"/>
      <c r="H13" s="81"/>
      <c r="I13" s="79">
        <v>-0.47552216699999994</v>
      </c>
      <c r="J13" s="80">
        <f t="shared" si="0"/>
        <v>5.8364955102691615E-2</v>
      </c>
      <c r="K13" s="80">
        <f>I13/'סכום נכסי הקרן'!$C$42</f>
        <v>-6.0735569332211316E-6</v>
      </c>
    </row>
    <row r="14" spans="2:11">
      <c r="B14" s="75" t="s">
        <v>639</v>
      </c>
      <c r="C14" s="69" t="s">
        <v>1746</v>
      </c>
      <c r="D14" s="82" t="s">
        <v>461</v>
      </c>
      <c r="E14" s="82" t="s">
        <v>127</v>
      </c>
      <c r="F14" s="94">
        <v>44882</v>
      </c>
      <c r="G14" s="76">
        <v>573.62441600000011</v>
      </c>
      <c r="H14" s="78">
        <v>-3.8064249999999999</v>
      </c>
      <c r="I14" s="76">
        <v>-2.1834581000000002E-2</v>
      </c>
      <c r="J14" s="77">
        <f t="shared" si="0"/>
        <v>2.6799472836165042E-3</v>
      </c>
      <c r="K14" s="77">
        <f>I14/'סכום נכסי הקרן'!$C$42</f>
        <v>-2.7887989250462935E-7</v>
      </c>
    </row>
    <row r="15" spans="2:11">
      <c r="B15" s="75" t="s">
        <v>673</v>
      </c>
      <c r="C15" s="69" t="s">
        <v>1747</v>
      </c>
      <c r="D15" s="82" t="s">
        <v>461</v>
      </c>
      <c r="E15" s="82" t="s">
        <v>127</v>
      </c>
      <c r="F15" s="94">
        <v>44917</v>
      </c>
      <c r="G15" s="76">
        <v>2019.9456590000002</v>
      </c>
      <c r="H15" s="78">
        <v>-5.9169239999999999</v>
      </c>
      <c r="I15" s="76">
        <v>-0.11951864700000002</v>
      </c>
      <c r="J15" s="77">
        <f t="shared" si="0"/>
        <v>1.4669558961043029E-2</v>
      </c>
      <c r="K15" s="77">
        <f>I15/'סכום נכסי הקרן'!$C$42</f>
        <v>-1.5265393655897836E-6</v>
      </c>
    </row>
    <row r="16" spans="2:11" s="6" customFormat="1">
      <c r="B16" s="75" t="s">
        <v>1748</v>
      </c>
      <c r="C16" s="69" t="s">
        <v>1749</v>
      </c>
      <c r="D16" s="82" t="s">
        <v>461</v>
      </c>
      <c r="E16" s="82" t="s">
        <v>127</v>
      </c>
      <c r="F16" s="94">
        <v>44952</v>
      </c>
      <c r="G16" s="76">
        <v>1275.0167560000002</v>
      </c>
      <c r="H16" s="78">
        <v>-34.616999</v>
      </c>
      <c r="I16" s="76">
        <v>-0.44137253500000007</v>
      </c>
      <c r="J16" s="77">
        <f t="shared" si="0"/>
        <v>5.4173474922013867E-2</v>
      </c>
      <c r="K16" s="77">
        <f>I16/'סכום נכסי הקרן'!$C$42</f>
        <v>-5.637384345286762E-6</v>
      </c>
    </row>
    <row r="17" spans="2:11" s="6" customFormat="1">
      <c r="B17" s="75" t="s">
        <v>628</v>
      </c>
      <c r="C17" s="69" t="s">
        <v>1750</v>
      </c>
      <c r="D17" s="82" t="s">
        <v>461</v>
      </c>
      <c r="E17" s="82" t="s">
        <v>127</v>
      </c>
      <c r="F17" s="94">
        <v>44952</v>
      </c>
      <c r="G17" s="76">
        <v>2122.1099279999999</v>
      </c>
      <c r="H17" s="78">
        <v>-20.266642000000001</v>
      </c>
      <c r="I17" s="76">
        <v>-0.43008042600000013</v>
      </c>
      <c r="J17" s="77">
        <f t="shared" si="0"/>
        <v>5.2787496558570519E-2</v>
      </c>
      <c r="K17" s="77">
        <f>I17/'סכום נכסי הקרן'!$C$42</f>
        <v>-5.493157069110931E-6</v>
      </c>
    </row>
    <row r="18" spans="2:11" s="6" customFormat="1">
      <c r="B18" s="75" t="s">
        <v>639</v>
      </c>
      <c r="C18" s="69" t="s">
        <v>1751</v>
      </c>
      <c r="D18" s="82" t="s">
        <v>461</v>
      </c>
      <c r="E18" s="82" t="s">
        <v>127</v>
      </c>
      <c r="F18" s="94">
        <v>44965</v>
      </c>
      <c r="G18" s="76">
        <v>596.35238400000014</v>
      </c>
      <c r="H18" s="78">
        <v>-3.0257000000000001</v>
      </c>
      <c r="I18" s="76">
        <v>-1.8043831999999999E-2</v>
      </c>
      <c r="J18" s="77">
        <f t="shared" si="0"/>
        <v>2.2146758188047E-3</v>
      </c>
      <c r="K18" s="77">
        <f>I18/'סכום נכסי הקרן'!$C$42</f>
        <v>-2.3046294905002255E-7</v>
      </c>
    </row>
    <row r="19" spans="2:11">
      <c r="B19" s="75" t="s">
        <v>747</v>
      </c>
      <c r="C19" s="69" t="s">
        <v>1752</v>
      </c>
      <c r="D19" s="82" t="s">
        <v>461</v>
      </c>
      <c r="E19" s="82" t="s">
        <v>127</v>
      </c>
      <c r="F19" s="94">
        <v>44965</v>
      </c>
      <c r="G19" s="76">
        <v>509.99664000000013</v>
      </c>
      <c r="H19" s="78">
        <v>18.024788000000001</v>
      </c>
      <c r="I19" s="76">
        <v>9.192581100000001E-2</v>
      </c>
      <c r="J19" s="77">
        <f t="shared" si="0"/>
        <v>-1.1282851156323732E-2</v>
      </c>
      <c r="K19" s="77">
        <f>I19/'סכום נכסי הקרן'!$C$42</f>
        <v>1.1741127658955706E-6</v>
      </c>
    </row>
    <row r="20" spans="2:11">
      <c r="B20" s="75" t="s">
        <v>747</v>
      </c>
      <c r="C20" s="69" t="s">
        <v>1753</v>
      </c>
      <c r="D20" s="82" t="s">
        <v>461</v>
      </c>
      <c r="E20" s="82" t="s">
        <v>127</v>
      </c>
      <c r="F20" s="94">
        <v>44952</v>
      </c>
      <c r="G20" s="76">
        <v>1468.3254360000003</v>
      </c>
      <c r="H20" s="78">
        <v>30.234833999999999</v>
      </c>
      <c r="I20" s="76">
        <v>0.44394576300000005</v>
      </c>
      <c r="J20" s="77">
        <f t="shared" si="0"/>
        <v>-5.4489309486859691E-2</v>
      </c>
      <c r="K20" s="77">
        <f>I20/'סכום נכסי הקרן'!$C$42</f>
        <v>5.6702506296468732E-6</v>
      </c>
    </row>
    <row r="21" spans="2:11">
      <c r="B21" s="75" t="s">
        <v>654</v>
      </c>
      <c r="C21" s="69" t="s">
        <v>1754</v>
      </c>
      <c r="D21" s="82" t="s">
        <v>461</v>
      </c>
      <c r="E21" s="82" t="s">
        <v>127</v>
      </c>
      <c r="F21" s="94">
        <v>45091</v>
      </c>
      <c r="G21" s="76">
        <v>1249.4456800000003</v>
      </c>
      <c r="H21" s="78">
        <v>1.5185919999999999</v>
      </c>
      <c r="I21" s="76">
        <v>1.8973978999999998E-2</v>
      </c>
      <c r="J21" s="77">
        <f t="shared" si="0"/>
        <v>-2.3288408181703414E-3</v>
      </c>
      <c r="K21" s="77">
        <f>I21/'סכום נכסי הקרן'!$C$42</f>
        <v>2.4234315391282728E-7</v>
      </c>
    </row>
    <row r="22" spans="2:11">
      <c r="B22" s="75" t="s">
        <v>673</v>
      </c>
      <c r="C22" s="69" t="s">
        <v>1755</v>
      </c>
      <c r="D22" s="82" t="s">
        <v>461</v>
      </c>
      <c r="E22" s="82" t="s">
        <v>127</v>
      </c>
      <c r="F22" s="94">
        <v>45043</v>
      </c>
      <c r="G22" s="76">
        <v>1664.6985600000003</v>
      </c>
      <c r="H22" s="78">
        <v>2.8972000000000001E-2</v>
      </c>
      <c r="I22" s="76">
        <v>4.8230100000000008E-4</v>
      </c>
      <c r="J22" s="77">
        <f t="shared" si="0"/>
        <v>-5.9196980003212506E-5</v>
      </c>
      <c r="K22" s="77">
        <f>I22/'סכום נכסי הקרן'!$C$42</f>
        <v>6.1601388657229215E-9</v>
      </c>
    </row>
    <row r="23" spans="2:11">
      <c r="B23" s="72"/>
      <c r="C23" s="69"/>
      <c r="D23" s="69"/>
      <c r="E23" s="69"/>
      <c r="F23" s="69"/>
      <c r="G23" s="76"/>
      <c r="H23" s="78"/>
      <c r="I23" s="69"/>
      <c r="J23" s="77"/>
      <c r="K23" s="69"/>
    </row>
    <row r="24" spans="2:11">
      <c r="B24" s="86" t="s">
        <v>1737</v>
      </c>
      <c r="C24" s="71"/>
      <c r="D24" s="71"/>
      <c r="E24" s="71"/>
      <c r="F24" s="71"/>
      <c r="G24" s="79"/>
      <c r="H24" s="81"/>
      <c r="I24" s="79">
        <v>-14.626344049000002</v>
      </c>
      <c r="J24" s="80">
        <f t="shared" si="0"/>
        <v>1.7952179161742547</v>
      </c>
      <c r="K24" s="80">
        <f>I24/'סכום נכסי הקרן'!$C$42</f>
        <v>-1.8681344313961626E-4</v>
      </c>
    </row>
    <row r="25" spans="2:11">
      <c r="B25" s="75" t="s">
        <v>1756</v>
      </c>
      <c r="C25" s="69" t="s">
        <v>1757</v>
      </c>
      <c r="D25" s="82" t="s">
        <v>461</v>
      </c>
      <c r="E25" s="82" t="s">
        <v>126</v>
      </c>
      <c r="F25" s="94">
        <v>44951</v>
      </c>
      <c r="G25" s="76">
        <v>1752.6946500000004</v>
      </c>
      <c r="H25" s="78">
        <v>-11.310268000000001</v>
      </c>
      <c r="I25" s="76">
        <v>-0.19823446900000002</v>
      </c>
      <c r="J25" s="77">
        <f t="shared" si="0"/>
        <v>2.43310337265327E-2</v>
      </c>
      <c r="K25" s="77">
        <f>I25/'סכום נכסי הקרן'!$C$42</f>
        <v>-2.531928934447255E-6</v>
      </c>
    </row>
    <row r="26" spans="2:11">
      <c r="B26" s="75" t="s">
        <v>1756</v>
      </c>
      <c r="C26" s="69" t="s">
        <v>1758</v>
      </c>
      <c r="D26" s="82" t="s">
        <v>461</v>
      </c>
      <c r="E26" s="82" t="s">
        <v>126</v>
      </c>
      <c r="F26" s="94">
        <v>44951</v>
      </c>
      <c r="G26" s="76">
        <v>653.79120000000012</v>
      </c>
      <c r="H26" s="78">
        <v>-11.310268000000001</v>
      </c>
      <c r="I26" s="76">
        <v>-7.3945539000000005E-2</v>
      </c>
      <c r="J26" s="77">
        <f t="shared" si="0"/>
        <v>9.0759766069524427E-3</v>
      </c>
      <c r="K26" s="77">
        <f>I26/'סכום נכסי הקרן'!$C$42</f>
        <v>-9.4446163026974861E-7</v>
      </c>
    </row>
    <row r="27" spans="2:11">
      <c r="B27" s="75" t="s">
        <v>1759</v>
      </c>
      <c r="C27" s="69" t="s">
        <v>1760</v>
      </c>
      <c r="D27" s="82" t="s">
        <v>461</v>
      </c>
      <c r="E27" s="82" t="s">
        <v>126</v>
      </c>
      <c r="F27" s="94">
        <v>44951</v>
      </c>
      <c r="G27" s="76">
        <v>2003.0796000000003</v>
      </c>
      <c r="H27" s="78">
        <v>-11.310268000000001</v>
      </c>
      <c r="I27" s="76">
        <v>-0.22655367800000004</v>
      </c>
      <c r="J27" s="77">
        <f t="shared" si="0"/>
        <v>2.7806895582261376E-2</v>
      </c>
      <c r="K27" s="77">
        <f>I27/'סכום נכסי הקרן'!$C$42</f>
        <v>-2.8936330569919533E-6</v>
      </c>
    </row>
    <row r="28" spans="2:11">
      <c r="B28" s="75" t="s">
        <v>1761</v>
      </c>
      <c r="C28" s="69" t="s">
        <v>1762</v>
      </c>
      <c r="D28" s="82" t="s">
        <v>461</v>
      </c>
      <c r="E28" s="82" t="s">
        <v>126</v>
      </c>
      <c r="F28" s="94">
        <v>44951</v>
      </c>
      <c r="G28" s="76">
        <v>14462.545755000001</v>
      </c>
      <c r="H28" s="78">
        <v>-11.259849000000001</v>
      </c>
      <c r="I28" s="76">
        <v>-1.6284607420000001</v>
      </c>
      <c r="J28" s="77">
        <f t="shared" si="0"/>
        <v>0.19987509455752858</v>
      </c>
      <c r="K28" s="77">
        <f>I28/'סכום נכסי הקרן'!$C$42</f>
        <v>-2.0799343787589466E-5</v>
      </c>
    </row>
    <row r="29" spans="2:11">
      <c r="B29" s="75" t="s">
        <v>1761</v>
      </c>
      <c r="C29" s="69" t="s">
        <v>1763</v>
      </c>
      <c r="D29" s="82" t="s">
        <v>461</v>
      </c>
      <c r="E29" s="82" t="s">
        <v>126</v>
      </c>
      <c r="F29" s="94">
        <v>44951</v>
      </c>
      <c r="G29" s="76">
        <v>3757.4762630000005</v>
      </c>
      <c r="H29" s="78">
        <v>-11.259848</v>
      </c>
      <c r="I29" s="76">
        <v>-0.42308613500000009</v>
      </c>
      <c r="J29" s="77">
        <f t="shared" si="0"/>
        <v>5.1929026631152467E-2</v>
      </c>
      <c r="K29" s="77">
        <f>I29/'סכום נכסי הקרן'!$C$42</f>
        <v>-5.4038232219340098E-6</v>
      </c>
    </row>
    <row r="30" spans="2:11">
      <c r="B30" s="75" t="s">
        <v>1764</v>
      </c>
      <c r="C30" s="69" t="s">
        <v>1765</v>
      </c>
      <c r="D30" s="82" t="s">
        <v>461</v>
      </c>
      <c r="E30" s="82" t="s">
        <v>126</v>
      </c>
      <c r="F30" s="94">
        <v>44950</v>
      </c>
      <c r="G30" s="76">
        <v>1974.4099200000003</v>
      </c>
      <c r="H30" s="78">
        <v>-10.581398999999999</v>
      </c>
      <c r="I30" s="76">
        <v>-0.20892018300000004</v>
      </c>
      <c r="J30" s="77">
        <f t="shared" si="0"/>
        <v>2.5642583978300888E-2</v>
      </c>
      <c r="K30" s="77">
        <f>I30/'סכום נכסי הקרן'!$C$42</f>
        <v>-2.6684110941761375E-6</v>
      </c>
    </row>
    <row r="31" spans="2:11">
      <c r="B31" s="75" t="s">
        <v>1766</v>
      </c>
      <c r="C31" s="69" t="s">
        <v>1767</v>
      </c>
      <c r="D31" s="82" t="s">
        <v>461</v>
      </c>
      <c r="E31" s="82" t="s">
        <v>126</v>
      </c>
      <c r="F31" s="94">
        <v>44950</v>
      </c>
      <c r="G31" s="76">
        <v>3028.0390920000004</v>
      </c>
      <c r="H31" s="78">
        <v>-10.455429000000001</v>
      </c>
      <c r="I31" s="76">
        <v>-0.31659447700000004</v>
      </c>
      <c r="J31" s="77">
        <f t="shared" si="0"/>
        <v>3.8858382885576685E-2</v>
      </c>
      <c r="K31" s="77">
        <f>I31/'סכום נכסי הקרן'!$C$42</f>
        <v>-4.0436697051030818E-6</v>
      </c>
    </row>
    <row r="32" spans="2:11">
      <c r="B32" s="75" t="s">
        <v>1768</v>
      </c>
      <c r="C32" s="69" t="s">
        <v>1769</v>
      </c>
      <c r="D32" s="82" t="s">
        <v>461</v>
      </c>
      <c r="E32" s="82" t="s">
        <v>126</v>
      </c>
      <c r="F32" s="94">
        <v>44950</v>
      </c>
      <c r="G32" s="76">
        <v>1766.4620400000003</v>
      </c>
      <c r="H32" s="78">
        <v>-10.448807</v>
      </c>
      <c r="I32" s="76">
        <v>-0.18457420800000002</v>
      </c>
      <c r="J32" s="77">
        <f t="shared" si="0"/>
        <v>2.2654391552339274E-2</v>
      </c>
      <c r="K32" s="77">
        <f>I32/'סכום נכסי הקרן'!$C$42</f>
        <v>-2.3574546855818804E-6</v>
      </c>
    </row>
    <row r="33" spans="2:11">
      <c r="B33" s="75" t="s">
        <v>1770</v>
      </c>
      <c r="C33" s="69" t="s">
        <v>1771</v>
      </c>
      <c r="D33" s="82" t="s">
        <v>461</v>
      </c>
      <c r="E33" s="82" t="s">
        <v>126</v>
      </c>
      <c r="F33" s="94">
        <v>44952</v>
      </c>
      <c r="G33" s="76">
        <v>2374.3815700000005</v>
      </c>
      <c r="H33" s="78">
        <v>-10.330845</v>
      </c>
      <c r="I33" s="76">
        <v>-0.24529367300000005</v>
      </c>
      <c r="J33" s="77">
        <f t="shared" si="0"/>
        <v>3.0107017517059985E-2</v>
      </c>
      <c r="K33" s="77">
        <f>I33/'סכום נכסי הקרן'!$C$42</f>
        <v>-3.1329876748404611E-6</v>
      </c>
    </row>
    <row r="34" spans="2:11">
      <c r="B34" s="75" t="s">
        <v>1772</v>
      </c>
      <c r="C34" s="69" t="s">
        <v>1773</v>
      </c>
      <c r="D34" s="82" t="s">
        <v>461</v>
      </c>
      <c r="E34" s="82" t="s">
        <v>126</v>
      </c>
      <c r="F34" s="94">
        <v>44952</v>
      </c>
      <c r="G34" s="76">
        <v>4800.431700000001</v>
      </c>
      <c r="H34" s="78">
        <v>-10.304418</v>
      </c>
      <c r="I34" s="76">
        <v>-0.49465655700000005</v>
      </c>
      <c r="J34" s="77">
        <f t="shared" si="0"/>
        <v>6.0713484552565609E-2</v>
      </c>
      <c r="K34" s="77">
        <f>I34/'סכום נכסי הקרן'!$C$42</f>
        <v>-6.3179489197832592E-6</v>
      </c>
    </row>
    <row r="35" spans="2:11">
      <c r="B35" s="75" t="s">
        <v>1774</v>
      </c>
      <c r="C35" s="69" t="s">
        <v>1775</v>
      </c>
      <c r="D35" s="82" t="s">
        <v>461</v>
      </c>
      <c r="E35" s="82" t="s">
        <v>126</v>
      </c>
      <c r="F35" s="94">
        <v>44952</v>
      </c>
      <c r="G35" s="76">
        <v>2426.42533</v>
      </c>
      <c r="H35" s="78">
        <v>-10.261502</v>
      </c>
      <c r="I35" s="76">
        <v>-0.24898768400000007</v>
      </c>
      <c r="J35" s="77">
        <f t="shared" si="0"/>
        <v>3.056041548907051E-2</v>
      </c>
      <c r="K35" s="77">
        <f>I35/'סכום נכסי הקרן'!$C$42</f>
        <v>-3.1801690423506015E-6</v>
      </c>
    </row>
    <row r="36" spans="2:11">
      <c r="B36" s="75" t="s">
        <v>1776</v>
      </c>
      <c r="C36" s="69" t="s">
        <v>1777</v>
      </c>
      <c r="D36" s="82" t="s">
        <v>461</v>
      </c>
      <c r="E36" s="82" t="s">
        <v>126</v>
      </c>
      <c r="F36" s="94">
        <v>44959</v>
      </c>
      <c r="G36" s="76">
        <v>3164.430053000001</v>
      </c>
      <c r="H36" s="78">
        <v>-9.1638409999999997</v>
      </c>
      <c r="I36" s="76">
        <v>-0.28998334799999997</v>
      </c>
      <c r="J36" s="77">
        <f t="shared" si="0"/>
        <v>3.5592168485697954E-2</v>
      </c>
      <c r="K36" s="77">
        <f>I36/'סכום נכסי הקרן'!$C$42</f>
        <v>-3.7037818549562511E-6</v>
      </c>
    </row>
    <row r="37" spans="2:11">
      <c r="B37" s="75" t="s">
        <v>1778</v>
      </c>
      <c r="C37" s="69" t="s">
        <v>1779</v>
      </c>
      <c r="D37" s="82" t="s">
        <v>461</v>
      </c>
      <c r="E37" s="82" t="s">
        <v>126</v>
      </c>
      <c r="F37" s="94">
        <v>44959</v>
      </c>
      <c r="G37" s="76">
        <v>2554.3047150000002</v>
      </c>
      <c r="H37" s="78">
        <v>-9.0636229999999998</v>
      </c>
      <c r="I37" s="76">
        <v>-0.23151254400000001</v>
      </c>
      <c r="J37" s="77">
        <f t="shared" si="0"/>
        <v>2.8415540166122098E-2</v>
      </c>
      <c r="K37" s="77">
        <f>I37/'סכום נכסי הקרן'!$C$42</f>
        <v>-2.9569696521400284E-6</v>
      </c>
    </row>
    <row r="38" spans="2:11">
      <c r="B38" s="75" t="s">
        <v>1778</v>
      </c>
      <c r="C38" s="69" t="s">
        <v>1780</v>
      </c>
      <c r="D38" s="82" t="s">
        <v>461</v>
      </c>
      <c r="E38" s="82" t="s">
        <v>126</v>
      </c>
      <c r="F38" s="94">
        <v>44959</v>
      </c>
      <c r="G38" s="76">
        <v>1778.5754240000003</v>
      </c>
      <c r="H38" s="78">
        <v>-9.0636229999999998</v>
      </c>
      <c r="I38" s="76">
        <v>-0.16120336700000001</v>
      </c>
      <c r="J38" s="77">
        <f t="shared" si="0"/>
        <v>1.9785885769984982E-2</v>
      </c>
      <c r="K38" s="77">
        <f>I38/'סכום נכסי הקרן'!$C$42</f>
        <v>-2.0589530735828781E-6</v>
      </c>
    </row>
    <row r="39" spans="2:11">
      <c r="B39" s="75" t="s">
        <v>1781</v>
      </c>
      <c r="C39" s="69" t="s">
        <v>1782</v>
      </c>
      <c r="D39" s="82" t="s">
        <v>461</v>
      </c>
      <c r="E39" s="82" t="s">
        <v>126</v>
      </c>
      <c r="F39" s="94">
        <v>44958</v>
      </c>
      <c r="G39" s="76">
        <v>1339.7781600000003</v>
      </c>
      <c r="H39" s="78">
        <v>-8.5936509999999995</v>
      </c>
      <c r="I39" s="76">
        <v>-0.11513585700000002</v>
      </c>
      <c r="J39" s="77">
        <f t="shared" si="0"/>
        <v>1.413162117532772E-2</v>
      </c>
      <c r="K39" s="77">
        <f>I39/'סכום נכסי הקרן'!$C$42</f>
        <v>-1.4705606406456063E-6</v>
      </c>
    </row>
    <row r="40" spans="2:11">
      <c r="B40" s="75" t="s">
        <v>1781</v>
      </c>
      <c r="C40" s="69" t="s">
        <v>1783</v>
      </c>
      <c r="D40" s="82" t="s">
        <v>461</v>
      </c>
      <c r="E40" s="82" t="s">
        <v>126</v>
      </c>
      <c r="F40" s="94">
        <v>44958</v>
      </c>
      <c r="G40" s="76">
        <v>3694.3202520000004</v>
      </c>
      <c r="H40" s="78">
        <v>-8.5936509999999995</v>
      </c>
      <c r="I40" s="76">
        <v>-0.31747698200000007</v>
      </c>
      <c r="J40" s="77">
        <f t="shared" si="0"/>
        <v>3.8966700369549842E-2</v>
      </c>
      <c r="K40" s="77">
        <f>I40/'סכום נכסי הקרן'!$C$42</f>
        <v>-4.0549414075247961E-6</v>
      </c>
    </row>
    <row r="41" spans="2:11">
      <c r="B41" s="75" t="s">
        <v>1784</v>
      </c>
      <c r="C41" s="69" t="s">
        <v>1785</v>
      </c>
      <c r="D41" s="82" t="s">
        <v>461</v>
      </c>
      <c r="E41" s="82" t="s">
        <v>126</v>
      </c>
      <c r="F41" s="94">
        <v>44958</v>
      </c>
      <c r="G41" s="76">
        <v>2309.9713650000003</v>
      </c>
      <c r="H41" s="78">
        <v>-8.5456430000000001</v>
      </c>
      <c r="I41" s="76">
        <v>-0.19740190600000002</v>
      </c>
      <c r="J41" s="77">
        <f t="shared" si="0"/>
        <v>2.4228846056877414E-2</v>
      </c>
      <c r="K41" s="77">
        <f>I41/'סכום נכסי הקרן'!$C$42</f>
        <v>-2.5212951109750604E-6</v>
      </c>
    </row>
    <row r="42" spans="2:11">
      <c r="B42" s="75" t="s">
        <v>1786</v>
      </c>
      <c r="C42" s="69" t="s">
        <v>1787</v>
      </c>
      <c r="D42" s="82" t="s">
        <v>461</v>
      </c>
      <c r="E42" s="82" t="s">
        <v>126</v>
      </c>
      <c r="F42" s="94">
        <v>44958</v>
      </c>
      <c r="G42" s="76">
        <v>1899.4777210000002</v>
      </c>
      <c r="H42" s="78">
        <v>-8.5360469999999999</v>
      </c>
      <c r="I42" s="76">
        <v>-0.16214030200000001</v>
      </c>
      <c r="J42" s="77">
        <f t="shared" si="0"/>
        <v>1.9900883919396466E-2</v>
      </c>
      <c r="K42" s="77">
        <f>I42/'סכום נכסי הקרן'!$C$42</f>
        <v>-2.0709199774627293E-6</v>
      </c>
    </row>
    <row r="43" spans="2:11">
      <c r="B43" s="75" t="s">
        <v>1788</v>
      </c>
      <c r="C43" s="69" t="s">
        <v>1789</v>
      </c>
      <c r="D43" s="82" t="s">
        <v>461</v>
      </c>
      <c r="E43" s="82" t="s">
        <v>126</v>
      </c>
      <c r="F43" s="94">
        <v>44963</v>
      </c>
      <c r="G43" s="76">
        <v>2310.9925730000004</v>
      </c>
      <c r="H43" s="78">
        <v>-8.4678769999999997</v>
      </c>
      <c r="I43" s="76">
        <v>-0.19569200700000003</v>
      </c>
      <c r="J43" s="77">
        <f t="shared" si="0"/>
        <v>2.401897533939909E-2</v>
      </c>
      <c r="K43" s="77">
        <f>I43/'סכום נכסי הקרן'!$C$42</f>
        <v>-2.4994556055907451E-6</v>
      </c>
    </row>
    <row r="44" spans="2:11">
      <c r="B44" s="75" t="s">
        <v>1790</v>
      </c>
      <c r="C44" s="69" t="s">
        <v>1791</v>
      </c>
      <c r="D44" s="82" t="s">
        <v>461</v>
      </c>
      <c r="E44" s="82" t="s">
        <v>126</v>
      </c>
      <c r="F44" s="94">
        <v>44963</v>
      </c>
      <c r="G44" s="76">
        <v>2055.7285200000006</v>
      </c>
      <c r="H44" s="78">
        <v>-8.3880510000000008</v>
      </c>
      <c r="I44" s="76">
        <v>-0.17243555099999999</v>
      </c>
      <c r="J44" s="77">
        <f t="shared" si="0"/>
        <v>2.1164509019035681E-2</v>
      </c>
      <c r="K44" s="77">
        <f>I44/'סכום נכסי הקרן'!$C$42</f>
        <v>-2.2024149639902193E-6</v>
      </c>
    </row>
    <row r="45" spans="2:11">
      <c r="B45" s="75" t="s">
        <v>1792</v>
      </c>
      <c r="C45" s="69" t="s">
        <v>1793</v>
      </c>
      <c r="D45" s="82" t="s">
        <v>461</v>
      </c>
      <c r="E45" s="82" t="s">
        <v>126</v>
      </c>
      <c r="F45" s="94">
        <v>44963</v>
      </c>
      <c r="G45" s="76">
        <v>3189.1932000000006</v>
      </c>
      <c r="H45" s="78">
        <v>-8.2924140000000008</v>
      </c>
      <c r="I45" s="76">
        <v>-0.26446111</v>
      </c>
      <c r="J45" s="77">
        <f t="shared" si="0"/>
        <v>3.2459603111536943E-2</v>
      </c>
      <c r="K45" s="77">
        <f>I45/'סכום נכסי הקרן'!$C$42</f>
        <v>-3.3778017507391119E-6</v>
      </c>
    </row>
    <row r="46" spans="2:11">
      <c r="B46" s="75" t="s">
        <v>1794</v>
      </c>
      <c r="C46" s="69" t="s">
        <v>1795</v>
      </c>
      <c r="D46" s="82" t="s">
        <v>461</v>
      </c>
      <c r="E46" s="82" t="s">
        <v>126</v>
      </c>
      <c r="F46" s="94">
        <v>44964</v>
      </c>
      <c r="G46" s="76">
        <v>12817.981386000001</v>
      </c>
      <c r="H46" s="78">
        <v>-7.5183980000000004</v>
      </c>
      <c r="I46" s="76">
        <v>-0.96370679700000028</v>
      </c>
      <c r="J46" s="77">
        <f t="shared" si="0"/>
        <v>0.11828408398690647</v>
      </c>
      <c r="K46" s="77">
        <f>I46/'סכום נכסי הקרן'!$C$42</f>
        <v>-1.2308843845152821E-5</v>
      </c>
    </row>
    <row r="47" spans="2:11">
      <c r="B47" s="75" t="s">
        <v>1796</v>
      </c>
      <c r="C47" s="69" t="s">
        <v>1797</v>
      </c>
      <c r="D47" s="82" t="s">
        <v>461</v>
      </c>
      <c r="E47" s="82" t="s">
        <v>126</v>
      </c>
      <c r="F47" s="94">
        <v>44964</v>
      </c>
      <c r="G47" s="76">
        <v>1054.3522700000003</v>
      </c>
      <c r="H47" s="78">
        <v>-7.5152580000000002</v>
      </c>
      <c r="I47" s="76">
        <v>-7.9237289000000016E-2</v>
      </c>
      <c r="J47" s="77">
        <f t="shared" si="0"/>
        <v>9.7254789279760372E-3</v>
      </c>
      <c r="K47" s="77">
        <f>I47/'סכום נכסי הקרן'!$C$42</f>
        <v>-1.0120499513445324E-6</v>
      </c>
    </row>
    <row r="48" spans="2:11">
      <c r="B48" s="75" t="s">
        <v>1798</v>
      </c>
      <c r="C48" s="69" t="s">
        <v>1799</v>
      </c>
      <c r="D48" s="82" t="s">
        <v>461</v>
      </c>
      <c r="E48" s="82" t="s">
        <v>126</v>
      </c>
      <c r="F48" s="94">
        <v>44964</v>
      </c>
      <c r="G48" s="76">
        <v>1036.4272740000001</v>
      </c>
      <c r="H48" s="78">
        <v>-7.4807300000000003</v>
      </c>
      <c r="I48" s="76">
        <v>-7.7532328000000025E-2</v>
      </c>
      <c r="J48" s="77">
        <f t="shared" si="0"/>
        <v>9.5162142940166273E-3</v>
      </c>
      <c r="K48" s="77">
        <f>I48/'סכום נכסי הקרן'!$C$42</f>
        <v>-9.9027351604657171E-7</v>
      </c>
    </row>
    <row r="49" spans="2:11">
      <c r="B49" s="75" t="s">
        <v>1798</v>
      </c>
      <c r="C49" s="69" t="s">
        <v>1800</v>
      </c>
      <c r="D49" s="82" t="s">
        <v>461</v>
      </c>
      <c r="E49" s="82" t="s">
        <v>126</v>
      </c>
      <c r="F49" s="94">
        <v>44964</v>
      </c>
      <c r="G49" s="76">
        <v>902.08700800000008</v>
      </c>
      <c r="H49" s="78">
        <v>-7.4807300000000003</v>
      </c>
      <c r="I49" s="76">
        <v>-6.7482695000000009E-2</v>
      </c>
      <c r="J49" s="77">
        <f t="shared" si="0"/>
        <v>8.2827357738795657E-3</v>
      </c>
      <c r="K49" s="77">
        <f>I49/'סכום נכסי הקרן'!$C$42</f>
        <v>-8.6191563408167486E-7</v>
      </c>
    </row>
    <row r="50" spans="2:11">
      <c r="B50" s="75" t="s">
        <v>1801</v>
      </c>
      <c r="C50" s="69" t="s">
        <v>1802</v>
      </c>
      <c r="D50" s="82" t="s">
        <v>461</v>
      </c>
      <c r="E50" s="82" t="s">
        <v>126</v>
      </c>
      <c r="F50" s="94">
        <v>44964</v>
      </c>
      <c r="G50" s="76">
        <v>1815.6539840000003</v>
      </c>
      <c r="H50" s="78">
        <v>-7.3737870000000001</v>
      </c>
      <c r="I50" s="76">
        <v>-0.13388244900000004</v>
      </c>
      <c r="J50" s="77">
        <f t="shared" si="0"/>
        <v>1.6432552817087501E-2</v>
      </c>
      <c r="K50" s="77">
        <f>I50/'סכום נכסי הקרן'!$C$42</f>
        <v>-1.7099995179837218E-6</v>
      </c>
    </row>
    <row r="51" spans="2:11">
      <c r="B51" s="75" t="s">
        <v>1803</v>
      </c>
      <c r="C51" s="69" t="s">
        <v>1804</v>
      </c>
      <c r="D51" s="82" t="s">
        <v>461</v>
      </c>
      <c r="E51" s="82" t="s">
        <v>126</v>
      </c>
      <c r="F51" s="94">
        <v>44956</v>
      </c>
      <c r="G51" s="76">
        <v>2335.1611500000004</v>
      </c>
      <c r="H51" s="78">
        <v>-7.386539</v>
      </c>
      <c r="I51" s="76">
        <v>-0.17248759700000002</v>
      </c>
      <c r="J51" s="77">
        <f t="shared" si="0"/>
        <v>2.1170897075500936E-2</v>
      </c>
      <c r="K51" s="77">
        <f>I51/'סכום נכסי הקרן'!$C$42</f>
        <v>-2.2030797160587526E-6</v>
      </c>
    </row>
    <row r="52" spans="2:11">
      <c r="B52" s="75" t="s">
        <v>1805</v>
      </c>
      <c r="C52" s="69" t="s">
        <v>1806</v>
      </c>
      <c r="D52" s="82" t="s">
        <v>461</v>
      </c>
      <c r="E52" s="82" t="s">
        <v>126</v>
      </c>
      <c r="F52" s="94">
        <v>44956</v>
      </c>
      <c r="G52" s="76">
        <v>1037.8494000000001</v>
      </c>
      <c r="H52" s="78">
        <v>-7.386539</v>
      </c>
      <c r="I52" s="76">
        <v>-7.6661154000000009E-2</v>
      </c>
      <c r="J52" s="77">
        <f t="shared" si="0"/>
        <v>9.409287561836269E-3</v>
      </c>
      <c r="K52" s="77">
        <f>I52/'סכום נכסי הקרן'!$C$42</f>
        <v>-9.7914653763224658E-7</v>
      </c>
    </row>
    <row r="53" spans="2:11">
      <c r="B53" s="75" t="s">
        <v>1807</v>
      </c>
      <c r="C53" s="69" t="s">
        <v>1808</v>
      </c>
      <c r="D53" s="82" t="s">
        <v>461</v>
      </c>
      <c r="E53" s="82" t="s">
        <v>126</v>
      </c>
      <c r="F53" s="94">
        <v>44957</v>
      </c>
      <c r="G53" s="76">
        <v>8048.0228400000015</v>
      </c>
      <c r="H53" s="78">
        <v>-7.3180649999999998</v>
      </c>
      <c r="I53" s="76">
        <v>-0.58895952400000007</v>
      </c>
      <c r="J53" s="77">
        <f t="shared" si="0"/>
        <v>7.2288104658562918E-2</v>
      </c>
      <c r="K53" s="77">
        <f>I53/'סכום נכסי הקרן'!$C$42</f>
        <v>-7.5224236610126694E-6</v>
      </c>
    </row>
    <row r="54" spans="2:11">
      <c r="B54" s="75" t="s">
        <v>1809</v>
      </c>
      <c r="C54" s="69" t="s">
        <v>1810</v>
      </c>
      <c r="D54" s="82" t="s">
        <v>461</v>
      </c>
      <c r="E54" s="82" t="s">
        <v>126</v>
      </c>
      <c r="F54" s="94">
        <v>44964</v>
      </c>
      <c r="G54" s="76">
        <v>1200.8568000000002</v>
      </c>
      <c r="H54" s="78">
        <v>-7.2767999999999997</v>
      </c>
      <c r="I54" s="76">
        <v>-8.7383944000000019E-2</v>
      </c>
      <c r="J54" s="77">
        <f t="shared" si="0"/>
        <v>1.0725388472281504E-2</v>
      </c>
      <c r="K54" s="77">
        <f>I54/'סכום נכסי הקרן'!$C$42</f>
        <v>-1.1161022466769825E-6</v>
      </c>
    </row>
    <row r="55" spans="2:11">
      <c r="B55" s="75" t="s">
        <v>1811</v>
      </c>
      <c r="C55" s="69" t="s">
        <v>1812</v>
      </c>
      <c r="D55" s="82" t="s">
        <v>461</v>
      </c>
      <c r="E55" s="82" t="s">
        <v>126</v>
      </c>
      <c r="F55" s="94">
        <v>44956</v>
      </c>
      <c r="G55" s="76">
        <v>2389.4893890000003</v>
      </c>
      <c r="H55" s="78">
        <v>-7.2770729999999997</v>
      </c>
      <c r="I55" s="76">
        <v>-0.17388488599999999</v>
      </c>
      <c r="J55" s="77">
        <f t="shared" si="0"/>
        <v>2.1342398459474235E-2</v>
      </c>
      <c r="K55" s="77">
        <f>I55/'סכום נכסי הקרן'!$C$42</f>
        <v>-2.2209264430519516E-6</v>
      </c>
    </row>
    <row r="56" spans="2:11">
      <c r="B56" s="75" t="s">
        <v>1813</v>
      </c>
      <c r="C56" s="69" t="s">
        <v>1814</v>
      </c>
      <c r="D56" s="82" t="s">
        <v>461</v>
      </c>
      <c r="E56" s="82" t="s">
        <v>126</v>
      </c>
      <c r="F56" s="94">
        <v>44956</v>
      </c>
      <c r="G56" s="76">
        <v>1870.0896380000004</v>
      </c>
      <c r="H56" s="78">
        <v>-7.273949</v>
      </c>
      <c r="I56" s="76">
        <v>-0.13602936000000002</v>
      </c>
      <c r="J56" s="77">
        <f t="shared" si="0"/>
        <v>1.6696061803251071E-2</v>
      </c>
      <c r="K56" s="77">
        <f>I56/'סכום נכסי הקרן'!$C$42</f>
        <v>-1.7374207132380295E-6</v>
      </c>
    </row>
    <row r="57" spans="2:11">
      <c r="B57" s="75" t="s">
        <v>1815</v>
      </c>
      <c r="C57" s="69" t="s">
        <v>1816</v>
      </c>
      <c r="D57" s="82" t="s">
        <v>461</v>
      </c>
      <c r="E57" s="82" t="s">
        <v>126</v>
      </c>
      <c r="F57" s="94">
        <v>44972</v>
      </c>
      <c r="G57" s="76">
        <v>2640.7669500000006</v>
      </c>
      <c r="H57" s="78">
        <v>-5.4521670000000002</v>
      </c>
      <c r="I57" s="76">
        <v>-0.14397901100000002</v>
      </c>
      <c r="J57" s="77">
        <f t="shared" si="0"/>
        <v>1.7671791339950182E-2</v>
      </c>
      <c r="K57" s="77">
        <f>I57/'סכום נכסי הקרן'!$C$42</f>
        <v>-1.8389567956720969E-6</v>
      </c>
    </row>
    <row r="58" spans="2:11">
      <c r="B58" s="75" t="s">
        <v>1815</v>
      </c>
      <c r="C58" s="69" t="s">
        <v>1817</v>
      </c>
      <c r="D58" s="82" t="s">
        <v>461</v>
      </c>
      <c r="E58" s="82" t="s">
        <v>126</v>
      </c>
      <c r="F58" s="94">
        <v>44972</v>
      </c>
      <c r="G58" s="76">
        <v>1838.7795200000003</v>
      </c>
      <c r="H58" s="78">
        <v>-5.4521670000000002</v>
      </c>
      <c r="I58" s="76">
        <v>-0.10025332100000002</v>
      </c>
      <c r="J58" s="77">
        <f t="shared" si="0"/>
        <v>1.2304958601563432E-2</v>
      </c>
      <c r="K58" s="77">
        <f>I58/'סכום נכסי הקרן'!$C$42</f>
        <v>-1.2804750127200564E-6</v>
      </c>
    </row>
    <row r="59" spans="2:11">
      <c r="B59" s="75" t="s">
        <v>1818</v>
      </c>
      <c r="C59" s="69" t="s">
        <v>1819</v>
      </c>
      <c r="D59" s="82" t="s">
        <v>461</v>
      </c>
      <c r="E59" s="82" t="s">
        <v>126</v>
      </c>
      <c r="F59" s="94">
        <v>44972</v>
      </c>
      <c r="G59" s="76">
        <v>528.24416400000007</v>
      </c>
      <c r="H59" s="78">
        <v>-5.4340460000000004</v>
      </c>
      <c r="I59" s="76">
        <v>-2.8705028E-2</v>
      </c>
      <c r="J59" s="77">
        <f t="shared" si="0"/>
        <v>3.5232167640283866E-3</v>
      </c>
      <c r="K59" s="77">
        <f>I59/'סכום נכסי הקרן'!$C$42</f>
        <v>-3.6663195519906586E-7</v>
      </c>
    </row>
    <row r="60" spans="2:11">
      <c r="B60" s="75" t="s">
        <v>1820</v>
      </c>
      <c r="C60" s="69" t="s">
        <v>1821</v>
      </c>
      <c r="D60" s="82" t="s">
        <v>461</v>
      </c>
      <c r="E60" s="82" t="s">
        <v>126</v>
      </c>
      <c r="F60" s="94">
        <v>44973</v>
      </c>
      <c r="G60" s="76">
        <v>2649.0879000000004</v>
      </c>
      <c r="H60" s="78">
        <v>-5.0895729999999997</v>
      </c>
      <c r="I60" s="76">
        <v>-0.13482725200000001</v>
      </c>
      <c r="J60" s="77">
        <f t="shared" si="0"/>
        <v>1.6548516674301093E-2</v>
      </c>
      <c r="K60" s="77">
        <f>I60/'סכום נכסי הקרן'!$C$42</f>
        <v>-1.7220669150671851E-6</v>
      </c>
    </row>
    <row r="61" spans="2:11">
      <c r="B61" s="75" t="s">
        <v>1822</v>
      </c>
      <c r="C61" s="69" t="s">
        <v>1823</v>
      </c>
      <c r="D61" s="82" t="s">
        <v>461</v>
      </c>
      <c r="E61" s="82" t="s">
        <v>126</v>
      </c>
      <c r="F61" s="94">
        <v>44973</v>
      </c>
      <c r="G61" s="76">
        <v>6570.4883900000013</v>
      </c>
      <c r="H61" s="78">
        <v>-5.0775709999999998</v>
      </c>
      <c r="I61" s="76">
        <v>-0.3336211870000001</v>
      </c>
      <c r="J61" s="77">
        <f t="shared" si="0"/>
        <v>4.0948218509783356E-2</v>
      </c>
      <c r="K61" s="77">
        <f>I61/'סכום נכסי הקרן'!$C$42</f>
        <v>-4.2611415702379116E-6</v>
      </c>
    </row>
    <row r="62" spans="2:11">
      <c r="B62" s="75" t="s">
        <v>1824</v>
      </c>
      <c r="C62" s="69" t="s">
        <v>1825</v>
      </c>
      <c r="D62" s="82" t="s">
        <v>461</v>
      </c>
      <c r="E62" s="82" t="s">
        <v>126</v>
      </c>
      <c r="F62" s="94">
        <v>44977</v>
      </c>
      <c r="G62" s="76">
        <v>4624.0230210000009</v>
      </c>
      <c r="H62" s="78">
        <v>-4.7525950000000003</v>
      </c>
      <c r="I62" s="76">
        <v>-0.21976109000000005</v>
      </c>
      <c r="J62" s="77">
        <f t="shared" si="0"/>
        <v>2.6973182411428102E-2</v>
      </c>
      <c r="K62" s="77">
        <f>I62/'סכום נכסי הקרן'!$C$42</f>
        <v>-2.8068754401973727E-6</v>
      </c>
    </row>
    <row r="63" spans="2:11">
      <c r="B63" s="75" t="s">
        <v>1826</v>
      </c>
      <c r="C63" s="69" t="s">
        <v>1827</v>
      </c>
      <c r="D63" s="82" t="s">
        <v>461</v>
      </c>
      <c r="E63" s="82" t="s">
        <v>126</v>
      </c>
      <c r="F63" s="94">
        <v>44977</v>
      </c>
      <c r="G63" s="76">
        <v>4349.9724260000012</v>
      </c>
      <c r="H63" s="78">
        <v>-4.7168260000000002</v>
      </c>
      <c r="I63" s="76">
        <v>-0.20518063100000003</v>
      </c>
      <c r="J63" s="77">
        <f t="shared" si="0"/>
        <v>2.5183596364829273E-2</v>
      </c>
      <c r="K63" s="77">
        <f>I63/'סכום נכסי הקרן'!$C$42</f>
        <v>-2.6206480590267348E-6</v>
      </c>
    </row>
    <row r="64" spans="2:11">
      <c r="B64" s="75" t="s">
        <v>1828</v>
      </c>
      <c r="C64" s="69" t="s">
        <v>1829</v>
      </c>
      <c r="D64" s="82" t="s">
        <v>461</v>
      </c>
      <c r="E64" s="82" t="s">
        <v>126</v>
      </c>
      <c r="F64" s="94">
        <v>45013</v>
      </c>
      <c r="G64" s="76">
        <v>2660.4346500000001</v>
      </c>
      <c r="H64" s="78">
        <v>-4.5674039999999998</v>
      </c>
      <c r="I64" s="76">
        <v>-0.12151278700000002</v>
      </c>
      <c r="J64" s="77">
        <f t="shared" si="0"/>
        <v>1.4914317038889865E-2</v>
      </c>
      <c r="K64" s="77">
        <f>I64/'סכום נכסי הקרן'!$C$42</f>
        <v>-1.5520093092923527E-6</v>
      </c>
    </row>
    <row r="65" spans="2:11">
      <c r="B65" s="75" t="s">
        <v>1828</v>
      </c>
      <c r="C65" s="69" t="s">
        <v>1830</v>
      </c>
      <c r="D65" s="82" t="s">
        <v>461</v>
      </c>
      <c r="E65" s="82" t="s">
        <v>126</v>
      </c>
      <c r="F65" s="94">
        <v>45013</v>
      </c>
      <c r="G65" s="76">
        <v>694.67783999999995</v>
      </c>
      <c r="H65" s="78">
        <v>-4.5674039999999998</v>
      </c>
      <c r="I65" s="76">
        <v>-3.1728740000000005E-2</v>
      </c>
      <c r="J65" s="77">
        <f t="shared" si="0"/>
        <v>3.8943431328301802E-3</v>
      </c>
      <c r="K65" s="77">
        <f>I65/'סכום נכסי הקרן'!$C$42</f>
        <v>-4.0525199913418691E-7</v>
      </c>
    </row>
    <row r="66" spans="2:11">
      <c r="B66" s="75" t="s">
        <v>1831</v>
      </c>
      <c r="C66" s="69" t="s">
        <v>1832</v>
      </c>
      <c r="D66" s="82" t="s">
        <v>461</v>
      </c>
      <c r="E66" s="82" t="s">
        <v>126</v>
      </c>
      <c r="F66" s="94">
        <v>45013</v>
      </c>
      <c r="G66" s="76">
        <v>905.31936000000019</v>
      </c>
      <c r="H66" s="78">
        <v>-4.4782840000000004</v>
      </c>
      <c r="I66" s="76">
        <v>-4.0542768000000007E-2</v>
      </c>
      <c r="J66" s="77">
        <f t="shared" si="0"/>
        <v>4.9761651470158338E-3</v>
      </c>
      <c r="K66" s="77">
        <f>I66/'סכום נכסי הקרן'!$C$42</f>
        <v>-5.1782824601397786E-7</v>
      </c>
    </row>
    <row r="67" spans="2:11">
      <c r="B67" s="75" t="s">
        <v>1833</v>
      </c>
      <c r="C67" s="69" t="s">
        <v>1834</v>
      </c>
      <c r="D67" s="82" t="s">
        <v>461</v>
      </c>
      <c r="E67" s="82" t="s">
        <v>126</v>
      </c>
      <c r="F67" s="94">
        <v>45013</v>
      </c>
      <c r="G67" s="76">
        <v>1066.2919200000001</v>
      </c>
      <c r="H67" s="78">
        <v>-4.359693</v>
      </c>
      <c r="I67" s="76">
        <v>-4.6487054999999999E-2</v>
      </c>
      <c r="J67" s="77">
        <f t="shared" si="0"/>
        <v>5.7057589871122791E-3</v>
      </c>
      <c r="K67" s="77">
        <f>I67/'סכום נכסי הקרן'!$C$42</f>
        <v>-5.9375102738434919E-7</v>
      </c>
    </row>
    <row r="68" spans="2:11">
      <c r="B68" s="75" t="s">
        <v>1835</v>
      </c>
      <c r="C68" s="69" t="s">
        <v>1836</v>
      </c>
      <c r="D68" s="82" t="s">
        <v>461</v>
      </c>
      <c r="E68" s="82" t="s">
        <v>126</v>
      </c>
      <c r="F68" s="94">
        <v>45014</v>
      </c>
      <c r="G68" s="76">
        <v>1160.7592000000002</v>
      </c>
      <c r="H68" s="78">
        <v>-4.2759080000000003</v>
      </c>
      <c r="I68" s="76">
        <v>-4.9632990000000009E-2</v>
      </c>
      <c r="J68" s="77">
        <f t="shared" si="0"/>
        <v>6.0918868435471752E-3</v>
      </c>
      <c r="K68" s="77">
        <f>I68/'סכום נכסי הקרן'!$C$42</f>
        <v>-6.3393215174971048E-7</v>
      </c>
    </row>
    <row r="69" spans="2:11">
      <c r="B69" s="75" t="s">
        <v>1835</v>
      </c>
      <c r="C69" s="69" t="s">
        <v>1837</v>
      </c>
      <c r="D69" s="82" t="s">
        <v>461</v>
      </c>
      <c r="E69" s="82" t="s">
        <v>126</v>
      </c>
      <c r="F69" s="94">
        <v>45014</v>
      </c>
      <c r="G69" s="76">
        <v>906.86251800000014</v>
      </c>
      <c r="H69" s="78">
        <v>-4.2759080000000003</v>
      </c>
      <c r="I69" s="76">
        <v>-3.8776603000000007E-2</v>
      </c>
      <c r="J69" s="77">
        <f t="shared" si="0"/>
        <v>4.7593884159135274E-3</v>
      </c>
      <c r="K69" s="77">
        <f>I69/'סכום נכסי הקרן'!$C$42</f>
        <v>-4.9527008905436243E-7</v>
      </c>
    </row>
    <row r="70" spans="2:11">
      <c r="B70" s="75" t="s">
        <v>1838</v>
      </c>
      <c r="C70" s="69" t="s">
        <v>1839</v>
      </c>
      <c r="D70" s="82" t="s">
        <v>461</v>
      </c>
      <c r="E70" s="82" t="s">
        <v>126</v>
      </c>
      <c r="F70" s="94">
        <v>45012</v>
      </c>
      <c r="G70" s="76">
        <v>3735.728325000001</v>
      </c>
      <c r="H70" s="78">
        <v>-4.2364819999999996</v>
      </c>
      <c r="I70" s="76">
        <v>-0.15826347300000004</v>
      </c>
      <c r="J70" s="77">
        <f t="shared" si="0"/>
        <v>1.9425047110455843E-2</v>
      </c>
      <c r="K70" s="77">
        <f>I70/'סכום נכסי הקרן'!$C$42</f>
        <v>-2.0214035862492309E-6</v>
      </c>
    </row>
    <row r="71" spans="2:11">
      <c r="B71" s="75" t="s">
        <v>1840</v>
      </c>
      <c r="C71" s="69" t="s">
        <v>1841</v>
      </c>
      <c r="D71" s="82" t="s">
        <v>461</v>
      </c>
      <c r="E71" s="82" t="s">
        <v>126</v>
      </c>
      <c r="F71" s="94">
        <v>45014</v>
      </c>
      <c r="G71" s="76">
        <v>4536.8845200000005</v>
      </c>
      <c r="H71" s="78">
        <v>-4.2167940000000002</v>
      </c>
      <c r="I71" s="76">
        <v>-0.19131108400000002</v>
      </c>
      <c r="J71" s="77">
        <f t="shared" si="0"/>
        <v>2.3481266706767989E-2</v>
      </c>
      <c r="K71" s="77">
        <f>I71/'סכום נכסי הקרן'!$C$42</f>
        <v>-2.4435007267079737E-6</v>
      </c>
    </row>
    <row r="72" spans="2:11">
      <c r="B72" s="75" t="s">
        <v>1842</v>
      </c>
      <c r="C72" s="69" t="s">
        <v>1843</v>
      </c>
      <c r="D72" s="82" t="s">
        <v>461</v>
      </c>
      <c r="E72" s="82" t="s">
        <v>126</v>
      </c>
      <c r="F72" s="94">
        <v>45012</v>
      </c>
      <c r="G72" s="76">
        <v>1602.1611000000003</v>
      </c>
      <c r="H72" s="78">
        <v>-4.1626609999999999</v>
      </c>
      <c r="I72" s="76">
        <v>-6.6692528000000001E-2</v>
      </c>
      <c r="J72" s="77">
        <f t="shared" si="0"/>
        <v>8.1857517325895843E-3</v>
      </c>
      <c r="K72" s="77">
        <f>I72/'סכום נכסי הקרן'!$C$42</f>
        <v>-8.5182330906656652E-7</v>
      </c>
    </row>
    <row r="73" spans="2:11">
      <c r="B73" s="75" t="s">
        <v>1844</v>
      </c>
      <c r="C73" s="69" t="s">
        <v>1845</v>
      </c>
      <c r="D73" s="82" t="s">
        <v>461</v>
      </c>
      <c r="E73" s="82" t="s">
        <v>126</v>
      </c>
      <c r="F73" s="94">
        <v>44993</v>
      </c>
      <c r="G73" s="76">
        <v>1509.1601110000001</v>
      </c>
      <c r="H73" s="78">
        <v>-3.2387139999999999</v>
      </c>
      <c r="I73" s="76">
        <v>-4.8877376000000007E-2</v>
      </c>
      <c r="J73" s="77">
        <f t="shared" si="0"/>
        <v>5.9991437912869736E-3</v>
      </c>
      <c r="K73" s="77">
        <f>I73/'סכום נכסי הקרן'!$C$42</f>
        <v>-6.2428115129795032E-7</v>
      </c>
    </row>
    <row r="74" spans="2:11">
      <c r="B74" s="75" t="s">
        <v>1846</v>
      </c>
      <c r="C74" s="69" t="s">
        <v>1847</v>
      </c>
      <c r="D74" s="82" t="s">
        <v>461</v>
      </c>
      <c r="E74" s="82" t="s">
        <v>126</v>
      </c>
      <c r="F74" s="94">
        <v>44993</v>
      </c>
      <c r="G74" s="76">
        <v>1888.0386840000003</v>
      </c>
      <c r="H74" s="78">
        <v>-3.1518510000000002</v>
      </c>
      <c r="I74" s="76">
        <v>-5.950817500000001E-2</v>
      </c>
      <c r="J74" s="77">
        <f t="shared" si="0"/>
        <v>7.3039538493651687E-3</v>
      </c>
      <c r="K74" s="77">
        <f>I74/'סכום נכסי הקרן'!$C$42</f>
        <v>-7.6006191495713489E-7</v>
      </c>
    </row>
    <row r="75" spans="2:11">
      <c r="B75" s="75" t="s">
        <v>1848</v>
      </c>
      <c r="C75" s="69" t="s">
        <v>1849</v>
      </c>
      <c r="D75" s="82" t="s">
        <v>461</v>
      </c>
      <c r="E75" s="82" t="s">
        <v>126</v>
      </c>
      <c r="F75" s="94">
        <v>44993</v>
      </c>
      <c r="G75" s="76">
        <v>1197.7328930000003</v>
      </c>
      <c r="H75" s="78">
        <v>-3.1489590000000001</v>
      </c>
      <c r="I75" s="76">
        <v>-3.7716113000000009E-2</v>
      </c>
      <c r="J75" s="77">
        <f t="shared" si="0"/>
        <v>4.6292252909695469E-3</v>
      </c>
      <c r="K75" s="77">
        <f>I75/'סכום נכסי הקרן'!$C$42</f>
        <v>-4.8172509191417295E-7</v>
      </c>
    </row>
    <row r="76" spans="2:11">
      <c r="B76" s="75" t="s">
        <v>1848</v>
      </c>
      <c r="C76" s="69" t="s">
        <v>1850</v>
      </c>
      <c r="D76" s="82" t="s">
        <v>461</v>
      </c>
      <c r="E76" s="82" t="s">
        <v>126</v>
      </c>
      <c r="F76" s="94">
        <v>44993</v>
      </c>
      <c r="G76" s="76">
        <v>4450.2953710000011</v>
      </c>
      <c r="H76" s="78">
        <v>-3.1489590000000001</v>
      </c>
      <c r="I76" s="76">
        <v>-0.14013795900000003</v>
      </c>
      <c r="J76" s="77">
        <f t="shared" ref="J76:J139" si="1">IFERROR(I76/$I$11,0)</f>
        <v>1.7200345752163098E-2</v>
      </c>
      <c r="K76" s="77">
        <f>I76/'סכום נכסי הקרן'!$C$42</f>
        <v>-1.7898973624333878E-6</v>
      </c>
    </row>
    <row r="77" spans="2:11">
      <c r="B77" s="75" t="s">
        <v>1851</v>
      </c>
      <c r="C77" s="69" t="s">
        <v>1852</v>
      </c>
      <c r="D77" s="82" t="s">
        <v>461</v>
      </c>
      <c r="E77" s="82" t="s">
        <v>126</v>
      </c>
      <c r="F77" s="94">
        <v>44986</v>
      </c>
      <c r="G77" s="76">
        <v>1010.7288380000001</v>
      </c>
      <c r="H77" s="78">
        <v>-3.1636730000000002</v>
      </c>
      <c r="I77" s="76">
        <v>-3.1976158000000005E-2</v>
      </c>
      <c r="J77" s="77">
        <f t="shared" si="1"/>
        <v>3.9247108874034334E-3</v>
      </c>
      <c r="K77" s="77">
        <f>I77/'סכום נכסי הקרן'!$C$42</f>
        <v>-4.0841211955251371E-7</v>
      </c>
    </row>
    <row r="78" spans="2:11">
      <c r="B78" s="75" t="s">
        <v>1851</v>
      </c>
      <c r="C78" s="69" t="s">
        <v>1853</v>
      </c>
      <c r="D78" s="82" t="s">
        <v>461</v>
      </c>
      <c r="E78" s="82" t="s">
        <v>126</v>
      </c>
      <c r="F78" s="94">
        <v>44986</v>
      </c>
      <c r="G78" s="76">
        <v>2751.6050300000006</v>
      </c>
      <c r="H78" s="78">
        <v>-3.1636730000000002</v>
      </c>
      <c r="I78" s="76">
        <v>-8.7051794000000016E-2</v>
      </c>
      <c r="J78" s="77">
        <f t="shared" si="1"/>
        <v>1.0684620825297426E-2</v>
      </c>
      <c r="K78" s="77">
        <f>I78/'סכום נכסי הקרן'!$C$42</f>
        <v>-1.111859895688181E-6</v>
      </c>
    </row>
    <row r="79" spans="2:11">
      <c r="B79" s="75" t="s">
        <v>1854</v>
      </c>
      <c r="C79" s="69" t="s">
        <v>1855</v>
      </c>
      <c r="D79" s="82" t="s">
        <v>461</v>
      </c>
      <c r="E79" s="82" t="s">
        <v>126</v>
      </c>
      <c r="F79" s="94">
        <v>44986</v>
      </c>
      <c r="G79" s="76">
        <v>2482.5357650000005</v>
      </c>
      <c r="H79" s="78">
        <v>-3.1347529999999999</v>
      </c>
      <c r="I79" s="76">
        <v>-7.7821370000000015E-2</v>
      </c>
      <c r="J79" s="77">
        <f t="shared" si="1"/>
        <v>9.5516909227071917E-3</v>
      </c>
      <c r="K79" s="77">
        <f>I79/'סכום נכסי הקרן'!$C$42</f>
        <v>-9.9396527463306899E-7</v>
      </c>
    </row>
    <row r="80" spans="2:11">
      <c r="B80" s="75" t="s">
        <v>1856</v>
      </c>
      <c r="C80" s="69" t="s">
        <v>1857</v>
      </c>
      <c r="D80" s="82" t="s">
        <v>461</v>
      </c>
      <c r="E80" s="82" t="s">
        <v>126</v>
      </c>
      <c r="F80" s="94">
        <v>44993</v>
      </c>
      <c r="G80" s="76">
        <v>1133.8716500000003</v>
      </c>
      <c r="H80" s="78">
        <v>-3.413084</v>
      </c>
      <c r="I80" s="76">
        <v>-3.8699996000000007E-2</v>
      </c>
      <c r="J80" s="77">
        <f t="shared" si="1"/>
        <v>4.7499857751412584E-3</v>
      </c>
      <c r="K80" s="77">
        <f>I80/'סכום נכסי הקרן'!$C$42</f>
        <v>-4.9429163419300727E-7</v>
      </c>
    </row>
    <row r="81" spans="2:11">
      <c r="B81" s="75" t="s">
        <v>1858</v>
      </c>
      <c r="C81" s="69" t="s">
        <v>1859</v>
      </c>
      <c r="D81" s="82" t="s">
        <v>461</v>
      </c>
      <c r="E81" s="82" t="s">
        <v>126</v>
      </c>
      <c r="F81" s="94">
        <v>44993</v>
      </c>
      <c r="G81" s="76">
        <v>3240.6318000000006</v>
      </c>
      <c r="H81" s="78">
        <v>-3.024718</v>
      </c>
      <c r="I81" s="76">
        <v>-9.8019959000000018E-2</v>
      </c>
      <c r="J81" s="77">
        <f t="shared" si="1"/>
        <v>1.2030838735226984E-2</v>
      </c>
      <c r="K81" s="77">
        <f>I81/'סכום נכסי הקרן'!$C$42</f>
        <v>-1.2519496311483228E-6</v>
      </c>
    </row>
    <row r="82" spans="2:11">
      <c r="B82" s="75" t="s">
        <v>1858</v>
      </c>
      <c r="C82" s="69" t="s">
        <v>1860</v>
      </c>
      <c r="D82" s="82" t="s">
        <v>461</v>
      </c>
      <c r="E82" s="82" t="s">
        <v>126</v>
      </c>
      <c r="F82" s="94">
        <v>44993</v>
      </c>
      <c r="G82" s="76">
        <v>470.09760000000011</v>
      </c>
      <c r="H82" s="78">
        <v>-3.024718</v>
      </c>
      <c r="I82" s="76">
        <v>-1.4219125000000003E-2</v>
      </c>
      <c r="J82" s="77">
        <f t="shared" si="1"/>
        <v>1.7452363944677265E-3</v>
      </c>
      <c r="K82" s="77">
        <f>I82/'סכום נכסי הקרן'!$C$42</f>
        <v>-1.8161228060707408E-7</v>
      </c>
    </row>
    <row r="83" spans="2:11">
      <c r="B83" s="75" t="s">
        <v>1861</v>
      </c>
      <c r="C83" s="69" t="s">
        <v>1862</v>
      </c>
      <c r="D83" s="82" t="s">
        <v>461</v>
      </c>
      <c r="E83" s="82" t="s">
        <v>126</v>
      </c>
      <c r="F83" s="94">
        <v>44980</v>
      </c>
      <c r="G83" s="76">
        <v>2116.4465519999999</v>
      </c>
      <c r="H83" s="78">
        <v>-3.0145240000000002</v>
      </c>
      <c r="I83" s="76">
        <v>-6.3800787000000012E-2</v>
      </c>
      <c r="J83" s="77">
        <f t="shared" si="1"/>
        <v>7.8308233079098337E-3</v>
      </c>
      <c r="K83" s="77">
        <f>I83/'סכום נכסי הקרן'!$C$42</f>
        <v>-8.1488885086783917E-7</v>
      </c>
    </row>
    <row r="84" spans="2:11">
      <c r="B84" s="75" t="s">
        <v>1861</v>
      </c>
      <c r="C84" s="69" t="s">
        <v>1863</v>
      </c>
      <c r="D84" s="82" t="s">
        <v>461</v>
      </c>
      <c r="E84" s="82" t="s">
        <v>126</v>
      </c>
      <c r="F84" s="94">
        <v>44980</v>
      </c>
      <c r="G84" s="76">
        <v>2161.4499720000003</v>
      </c>
      <c r="H84" s="78">
        <v>-3.0145240000000002</v>
      </c>
      <c r="I84" s="76">
        <v>-6.5157426000000018E-2</v>
      </c>
      <c r="J84" s="77">
        <f t="shared" si="1"/>
        <v>7.99733536522379E-3</v>
      </c>
      <c r="K84" s="77">
        <f>I84/'סכום נכסי הקרן'!$C$42</f>
        <v>-8.3221638000556752E-7</v>
      </c>
    </row>
    <row r="85" spans="2:11">
      <c r="B85" s="75" t="s">
        <v>1864</v>
      </c>
      <c r="C85" s="69" t="s">
        <v>1865</v>
      </c>
      <c r="D85" s="82" t="s">
        <v>461</v>
      </c>
      <c r="E85" s="82" t="s">
        <v>126</v>
      </c>
      <c r="F85" s="94">
        <v>44998</v>
      </c>
      <c r="G85" s="76">
        <v>1621.2236400000004</v>
      </c>
      <c r="H85" s="78">
        <v>-2.7841369999999999</v>
      </c>
      <c r="I85" s="76">
        <v>-4.5137090999999997E-2</v>
      </c>
      <c r="J85" s="77">
        <f t="shared" si="1"/>
        <v>5.5400662103752274E-3</v>
      </c>
      <c r="K85" s="77">
        <f>I85/'סכום נכסי הקרן'!$C$42</f>
        <v>-5.7650875398303594E-7</v>
      </c>
    </row>
    <row r="86" spans="2:11">
      <c r="B86" s="75" t="s">
        <v>1866</v>
      </c>
      <c r="C86" s="69" t="s">
        <v>1867</v>
      </c>
      <c r="D86" s="82" t="s">
        <v>461</v>
      </c>
      <c r="E86" s="82" t="s">
        <v>126</v>
      </c>
      <c r="F86" s="94">
        <v>44980</v>
      </c>
      <c r="G86" s="76">
        <v>1625.8531140000005</v>
      </c>
      <c r="H86" s="78">
        <v>-3.033839</v>
      </c>
      <c r="I86" s="76">
        <v>-4.9325767000000006E-2</v>
      </c>
      <c r="J86" s="77">
        <f t="shared" si="1"/>
        <v>6.0541787032208499E-3</v>
      </c>
      <c r="K86" s="77">
        <f>I86/'סכום נכסי הקרן'!$C$42</f>
        <v>-6.3000817825029E-7</v>
      </c>
    </row>
    <row r="87" spans="2:11">
      <c r="B87" s="75" t="s">
        <v>1868</v>
      </c>
      <c r="C87" s="69" t="s">
        <v>1869</v>
      </c>
      <c r="D87" s="82" t="s">
        <v>461</v>
      </c>
      <c r="E87" s="82" t="s">
        <v>126</v>
      </c>
      <c r="F87" s="94">
        <v>44980</v>
      </c>
      <c r="G87" s="76">
        <v>4610.4417180000009</v>
      </c>
      <c r="H87" s="78">
        <v>-2.9476230000000001</v>
      </c>
      <c r="I87" s="76">
        <v>-0.13589844500000003</v>
      </c>
      <c r="J87" s="77">
        <f t="shared" si="1"/>
        <v>1.6679993471157378E-2</v>
      </c>
      <c r="K87" s="77">
        <f>I87/'סכום נכסי הקרן'!$C$42</f>
        <v>-1.7357486151507232E-6</v>
      </c>
    </row>
    <row r="88" spans="2:11">
      <c r="B88" s="75" t="s">
        <v>1870</v>
      </c>
      <c r="C88" s="69" t="s">
        <v>1871</v>
      </c>
      <c r="D88" s="82" t="s">
        <v>461</v>
      </c>
      <c r="E88" s="82" t="s">
        <v>126</v>
      </c>
      <c r="F88" s="94">
        <v>44998</v>
      </c>
      <c r="G88" s="76">
        <v>2714.2938900000004</v>
      </c>
      <c r="H88" s="78">
        <v>-2.3200880000000002</v>
      </c>
      <c r="I88" s="76">
        <v>-6.2973996000000004E-2</v>
      </c>
      <c r="J88" s="77">
        <f t="shared" si="1"/>
        <v>7.7293440858185736E-3</v>
      </c>
      <c r="K88" s="77">
        <f>I88/'סכום נכסי הקרן'!$C$42</f>
        <v>-8.0432874965940304E-7</v>
      </c>
    </row>
    <row r="89" spans="2:11">
      <c r="B89" s="75" t="s">
        <v>1870</v>
      </c>
      <c r="C89" s="69" t="s">
        <v>1872</v>
      </c>
      <c r="D89" s="82" t="s">
        <v>461</v>
      </c>
      <c r="E89" s="82" t="s">
        <v>126</v>
      </c>
      <c r="F89" s="94">
        <v>44998</v>
      </c>
      <c r="G89" s="76">
        <v>2362.4708800000003</v>
      </c>
      <c r="H89" s="78">
        <v>-2.3200880000000002</v>
      </c>
      <c r="I89" s="76">
        <v>-5.4811394000000006E-2</v>
      </c>
      <c r="J89" s="77">
        <f t="shared" si="1"/>
        <v>6.7274772280509513E-3</v>
      </c>
      <c r="K89" s="77">
        <f>I89/'סכום נכסי הקרן'!$C$42</f>
        <v>-7.0007277294438974E-7</v>
      </c>
    </row>
    <row r="90" spans="2:11">
      <c r="B90" s="75" t="s">
        <v>1873</v>
      </c>
      <c r="C90" s="69" t="s">
        <v>1874</v>
      </c>
      <c r="D90" s="82" t="s">
        <v>461</v>
      </c>
      <c r="E90" s="82" t="s">
        <v>126</v>
      </c>
      <c r="F90" s="94">
        <v>44987</v>
      </c>
      <c r="G90" s="76">
        <v>1656.8636000000001</v>
      </c>
      <c r="H90" s="78">
        <v>-2.4015339999999998</v>
      </c>
      <c r="I90" s="76">
        <v>-3.9790136000000004E-2</v>
      </c>
      <c r="J90" s="77">
        <f t="shared" si="1"/>
        <v>4.8837881014493142E-3</v>
      </c>
      <c r="K90" s="77">
        <f>I90/'סכום נכסי הקרן'!$C$42</f>
        <v>-5.082153328440139E-7</v>
      </c>
    </row>
    <row r="91" spans="2:11">
      <c r="B91" s="75" t="s">
        <v>1875</v>
      </c>
      <c r="C91" s="69" t="s">
        <v>1876</v>
      </c>
      <c r="D91" s="82" t="s">
        <v>461</v>
      </c>
      <c r="E91" s="82" t="s">
        <v>126</v>
      </c>
      <c r="F91" s="94">
        <v>45001</v>
      </c>
      <c r="G91" s="76">
        <v>1896.1920000000005</v>
      </c>
      <c r="H91" s="78">
        <v>-2.5197099999999999</v>
      </c>
      <c r="I91" s="76">
        <v>-4.7778543000000007E-2</v>
      </c>
      <c r="J91" s="77">
        <f t="shared" si="1"/>
        <v>5.8642744977796622E-3</v>
      </c>
      <c r="K91" s="77">
        <f>I91/'סכום נכסי הקרן'!$C$42</f>
        <v>-6.1024642221748211E-7</v>
      </c>
    </row>
    <row r="92" spans="2:11">
      <c r="B92" s="75" t="s">
        <v>1877</v>
      </c>
      <c r="C92" s="69" t="s">
        <v>1878</v>
      </c>
      <c r="D92" s="82" t="s">
        <v>461</v>
      </c>
      <c r="E92" s="82" t="s">
        <v>126</v>
      </c>
      <c r="F92" s="94">
        <v>45001</v>
      </c>
      <c r="G92" s="76">
        <v>47.431136000000009</v>
      </c>
      <c r="H92" s="78">
        <v>-2.4627870000000001</v>
      </c>
      <c r="I92" s="76">
        <v>-1.1681280000000003E-3</v>
      </c>
      <c r="J92" s="77">
        <f t="shared" si="1"/>
        <v>1.4337446917421406E-4</v>
      </c>
      <c r="K92" s="77">
        <f>I92/'סכום נכסי הקרן'!$C$42</f>
        <v>-1.4919792189813384E-8</v>
      </c>
    </row>
    <row r="93" spans="2:11">
      <c r="B93" s="75" t="s">
        <v>1877</v>
      </c>
      <c r="C93" s="69" t="s">
        <v>1879</v>
      </c>
      <c r="D93" s="82" t="s">
        <v>461</v>
      </c>
      <c r="E93" s="82" t="s">
        <v>126</v>
      </c>
      <c r="F93" s="94">
        <v>45001</v>
      </c>
      <c r="G93" s="76">
        <v>1134.3058200000003</v>
      </c>
      <c r="H93" s="78">
        <v>-2.4627859999999999</v>
      </c>
      <c r="I93" s="76">
        <v>-2.7935530000000004E-2</v>
      </c>
      <c r="J93" s="77">
        <f t="shared" si="1"/>
        <v>3.4287696081682249E-3</v>
      </c>
      <c r="K93" s="77">
        <f>I93/'סכום נכסי הקרן'!$C$42</f>
        <v>-3.5680362281556258E-7</v>
      </c>
    </row>
    <row r="94" spans="2:11">
      <c r="B94" s="75" t="s">
        <v>1880</v>
      </c>
      <c r="C94" s="69" t="s">
        <v>1881</v>
      </c>
      <c r="D94" s="82" t="s">
        <v>461</v>
      </c>
      <c r="E94" s="82" t="s">
        <v>126</v>
      </c>
      <c r="F94" s="94">
        <v>44987</v>
      </c>
      <c r="G94" s="76">
        <v>2397.7649520000004</v>
      </c>
      <c r="H94" s="78">
        <v>-2.1335229999999998</v>
      </c>
      <c r="I94" s="76">
        <v>-5.1156868000000008E-2</v>
      </c>
      <c r="J94" s="77">
        <f t="shared" si="1"/>
        <v>6.2789255921571422E-3</v>
      </c>
      <c r="K94" s="77">
        <f>I94/'סכום נכסי הקרן'!$C$42</f>
        <v>-6.5339572344958276E-7</v>
      </c>
    </row>
    <row r="95" spans="2:11">
      <c r="B95" s="75" t="s">
        <v>1882</v>
      </c>
      <c r="C95" s="69" t="s">
        <v>1883</v>
      </c>
      <c r="D95" s="82" t="s">
        <v>461</v>
      </c>
      <c r="E95" s="82" t="s">
        <v>126</v>
      </c>
      <c r="F95" s="94">
        <v>44987</v>
      </c>
      <c r="G95" s="76">
        <v>3269.6794800000002</v>
      </c>
      <c r="H95" s="78">
        <v>-2.1335229999999998</v>
      </c>
      <c r="I95" s="76">
        <v>-6.9759365000000018E-2</v>
      </c>
      <c r="J95" s="77">
        <f t="shared" si="1"/>
        <v>8.5621712062421661E-3</v>
      </c>
      <c r="K95" s="77">
        <f>I95/'סכום נכסי הקרן'!$C$42</f>
        <v>-8.9099416253470619E-7</v>
      </c>
    </row>
    <row r="96" spans="2:11">
      <c r="B96" s="75" t="s">
        <v>1884</v>
      </c>
      <c r="C96" s="69" t="s">
        <v>1885</v>
      </c>
      <c r="D96" s="82" t="s">
        <v>461</v>
      </c>
      <c r="E96" s="82" t="s">
        <v>126</v>
      </c>
      <c r="F96" s="94">
        <v>44987</v>
      </c>
      <c r="G96" s="76">
        <v>126.06897000000001</v>
      </c>
      <c r="H96" s="78">
        <v>-2.1099890000000001</v>
      </c>
      <c r="I96" s="76">
        <v>-2.660042E-3</v>
      </c>
      <c r="J96" s="77">
        <f t="shared" si="1"/>
        <v>3.264899991534444E-4</v>
      </c>
      <c r="K96" s="77">
        <f>I96/'סכום נכסי הקרן'!$C$42</f>
        <v>-3.39751070569112E-8</v>
      </c>
    </row>
    <row r="97" spans="2:11">
      <c r="B97" s="75" t="s">
        <v>1886</v>
      </c>
      <c r="C97" s="69" t="s">
        <v>1887</v>
      </c>
      <c r="D97" s="82" t="s">
        <v>461</v>
      </c>
      <c r="E97" s="82" t="s">
        <v>126</v>
      </c>
      <c r="F97" s="94">
        <v>44987</v>
      </c>
      <c r="G97" s="76">
        <v>2725.4893499999998</v>
      </c>
      <c r="H97" s="78">
        <v>-2.1051760000000002</v>
      </c>
      <c r="I97" s="76">
        <v>-5.7376354000000011E-2</v>
      </c>
      <c r="J97" s="77">
        <f t="shared" si="1"/>
        <v>7.0422969896293845E-3</v>
      </c>
      <c r="K97" s="77">
        <f>I97/'סכום נכסי הקרן'!$C$42</f>
        <v>-7.328334551429021E-7</v>
      </c>
    </row>
    <row r="98" spans="2:11">
      <c r="B98" s="75" t="s">
        <v>1888</v>
      </c>
      <c r="C98" s="69" t="s">
        <v>1889</v>
      </c>
      <c r="D98" s="82" t="s">
        <v>461</v>
      </c>
      <c r="E98" s="82" t="s">
        <v>126</v>
      </c>
      <c r="F98" s="94">
        <v>44987</v>
      </c>
      <c r="G98" s="76">
        <v>3707.6942880000006</v>
      </c>
      <c r="H98" s="78">
        <v>-2.0768450000000001</v>
      </c>
      <c r="I98" s="76">
        <v>-7.7003070000000007E-2</v>
      </c>
      <c r="J98" s="77">
        <f t="shared" si="1"/>
        <v>9.4512538746052196E-3</v>
      </c>
      <c r="K98" s="77">
        <f>I98/'סכום נכסי הקרן'!$C$42</f>
        <v>-9.8351362383031078E-7</v>
      </c>
    </row>
    <row r="99" spans="2:11">
      <c r="B99" s="75" t="s">
        <v>1890</v>
      </c>
      <c r="C99" s="69" t="s">
        <v>1891</v>
      </c>
      <c r="D99" s="82" t="s">
        <v>461</v>
      </c>
      <c r="E99" s="82" t="s">
        <v>126</v>
      </c>
      <c r="F99" s="94">
        <v>45007</v>
      </c>
      <c r="G99" s="76">
        <v>3168.5875020000003</v>
      </c>
      <c r="H99" s="78">
        <v>-1.6810039999999999</v>
      </c>
      <c r="I99" s="76">
        <v>-5.3264094000000005E-2</v>
      </c>
      <c r="J99" s="77">
        <f t="shared" si="1"/>
        <v>6.5375636944713595E-3</v>
      </c>
      <c r="K99" s="77">
        <f>I99/'סכום נכסי הקרן'!$C$42</f>
        <v>-6.803100462095642E-7</v>
      </c>
    </row>
    <row r="100" spans="2:11">
      <c r="B100" s="75" t="s">
        <v>1892</v>
      </c>
      <c r="C100" s="69" t="s">
        <v>1893</v>
      </c>
      <c r="D100" s="82" t="s">
        <v>461</v>
      </c>
      <c r="E100" s="82" t="s">
        <v>126</v>
      </c>
      <c r="F100" s="94">
        <v>45007</v>
      </c>
      <c r="G100" s="76">
        <v>4098.4461000000001</v>
      </c>
      <c r="H100" s="78">
        <v>-1.6528529999999999</v>
      </c>
      <c r="I100" s="76">
        <v>-6.7741308000000014E-2</v>
      </c>
      <c r="J100" s="77">
        <f t="shared" si="1"/>
        <v>8.3144775877874184E-3</v>
      </c>
      <c r="K100" s="77">
        <f>I100/'סכום נכסי הקרן'!$C$42</f>
        <v>-8.6521874146167457E-7</v>
      </c>
    </row>
    <row r="101" spans="2:11">
      <c r="B101" s="75" t="s">
        <v>1894</v>
      </c>
      <c r="C101" s="69" t="s">
        <v>1895</v>
      </c>
      <c r="D101" s="82" t="s">
        <v>461</v>
      </c>
      <c r="E101" s="82" t="s">
        <v>126</v>
      </c>
      <c r="F101" s="94">
        <v>44985</v>
      </c>
      <c r="G101" s="76">
        <v>1639.6053750000003</v>
      </c>
      <c r="H101" s="78">
        <v>-1.846265</v>
      </c>
      <c r="I101" s="76">
        <v>-3.0271465000000004E-2</v>
      </c>
      <c r="J101" s="77">
        <f t="shared" si="1"/>
        <v>3.7154791474057636E-3</v>
      </c>
      <c r="K101" s="77">
        <f>I101/'סכום נכסי הקרן'!$C$42</f>
        <v>-3.8663910725640446E-7</v>
      </c>
    </row>
    <row r="102" spans="2:11">
      <c r="B102" s="75" t="s">
        <v>1896</v>
      </c>
      <c r="C102" s="69" t="s">
        <v>1897</v>
      </c>
      <c r="D102" s="82" t="s">
        <v>461</v>
      </c>
      <c r="E102" s="82" t="s">
        <v>126</v>
      </c>
      <c r="F102" s="94">
        <v>44985</v>
      </c>
      <c r="G102" s="76">
        <v>713.62044300000014</v>
      </c>
      <c r="H102" s="78">
        <v>-1.834927</v>
      </c>
      <c r="I102" s="76">
        <v>-1.3094417000000001E-2</v>
      </c>
      <c r="J102" s="77">
        <f t="shared" si="1"/>
        <v>1.6071912380499435E-3</v>
      </c>
      <c r="K102" s="77">
        <f>I102/'סכום נכסי הקרן'!$C$42</f>
        <v>-1.6724706580679479E-7</v>
      </c>
    </row>
    <row r="103" spans="2:11">
      <c r="B103" s="75" t="s">
        <v>1898</v>
      </c>
      <c r="C103" s="69" t="s">
        <v>1899</v>
      </c>
      <c r="D103" s="82" t="s">
        <v>461</v>
      </c>
      <c r="E103" s="82" t="s">
        <v>126</v>
      </c>
      <c r="F103" s="94">
        <v>44985</v>
      </c>
      <c r="G103" s="76">
        <v>1639.8323100000002</v>
      </c>
      <c r="H103" s="78">
        <v>-1.832171</v>
      </c>
      <c r="I103" s="76">
        <v>-3.0044530000000007E-2</v>
      </c>
      <c r="J103" s="77">
        <f t="shared" si="1"/>
        <v>3.6876254488709711E-3</v>
      </c>
      <c r="K103" s="77">
        <f>I103/'סכום נכסי הקרן'!$C$42</f>
        <v>-3.8374060380421833E-7</v>
      </c>
    </row>
    <row r="104" spans="2:11">
      <c r="B104" s="75" t="s">
        <v>1900</v>
      </c>
      <c r="C104" s="69" t="s">
        <v>1901</v>
      </c>
      <c r="D104" s="82" t="s">
        <v>461</v>
      </c>
      <c r="E104" s="82" t="s">
        <v>126</v>
      </c>
      <c r="F104" s="94">
        <v>44985</v>
      </c>
      <c r="G104" s="76">
        <v>6234.1223080000018</v>
      </c>
      <c r="H104" s="78">
        <v>-1.7870950000000001</v>
      </c>
      <c r="I104" s="76">
        <v>-0.11140968300000002</v>
      </c>
      <c r="J104" s="77">
        <f t="shared" si="1"/>
        <v>1.3674275559692483E-2</v>
      </c>
      <c r="K104" s="77">
        <f>I104/'סכום נכסי הקרן'!$C$42</f>
        <v>-1.422968474596093E-6</v>
      </c>
    </row>
    <row r="105" spans="2:11">
      <c r="B105" s="75" t="s">
        <v>1900</v>
      </c>
      <c r="C105" s="69" t="s">
        <v>1902</v>
      </c>
      <c r="D105" s="82" t="s">
        <v>461</v>
      </c>
      <c r="E105" s="82" t="s">
        <v>126</v>
      </c>
      <c r="F105" s="94">
        <v>44985</v>
      </c>
      <c r="G105" s="76">
        <v>47.597053000000002</v>
      </c>
      <c r="H105" s="78">
        <v>-1.7870950000000001</v>
      </c>
      <c r="I105" s="76">
        <v>-8.5060400000000014E-4</v>
      </c>
      <c r="J105" s="77">
        <f t="shared" si="1"/>
        <v>1.0440199787819757E-4</v>
      </c>
      <c r="K105" s="77">
        <f>I105/'סכום נכסי הקרן'!$C$42</f>
        <v>-1.0864250249821958E-8</v>
      </c>
    </row>
    <row r="106" spans="2:11">
      <c r="B106" s="75" t="s">
        <v>1903</v>
      </c>
      <c r="C106" s="69" t="s">
        <v>1904</v>
      </c>
      <c r="D106" s="82" t="s">
        <v>461</v>
      </c>
      <c r="E106" s="82" t="s">
        <v>126</v>
      </c>
      <c r="F106" s="94">
        <v>44991</v>
      </c>
      <c r="G106" s="76">
        <v>1904.0401280000003</v>
      </c>
      <c r="H106" s="78">
        <v>-1.7498640000000001</v>
      </c>
      <c r="I106" s="76">
        <v>-3.3318112000000004E-2</v>
      </c>
      <c r="J106" s="77">
        <f t="shared" si="1"/>
        <v>4.0894205274482004E-3</v>
      </c>
      <c r="K106" s="77">
        <f>I106/'סכום נכסי הקרן'!$C$42</f>
        <v>-4.2555208607012892E-7</v>
      </c>
    </row>
    <row r="107" spans="2:11">
      <c r="B107" s="75" t="s">
        <v>1905</v>
      </c>
      <c r="C107" s="69" t="s">
        <v>1906</v>
      </c>
      <c r="D107" s="82" t="s">
        <v>461</v>
      </c>
      <c r="E107" s="82" t="s">
        <v>126</v>
      </c>
      <c r="F107" s="94">
        <v>45007</v>
      </c>
      <c r="G107" s="76">
        <v>253.11766000000003</v>
      </c>
      <c r="H107" s="78">
        <v>-1.6764049999999999</v>
      </c>
      <c r="I107" s="76">
        <v>-4.2432780000000014E-3</v>
      </c>
      <c r="J107" s="77">
        <f t="shared" si="1"/>
        <v>5.2081426933402912E-4</v>
      </c>
      <c r="K107" s="77">
        <f>I107/'סכום נכסי הקרן'!$C$42</f>
        <v>-5.4196822577326257E-8</v>
      </c>
    </row>
    <row r="108" spans="2:11">
      <c r="B108" s="75" t="s">
        <v>1905</v>
      </c>
      <c r="C108" s="69" t="s">
        <v>1907</v>
      </c>
      <c r="D108" s="82" t="s">
        <v>461</v>
      </c>
      <c r="E108" s="82" t="s">
        <v>126</v>
      </c>
      <c r="F108" s="94">
        <v>45007</v>
      </c>
      <c r="G108" s="76">
        <v>2188.8637199999998</v>
      </c>
      <c r="H108" s="78">
        <v>-1.6764049999999999</v>
      </c>
      <c r="I108" s="76">
        <v>-3.6694229000000009E-2</v>
      </c>
      <c r="J108" s="77">
        <f t="shared" si="1"/>
        <v>4.503800614857321E-3</v>
      </c>
      <c r="K108" s="77">
        <f>I108/'סכום נכסי הקרן'!$C$42</f>
        <v>-4.6867318585413912E-7</v>
      </c>
    </row>
    <row r="109" spans="2:11">
      <c r="B109" s="75" t="s">
        <v>1908</v>
      </c>
      <c r="C109" s="69" t="s">
        <v>1909</v>
      </c>
      <c r="D109" s="82" t="s">
        <v>461</v>
      </c>
      <c r="E109" s="82" t="s">
        <v>126</v>
      </c>
      <c r="F109" s="94">
        <v>44984</v>
      </c>
      <c r="G109" s="76">
        <v>1645.2787500000004</v>
      </c>
      <c r="H109" s="78">
        <v>-1.495071</v>
      </c>
      <c r="I109" s="76">
        <v>-2.4598090000000003E-2</v>
      </c>
      <c r="J109" s="77">
        <f t="shared" si="1"/>
        <v>3.0191366840359472E-3</v>
      </c>
      <c r="K109" s="77">
        <f>I109/'סכום נכסי הקרן'!$C$42</f>
        <v>-3.1417652095175073E-7</v>
      </c>
    </row>
    <row r="110" spans="2:11">
      <c r="B110" s="75" t="s">
        <v>1910</v>
      </c>
      <c r="C110" s="69" t="s">
        <v>1911</v>
      </c>
      <c r="D110" s="82" t="s">
        <v>461</v>
      </c>
      <c r="E110" s="82" t="s">
        <v>126</v>
      </c>
      <c r="F110" s="94">
        <v>44984</v>
      </c>
      <c r="G110" s="76">
        <v>1914.8905600000005</v>
      </c>
      <c r="H110" s="78">
        <v>-1.5232619999999999</v>
      </c>
      <c r="I110" s="76">
        <v>-2.9168797000000003E-2</v>
      </c>
      <c r="J110" s="77">
        <f t="shared" si="1"/>
        <v>3.5801391511250543E-3</v>
      </c>
      <c r="K110" s="77">
        <f>I110/'סכום נכסי הקרן'!$C$42</f>
        <v>-3.7255539604123184E-7</v>
      </c>
    </row>
    <row r="111" spans="2:11">
      <c r="B111" s="75" t="s">
        <v>1912</v>
      </c>
      <c r="C111" s="69" t="s">
        <v>1913</v>
      </c>
      <c r="D111" s="82" t="s">
        <v>461</v>
      </c>
      <c r="E111" s="82" t="s">
        <v>126</v>
      </c>
      <c r="F111" s="94">
        <v>45005</v>
      </c>
      <c r="G111" s="76">
        <v>2476.0877850000006</v>
      </c>
      <c r="H111" s="78">
        <v>-1.1220509999999999</v>
      </c>
      <c r="I111" s="76">
        <v>-2.7782971000000004E-2</v>
      </c>
      <c r="J111" s="77">
        <f t="shared" si="1"/>
        <v>3.4100447204480871E-3</v>
      </c>
      <c r="K111" s="77">
        <f>I111/'סכום נכסי הקרן'!$C$42</f>
        <v>-3.5485507901155674E-7</v>
      </c>
    </row>
    <row r="112" spans="2:11">
      <c r="B112" s="75" t="s">
        <v>1914</v>
      </c>
      <c r="C112" s="69" t="s">
        <v>1915</v>
      </c>
      <c r="D112" s="82" t="s">
        <v>461</v>
      </c>
      <c r="E112" s="82" t="s">
        <v>126</v>
      </c>
      <c r="F112" s="94">
        <v>44984</v>
      </c>
      <c r="G112" s="76">
        <v>5229.4523180000006</v>
      </c>
      <c r="H112" s="78">
        <v>-1.439554</v>
      </c>
      <c r="I112" s="76">
        <v>-7.528080500000002E-2</v>
      </c>
      <c r="J112" s="77">
        <f t="shared" si="1"/>
        <v>9.2398653708176855E-3</v>
      </c>
      <c r="K112" s="77">
        <f>I112/'סכום נכסי הקרן'!$C$42</f>
        <v>-9.615161750098143E-7</v>
      </c>
    </row>
    <row r="113" spans="2:11">
      <c r="B113" s="75" t="s">
        <v>1916</v>
      </c>
      <c r="C113" s="69" t="s">
        <v>1917</v>
      </c>
      <c r="D113" s="82" t="s">
        <v>461</v>
      </c>
      <c r="E113" s="82" t="s">
        <v>126</v>
      </c>
      <c r="F113" s="94">
        <v>44984</v>
      </c>
      <c r="G113" s="76">
        <v>2755.7473500000006</v>
      </c>
      <c r="H113" s="78">
        <v>-1.314252</v>
      </c>
      <c r="I113" s="76">
        <v>-3.6217452000000011E-2</v>
      </c>
      <c r="J113" s="77">
        <f t="shared" si="1"/>
        <v>4.445281643229662E-3</v>
      </c>
      <c r="K113" s="77">
        <f>I113/'סכום נכסי הקרן'!$C$42</f>
        <v>-4.6258360169822243E-7</v>
      </c>
    </row>
    <row r="114" spans="2:11">
      <c r="B114" s="75" t="s">
        <v>1918</v>
      </c>
      <c r="C114" s="69" t="s">
        <v>1919</v>
      </c>
      <c r="D114" s="82" t="s">
        <v>461</v>
      </c>
      <c r="E114" s="82" t="s">
        <v>126</v>
      </c>
      <c r="F114" s="94">
        <v>45090</v>
      </c>
      <c r="G114" s="76">
        <v>4548.4582049999999</v>
      </c>
      <c r="H114" s="78">
        <v>-3.9008470000000002</v>
      </c>
      <c r="I114" s="76">
        <v>-0.17742838500000002</v>
      </c>
      <c r="J114" s="77">
        <f t="shared" si="1"/>
        <v>2.177732278980821E-2</v>
      </c>
      <c r="K114" s="77">
        <f>I114/'סכום נכסי הקרן'!$C$42</f>
        <v>-2.2661854118505868E-6</v>
      </c>
    </row>
    <row r="115" spans="2:11">
      <c r="B115" s="75" t="s">
        <v>1920</v>
      </c>
      <c r="C115" s="69" t="s">
        <v>1921</v>
      </c>
      <c r="D115" s="82" t="s">
        <v>461</v>
      </c>
      <c r="E115" s="82" t="s">
        <v>126</v>
      </c>
      <c r="F115" s="94">
        <v>45090</v>
      </c>
      <c r="G115" s="76">
        <v>1875.5421300000003</v>
      </c>
      <c r="H115" s="78">
        <v>-3.7541769999999999</v>
      </c>
      <c r="I115" s="76">
        <v>-7.0411172000000008E-2</v>
      </c>
      <c r="J115" s="77">
        <f t="shared" si="1"/>
        <v>8.6421731260908768E-3</v>
      </c>
      <c r="K115" s="77">
        <f>I115/'סכום נכסי הקרן'!$C$42</f>
        <v>-8.993192989819667E-7</v>
      </c>
    </row>
    <row r="116" spans="2:11">
      <c r="B116" s="75" t="s">
        <v>1922</v>
      </c>
      <c r="C116" s="69" t="s">
        <v>1923</v>
      </c>
      <c r="D116" s="82" t="s">
        <v>461</v>
      </c>
      <c r="E116" s="82" t="s">
        <v>126</v>
      </c>
      <c r="F116" s="94">
        <v>45090</v>
      </c>
      <c r="G116" s="76">
        <v>670.191462</v>
      </c>
      <c r="H116" s="78">
        <v>-3.6079210000000002</v>
      </c>
      <c r="I116" s="76">
        <v>-2.4179977000000005E-2</v>
      </c>
      <c r="J116" s="77">
        <f t="shared" si="1"/>
        <v>2.967818053346641E-3</v>
      </c>
      <c r="K116" s="77">
        <f>I116/'סכום נכסי הקרן'!$C$42</f>
        <v>-3.0883621657426863E-7</v>
      </c>
    </row>
    <row r="117" spans="2:11">
      <c r="B117" s="75" t="s">
        <v>1922</v>
      </c>
      <c r="C117" s="69" t="s">
        <v>1924</v>
      </c>
      <c r="D117" s="82" t="s">
        <v>461</v>
      </c>
      <c r="E117" s="82" t="s">
        <v>126</v>
      </c>
      <c r="F117" s="94">
        <v>45090</v>
      </c>
      <c r="G117" s="76">
        <v>934.13792000000012</v>
      </c>
      <c r="H117" s="78">
        <v>-3.6079210000000002</v>
      </c>
      <c r="I117" s="76">
        <v>-3.3702955999999999E-2</v>
      </c>
      <c r="J117" s="77">
        <f t="shared" si="1"/>
        <v>4.1366557655512851E-3</v>
      </c>
      <c r="K117" s="77">
        <f>I117/'סכום נכסי הקרן'!$C$42</f>
        <v>-4.3046746563940255E-7</v>
      </c>
    </row>
    <row r="118" spans="2:11">
      <c r="B118" s="75" t="s">
        <v>1925</v>
      </c>
      <c r="C118" s="69" t="s">
        <v>1926</v>
      </c>
      <c r="D118" s="82" t="s">
        <v>461</v>
      </c>
      <c r="E118" s="82" t="s">
        <v>126</v>
      </c>
      <c r="F118" s="94">
        <v>45019</v>
      </c>
      <c r="G118" s="76">
        <v>4571.6055749999996</v>
      </c>
      <c r="H118" s="78">
        <v>-3.4203960000000002</v>
      </c>
      <c r="I118" s="76">
        <v>-0.15636702100000002</v>
      </c>
      <c r="J118" s="77">
        <f t="shared" si="1"/>
        <v>1.9192279127140333E-2</v>
      </c>
      <c r="K118" s="77">
        <f>I118/'סכום נכסי הקרן'!$C$42</f>
        <v>-1.9971813522663485E-6</v>
      </c>
    </row>
    <row r="119" spans="2:11">
      <c r="B119" s="75" t="s">
        <v>1925</v>
      </c>
      <c r="C119" s="69" t="s">
        <v>1927</v>
      </c>
      <c r="D119" s="82" t="s">
        <v>461</v>
      </c>
      <c r="E119" s="82" t="s">
        <v>126</v>
      </c>
      <c r="F119" s="94">
        <v>45019</v>
      </c>
      <c r="G119" s="76">
        <v>1638.4284000000002</v>
      </c>
      <c r="H119" s="78">
        <v>-3.4203960000000002</v>
      </c>
      <c r="I119" s="76">
        <v>-5.6040742000000011E-2</v>
      </c>
      <c r="J119" s="77">
        <f t="shared" si="1"/>
        <v>6.8783657581866749E-3</v>
      </c>
      <c r="K119" s="77">
        <f>I119/'סכום נכסי הקרן'!$C$42</f>
        <v>-7.1577449115417736E-7</v>
      </c>
    </row>
    <row r="120" spans="2:11">
      <c r="B120" s="75" t="s">
        <v>1928</v>
      </c>
      <c r="C120" s="69" t="s">
        <v>1929</v>
      </c>
      <c r="D120" s="82" t="s">
        <v>461</v>
      </c>
      <c r="E120" s="82" t="s">
        <v>126</v>
      </c>
      <c r="F120" s="94">
        <v>45019</v>
      </c>
      <c r="G120" s="76">
        <v>622.26216000000011</v>
      </c>
      <c r="H120" s="78">
        <v>-3.368058</v>
      </c>
      <c r="I120" s="76">
        <v>-2.0958149999999998E-2</v>
      </c>
      <c r="J120" s="77">
        <f t="shared" si="1"/>
        <v>2.572375314283669E-3</v>
      </c>
      <c r="K120" s="77">
        <f>I120/'סכום נכסי הקרן'!$C$42</f>
        <v>-2.6768576960995482E-7</v>
      </c>
    </row>
    <row r="121" spans="2:11">
      <c r="B121" s="75" t="s">
        <v>1928</v>
      </c>
      <c r="C121" s="69" t="s">
        <v>1930</v>
      </c>
      <c r="D121" s="82" t="s">
        <v>461</v>
      </c>
      <c r="E121" s="82" t="s">
        <v>126</v>
      </c>
      <c r="F121" s="94">
        <v>45019</v>
      </c>
      <c r="G121" s="76">
        <v>702.5391360000001</v>
      </c>
      <c r="H121" s="78">
        <v>-3.368058</v>
      </c>
      <c r="I121" s="76">
        <v>-2.3661925000000007E-2</v>
      </c>
      <c r="J121" s="77">
        <f t="shared" si="1"/>
        <v>2.9042330433951295E-3</v>
      </c>
      <c r="K121" s="77">
        <f>I121/'סכום נכסי הקרן'!$C$42</f>
        <v>-3.0221945181602538E-7</v>
      </c>
    </row>
    <row r="122" spans="2:11">
      <c r="B122" s="75" t="s">
        <v>1928</v>
      </c>
      <c r="C122" s="69" t="s">
        <v>1931</v>
      </c>
      <c r="D122" s="82" t="s">
        <v>461</v>
      </c>
      <c r="E122" s="82" t="s">
        <v>126</v>
      </c>
      <c r="F122" s="94">
        <v>45019</v>
      </c>
      <c r="G122" s="76">
        <v>1076.2165440000003</v>
      </c>
      <c r="H122" s="78">
        <v>-3.368058</v>
      </c>
      <c r="I122" s="76">
        <v>-3.6247596000000007E-2</v>
      </c>
      <c r="J122" s="77">
        <f t="shared" si="1"/>
        <v>4.4489814774933611E-3</v>
      </c>
      <c r="K122" s="77">
        <f>I122/'סכום נכסי הקרן'!$C$42</f>
        <v>-4.6296861277215414E-7</v>
      </c>
    </row>
    <row r="123" spans="2:11">
      <c r="B123" s="75" t="s">
        <v>1932</v>
      </c>
      <c r="C123" s="69" t="s">
        <v>1933</v>
      </c>
      <c r="D123" s="82" t="s">
        <v>461</v>
      </c>
      <c r="E123" s="82" t="s">
        <v>126</v>
      </c>
      <c r="F123" s="94">
        <v>45091</v>
      </c>
      <c r="G123" s="76">
        <v>2529.9941760000006</v>
      </c>
      <c r="H123" s="78">
        <v>-3.5232800000000002</v>
      </c>
      <c r="I123" s="76">
        <v>-8.9138777000000002E-2</v>
      </c>
      <c r="J123" s="77">
        <f t="shared" si="1"/>
        <v>1.0940774328852352E-2</v>
      </c>
      <c r="K123" s="77">
        <f>I123/'סכום נכסי הקרן'!$C$42</f>
        <v>-1.1385156668568143E-6</v>
      </c>
    </row>
    <row r="124" spans="2:11">
      <c r="B124" s="75" t="s">
        <v>1934</v>
      </c>
      <c r="C124" s="69" t="s">
        <v>1935</v>
      </c>
      <c r="D124" s="82" t="s">
        <v>461</v>
      </c>
      <c r="E124" s="82" t="s">
        <v>126</v>
      </c>
      <c r="F124" s="94">
        <v>45019</v>
      </c>
      <c r="G124" s="76">
        <v>538.28982000000008</v>
      </c>
      <c r="H124" s="78">
        <v>-3.3331949999999999</v>
      </c>
      <c r="I124" s="76">
        <v>-1.7942250000000003E-2</v>
      </c>
      <c r="J124" s="77">
        <f t="shared" si="1"/>
        <v>2.2022077799188464E-3</v>
      </c>
      <c r="K124" s="77">
        <f>I124/'סכום נכסי הקרן'!$C$42</f>
        <v>-2.2916550362432816E-7</v>
      </c>
    </row>
    <row r="125" spans="2:11">
      <c r="B125" s="75" t="s">
        <v>1936</v>
      </c>
      <c r="C125" s="69" t="s">
        <v>1937</v>
      </c>
      <c r="D125" s="82" t="s">
        <v>461</v>
      </c>
      <c r="E125" s="82" t="s">
        <v>126</v>
      </c>
      <c r="F125" s="94">
        <v>45091</v>
      </c>
      <c r="G125" s="76">
        <v>2109.5136000000002</v>
      </c>
      <c r="H125" s="78">
        <v>-3.4651209999999999</v>
      </c>
      <c r="I125" s="76">
        <v>-7.3097194000000004E-2</v>
      </c>
      <c r="J125" s="77">
        <f t="shared" si="1"/>
        <v>8.9718518757144292E-3</v>
      </c>
      <c r="K125" s="77">
        <f>I125/'סכום נכסי הקרן'!$C$42</f>
        <v>-9.336262328601606E-7</v>
      </c>
    </row>
    <row r="126" spans="2:11">
      <c r="B126" s="75" t="s">
        <v>1938</v>
      </c>
      <c r="C126" s="69" t="s">
        <v>1939</v>
      </c>
      <c r="D126" s="82" t="s">
        <v>461</v>
      </c>
      <c r="E126" s="82" t="s">
        <v>126</v>
      </c>
      <c r="F126" s="94">
        <v>45092</v>
      </c>
      <c r="G126" s="76">
        <v>2830.0665600000007</v>
      </c>
      <c r="H126" s="78">
        <v>-2.8240080000000001</v>
      </c>
      <c r="I126" s="76">
        <v>-7.9921319000000005E-2</v>
      </c>
      <c r="J126" s="77">
        <f t="shared" si="1"/>
        <v>9.8094358557692541E-3</v>
      </c>
      <c r="K126" s="77">
        <f>I126/'סכום נכסי הקרן'!$C$42</f>
        <v>-1.0207866526748643E-6</v>
      </c>
    </row>
    <row r="127" spans="2:11">
      <c r="B127" s="75" t="s">
        <v>1940</v>
      </c>
      <c r="C127" s="69" t="s">
        <v>1941</v>
      </c>
      <c r="D127" s="82" t="s">
        <v>461</v>
      </c>
      <c r="E127" s="82" t="s">
        <v>126</v>
      </c>
      <c r="F127" s="94">
        <v>45089</v>
      </c>
      <c r="G127" s="76">
        <v>2172.5244000000002</v>
      </c>
      <c r="H127" s="78">
        <v>-3.0193690000000002</v>
      </c>
      <c r="I127" s="76">
        <v>-6.5596534000000012E-2</v>
      </c>
      <c r="J127" s="77">
        <f t="shared" si="1"/>
        <v>8.0512308941471187E-3</v>
      </c>
      <c r="K127" s="77">
        <f>I127/'סכום נכסי הקרן'!$C$42</f>
        <v>-8.3782484081541411E-7</v>
      </c>
    </row>
    <row r="128" spans="2:11">
      <c r="B128" s="75" t="s">
        <v>1942</v>
      </c>
      <c r="C128" s="69" t="s">
        <v>1943</v>
      </c>
      <c r="D128" s="82" t="s">
        <v>461</v>
      </c>
      <c r="E128" s="82" t="s">
        <v>126</v>
      </c>
      <c r="F128" s="94">
        <v>45089</v>
      </c>
      <c r="G128" s="76">
        <v>3803.0826330000004</v>
      </c>
      <c r="H128" s="78">
        <v>-2.9878130000000001</v>
      </c>
      <c r="I128" s="76">
        <v>-0.11362900200000002</v>
      </c>
      <c r="J128" s="77">
        <f t="shared" si="1"/>
        <v>1.3946671806981519E-2</v>
      </c>
      <c r="K128" s="77">
        <f>I128/'סכום נכסי הקרן'!$C$42</f>
        <v>-1.4513144934252833E-6</v>
      </c>
    </row>
    <row r="129" spans="2:11">
      <c r="B129" s="75" t="s">
        <v>1944</v>
      </c>
      <c r="C129" s="69" t="s">
        <v>1945</v>
      </c>
      <c r="D129" s="82" t="s">
        <v>461</v>
      </c>
      <c r="E129" s="82" t="s">
        <v>126</v>
      </c>
      <c r="F129" s="94">
        <v>45098</v>
      </c>
      <c r="G129" s="76">
        <v>3452.7641620000004</v>
      </c>
      <c r="H129" s="78">
        <v>-2.960321</v>
      </c>
      <c r="I129" s="76">
        <v>-0.102212918</v>
      </c>
      <c r="J129" s="77">
        <f t="shared" si="1"/>
        <v>1.2545476917767117E-2</v>
      </c>
      <c r="K129" s="77">
        <f>I129/'סכום נכסי הקרן'!$C$42</f>
        <v>-1.3055037595832269E-6</v>
      </c>
    </row>
    <row r="130" spans="2:11">
      <c r="B130" s="75" t="s">
        <v>1946</v>
      </c>
      <c r="C130" s="69" t="s">
        <v>1947</v>
      </c>
      <c r="D130" s="82" t="s">
        <v>461</v>
      </c>
      <c r="E130" s="82" t="s">
        <v>126</v>
      </c>
      <c r="F130" s="94">
        <v>45097</v>
      </c>
      <c r="G130" s="76">
        <v>1632.1165200000003</v>
      </c>
      <c r="H130" s="78">
        <v>-2.384309</v>
      </c>
      <c r="I130" s="76">
        <v>-3.8914708000000006E-2</v>
      </c>
      <c r="J130" s="77">
        <f t="shared" si="1"/>
        <v>4.7763392389956767E-3</v>
      </c>
      <c r="K130" s="77">
        <f>I130/'סכום נכסי הקרן'!$C$42</f>
        <v>-4.9703402066149294E-7</v>
      </c>
    </row>
    <row r="131" spans="2:11">
      <c r="B131" s="75" t="s">
        <v>1948</v>
      </c>
      <c r="C131" s="69" t="s">
        <v>1949</v>
      </c>
      <c r="D131" s="82" t="s">
        <v>461</v>
      </c>
      <c r="E131" s="82" t="s">
        <v>126</v>
      </c>
      <c r="F131" s="94">
        <v>45033</v>
      </c>
      <c r="G131" s="76">
        <v>2726.3214450000005</v>
      </c>
      <c r="H131" s="78">
        <v>-2.0740129999999999</v>
      </c>
      <c r="I131" s="76">
        <v>-5.6544259000000006E-2</v>
      </c>
      <c r="J131" s="77">
        <f t="shared" si="1"/>
        <v>6.9401667616684776E-3</v>
      </c>
      <c r="K131" s="77">
        <f>I131/'סכום נכסי הקרן'!$C$42</f>
        <v>-7.2220560915155279E-7</v>
      </c>
    </row>
    <row r="132" spans="2:11">
      <c r="B132" s="75" t="s">
        <v>1950</v>
      </c>
      <c r="C132" s="69" t="s">
        <v>1951</v>
      </c>
      <c r="D132" s="82" t="s">
        <v>461</v>
      </c>
      <c r="E132" s="82" t="s">
        <v>126</v>
      </c>
      <c r="F132" s="94">
        <v>45034</v>
      </c>
      <c r="G132" s="76">
        <v>2181.9043800000004</v>
      </c>
      <c r="H132" s="78">
        <v>-1.947802</v>
      </c>
      <c r="I132" s="76">
        <v>-4.2499176000000007E-2</v>
      </c>
      <c r="J132" s="77">
        <f t="shared" si="1"/>
        <v>5.2162920496225569E-3</v>
      </c>
      <c r="K132" s="77">
        <f>I132/'סכום נכסי הקרן'!$C$42</f>
        <v>-5.4281626170959383E-7</v>
      </c>
    </row>
    <row r="133" spans="2:11">
      <c r="B133" s="75" t="s">
        <v>1952</v>
      </c>
      <c r="C133" s="69" t="s">
        <v>1953</v>
      </c>
      <c r="D133" s="82" t="s">
        <v>461</v>
      </c>
      <c r="E133" s="82" t="s">
        <v>126</v>
      </c>
      <c r="F133" s="94">
        <v>45033</v>
      </c>
      <c r="G133" s="76">
        <v>2183.1752160000005</v>
      </c>
      <c r="H133" s="78">
        <v>-1.9749829999999999</v>
      </c>
      <c r="I133" s="76">
        <v>-4.3117347000000007E-2</v>
      </c>
      <c r="J133" s="77">
        <f t="shared" si="1"/>
        <v>5.2921655317956515E-3</v>
      </c>
      <c r="K133" s="77">
        <f>I133/'סכום נכסי הקרן'!$C$42</f>
        <v>-5.5071178587969258E-7</v>
      </c>
    </row>
    <row r="134" spans="2:11">
      <c r="B134" s="75" t="s">
        <v>1954</v>
      </c>
      <c r="C134" s="69" t="s">
        <v>1955</v>
      </c>
      <c r="D134" s="82" t="s">
        <v>461</v>
      </c>
      <c r="E134" s="82" t="s">
        <v>126</v>
      </c>
      <c r="F134" s="94">
        <v>45034</v>
      </c>
      <c r="G134" s="76">
        <v>2120.4256910000004</v>
      </c>
      <c r="H134" s="78">
        <v>-1.877162</v>
      </c>
      <c r="I134" s="76">
        <v>-3.9803821999999996E-2</v>
      </c>
      <c r="J134" s="77">
        <f t="shared" si="1"/>
        <v>4.8854679027939595E-3</v>
      </c>
      <c r="K134" s="77">
        <f>I134/'סכום נכסי הקרן'!$C$42</f>
        <v>-5.0839013584155336E-7</v>
      </c>
    </row>
    <row r="135" spans="2:11">
      <c r="B135" s="75" t="s">
        <v>1956</v>
      </c>
      <c r="C135" s="69" t="s">
        <v>1957</v>
      </c>
      <c r="D135" s="82" t="s">
        <v>461</v>
      </c>
      <c r="E135" s="82" t="s">
        <v>126</v>
      </c>
      <c r="F135" s="94">
        <v>45034</v>
      </c>
      <c r="G135" s="76">
        <v>2729.6498250000004</v>
      </c>
      <c r="H135" s="78">
        <v>-1.863046</v>
      </c>
      <c r="I135" s="76">
        <v>-5.085462100000001E-2</v>
      </c>
      <c r="J135" s="77">
        <f t="shared" si="1"/>
        <v>6.2418281994189332E-3</v>
      </c>
      <c r="K135" s="77">
        <f>I135/'סכום נכסי הקרן'!$C$42</f>
        <v>-6.4953530538752577E-7</v>
      </c>
    </row>
    <row r="136" spans="2:11">
      <c r="B136" s="75" t="s">
        <v>1956</v>
      </c>
      <c r="C136" s="69" t="s">
        <v>1958</v>
      </c>
      <c r="D136" s="82" t="s">
        <v>461</v>
      </c>
      <c r="E136" s="82" t="s">
        <v>126</v>
      </c>
      <c r="F136" s="94">
        <v>45034</v>
      </c>
      <c r="G136" s="76">
        <v>2851.0036800000003</v>
      </c>
      <c r="H136" s="78">
        <v>-1.863046</v>
      </c>
      <c r="I136" s="76">
        <v>-5.3115498000000011E-2</v>
      </c>
      <c r="J136" s="77">
        <f t="shared" si="1"/>
        <v>6.5193252200735101E-3</v>
      </c>
      <c r="K136" s="77">
        <f>I136/'סכום נכסי הקרן'!$C$42</f>
        <v>-6.7841211940681876E-7</v>
      </c>
    </row>
    <row r="137" spans="2:11">
      <c r="B137" s="75" t="s">
        <v>1959</v>
      </c>
      <c r="C137" s="69" t="s">
        <v>1960</v>
      </c>
      <c r="D137" s="82" t="s">
        <v>461</v>
      </c>
      <c r="E137" s="82" t="s">
        <v>126</v>
      </c>
      <c r="F137" s="94">
        <v>45034</v>
      </c>
      <c r="G137" s="76">
        <v>2456.6848430000005</v>
      </c>
      <c r="H137" s="78">
        <v>-1.863046</v>
      </c>
      <c r="I137" s="76">
        <v>-4.5769159000000011E-2</v>
      </c>
      <c r="J137" s="77">
        <f t="shared" si="1"/>
        <v>5.6176453917509061E-3</v>
      </c>
      <c r="K137" s="77">
        <f>I137/'סכום נכסי הקרן'!$C$42</f>
        <v>-5.8458177612601272E-7</v>
      </c>
    </row>
    <row r="138" spans="2:11">
      <c r="B138" s="75" t="s">
        <v>1961</v>
      </c>
      <c r="C138" s="69" t="s">
        <v>1962</v>
      </c>
      <c r="D138" s="82" t="s">
        <v>461</v>
      </c>
      <c r="E138" s="82" t="s">
        <v>126</v>
      </c>
      <c r="F138" s="94">
        <v>45034</v>
      </c>
      <c r="G138" s="76">
        <v>2184.1434720000007</v>
      </c>
      <c r="H138" s="78">
        <v>-1.9009480000000001</v>
      </c>
      <c r="I138" s="76">
        <v>-4.1519422000000007E-2</v>
      </c>
      <c r="J138" s="77">
        <f t="shared" si="1"/>
        <v>5.0960383533912258E-3</v>
      </c>
      <c r="K138" s="77">
        <f>I138/'סכום נכסי הקרן'!$C$42</f>
        <v>-5.3030245664958464E-7</v>
      </c>
    </row>
    <row r="139" spans="2:11">
      <c r="B139" s="75" t="s">
        <v>1963</v>
      </c>
      <c r="C139" s="69" t="s">
        <v>1964</v>
      </c>
      <c r="D139" s="82" t="s">
        <v>461</v>
      </c>
      <c r="E139" s="82" t="s">
        <v>126</v>
      </c>
      <c r="F139" s="94">
        <v>45097</v>
      </c>
      <c r="G139" s="76">
        <v>3965.0990940000006</v>
      </c>
      <c r="H139" s="78">
        <v>-2.4463590000000002</v>
      </c>
      <c r="I139" s="76">
        <v>-9.7000570999999994E-2</v>
      </c>
      <c r="J139" s="77">
        <f t="shared" si="1"/>
        <v>1.1905720414818119E-2</v>
      </c>
      <c r="K139" s="77">
        <f>I139/'סכום נכסי הקרן'!$C$42</f>
        <v>-1.2389296049861303E-6</v>
      </c>
    </row>
    <row r="140" spans="2:11">
      <c r="B140" s="75" t="s">
        <v>1965</v>
      </c>
      <c r="C140" s="69" t="s">
        <v>1966</v>
      </c>
      <c r="D140" s="82" t="s">
        <v>461</v>
      </c>
      <c r="E140" s="82" t="s">
        <v>126</v>
      </c>
      <c r="F140" s="94">
        <v>45097</v>
      </c>
      <c r="G140" s="76">
        <v>1137.1400100000001</v>
      </c>
      <c r="H140" s="78">
        <v>-2.4179889999999999</v>
      </c>
      <c r="I140" s="76">
        <v>-2.7495917000000005E-2</v>
      </c>
      <c r="J140" s="77">
        <f t="shared" ref="J140:J203" si="2">IFERROR(I140/$I$11,0)</f>
        <v>3.3748120962199765E-3</v>
      </c>
      <c r="K140" s="77">
        <f>I140/'סכום נכסי הקרן'!$C$42</f>
        <v>-3.5118871194625681E-7</v>
      </c>
    </row>
    <row r="141" spans="2:11">
      <c r="B141" s="75" t="s">
        <v>1965</v>
      </c>
      <c r="C141" s="69" t="s">
        <v>1967</v>
      </c>
      <c r="D141" s="82" t="s">
        <v>461</v>
      </c>
      <c r="E141" s="82" t="s">
        <v>126</v>
      </c>
      <c r="F141" s="94">
        <v>45097</v>
      </c>
      <c r="G141" s="76">
        <v>546.30819000000008</v>
      </c>
      <c r="H141" s="78">
        <v>-2.4179889999999999</v>
      </c>
      <c r="I141" s="76">
        <v>-1.3209670000000001E-2</v>
      </c>
      <c r="J141" s="77">
        <f t="shared" si="2"/>
        <v>1.6213372372004954E-3</v>
      </c>
      <c r="K141" s="77">
        <f>I141/'סכום נכסי הקרן'!$C$42</f>
        <v>-1.6871912264410419E-7</v>
      </c>
    </row>
    <row r="142" spans="2:11">
      <c r="B142" s="75" t="s">
        <v>1968</v>
      </c>
      <c r="C142" s="69" t="s">
        <v>1969</v>
      </c>
      <c r="D142" s="82" t="s">
        <v>461</v>
      </c>
      <c r="E142" s="82" t="s">
        <v>126</v>
      </c>
      <c r="F142" s="94">
        <v>45097</v>
      </c>
      <c r="G142" s="76">
        <v>951.25632000000007</v>
      </c>
      <c r="H142" s="78">
        <v>-2.389634</v>
      </c>
      <c r="I142" s="76">
        <v>-2.2731542000000004E-2</v>
      </c>
      <c r="J142" s="77">
        <f t="shared" si="2"/>
        <v>2.7900390777049712E-3</v>
      </c>
      <c r="K142" s="77">
        <f>I142/'סכום נכסי הקרן'!$C$42</f>
        <v>-2.9033623266800807E-7</v>
      </c>
    </row>
    <row r="143" spans="2:11">
      <c r="B143" s="75" t="s">
        <v>1968</v>
      </c>
      <c r="C143" s="69" t="s">
        <v>1970</v>
      </c>
      <c r="D143" s="82" t="s">
        <v>461</v>
      </c>
      <c r="E143" s="82" t="s">
        <v>126</v>
      </c>
      <c r="F143" s="94">
        <v>45097</v>
      </c>
      <c r="G143" s="76">
        <v>3005.5271400000001</v>
      </c>
      <c r="H143" s="78">
        <v>-2.389634</v>
      </c>
      <c r="I143" s="76">
        <v>-7.1821091000000004E-2</v>
      </c>
      <c r="J143" s="77">
        <f t="shared" si="2"/>
        <v>8.8152246993804806E-3</v>
      </c>
      <c r="K143" s="77">
        <f>I143/'סכום נכסי הקרן'!$C$42</f>
        <v>-9.1732734132361885E-7</v>
      </c>
    </row>
    <row r="144" spans="2:11">
      <c r="B144" s="75" t="s">
        <v>1971</v>
      </c>
      <c r="C144" s="69" t="s">
        <v>1972</v>
      </c>
      <c r="D144" s="82" t="s">
        <v>461</v>
      </c>
      <c r="E144" s="82" t="s">
        <v>126</v>
      </c>
      <c r="F144" s="94">
        <v>45034</v>
      </c>
      <c r="G144" s="76">
        <v>2732.4486900000006</v>
      </c>
      <c r="H144" s="78">
        <v>-1.816317</v>
      </c>
      <c r="I144" s="76">
        <v>-4.9629928000000004E-2</v>
      </c>
      <c r="J144" s="77">
        <f t="shared" si="2"/>
        <v>6.0915110177604363E-3</v>
      </c>
      <c r="K144" s="77">
        <f>I144/'סכום נכסי הקרן'!$C$42</f>
        <v>-6.3389304267631678E-7</v>
      </c>
    </row>
    <row r="145" spans="2:11">
      <c r="B145" s="75" t="s">
        <v>1973</v>
      </c>
      <c r="C145" s="69" t="s">
        <v>1974</v>
      </c>
      <c r="D145" s="82" t="s">
        <v>461</v>
      </c>
      <c r="E145" s="82" t="s">
        <v>126</v>
      </c>
      <c r="F145" s="94">
        <v>45097</v>
      </c>
      <c r="G145" s="76">
        <v>5741.0016300000007</v>
      </c>
      <c r="H145" s="78">
        <v>-2.3329710000000001</v>
      </c>
      <c r="I145" s="76">
        <v>-0.13393590200000002</v>
      </c>
      <c r="J145" s="77">
        <f t="shared" si="2"/>
        <v>1.6439113566851883E-2</v>
      </c>
      <c r="K145" s="77">
        <f>I145/'סכום נכסי הקרן'!$C$42</f>
        <v>-1.710682240811975E-6</v>
      </c>
    </row>
    <row r="146" spans="2:11">
      <c r="B146" s="75" t="s">
        <v>1975</v>
      </c>
      <c r="C146" s="69" t="s">
        <v>1976</v>
      </c>
      <c r="D146" s="82" t="s">
        <v>461</v>
      </c>
      <c r="E146" s="82" t="s">
        <v>126</v>
      </c>
      <c r="F146" s="94">
        <v>45035</v>
      </c>
      <c r="G146" s="76">
        <v>7273.9475550000006</v>
      </c>
      <c r="H146" s="78">
        <v>-1.6729270000000001</v>
      </c>
      <c r="I146" s="76">
        <v>-0.12168784500000002</v>
      </c>
      <c r="J146" s="77">
        <f t="shared" si="2"/>
        <v>1.4935803423793487E-2</v>
      </c>
      <c r="K146" s="77">
        <f>I146/'סכום נכסי הקרן'!$C$42</f>
        <v>-1.5542452192107557E-6</v>
      </c>
    </row>
    <row r="147" spans="2:11">
      <c r="B147" s="75" t="s">
        <v>1977</v>
      </c>
      <c r="C147" s="69" t="s">
        <v>1978</v>
      </c>
      <c r="D147" s="82" t="s">
        <v>461</v>
      </c>
      <c r="E147" s="82" t="s">
        <v>126</v>
      </c>
      <c r="F147" s="94">
        <v>45035</v>
      </c>
      <c r="G147" s="76">
        <v>2256.0585600000004</v>
      </c>
      <c r="H147" s="78">
        <v>-1.6448100000000001</v>
      </c>
      <c r="I147" s="76">
        <v>-3.7107870000000008E-2</v>
      </c>
      <c r="J147" s="77">
        <f t="shared" si="2"/>
        <v>4.5545703582447672E-3</v>
      </c>
      <c r="K147" s="77">
        <f>I147/'סכום נכסי הקרן'!$C$42</f>
        <v>-4.739563720813219E-7</v>
      </c>
    </row>
    <row r="148" spans="2:11">
      <c r="B148" s="75" t="s">
        <v>1977</v>
      </c>
      <c r="C148" s="69" t="s">
        <v>1979</v>
      </c>
      <c r="D148" s="82" t="s">
        <v>461</v>
      </c>
      <c r="E148" s="82" t="s">
        <v>126</v>
      </c>
      <c r="F148" s="94">
        <v>45035</v>
      </c>
      <c r="G148" s="76">
        <v>506.09536000000008</v>
      </c>
      <c r="H148" s="78">
        <v>-1.6448100000000001</v>
      </c>
      <c r="I148" s="76">
        <v>-8.3243050000000023E-3</v>
      </c>
      <c r="J148" s="77">
        <f t="shared" si="2"/>
        <v>1.0217140678241221E-3</v>
      </c>
      <c r="K148" s="77">
        <f>I148/'סכום נכסי הקרן'!$C$42</f>
        <v>-1.0632131129861155E-7</v>
      </c>
    </row>
    <row r="149" spans="2:11">
      <c r="B149" s="75" t="s">
        <v>1980</v>
      </c>
      <c r="C149" s="69" t="s">
        <v>1981</v>
      </c>
      <c r="D149" s="82" t="s">
        <v>461</v>
      </c>
      <c r="E149" s="82" t="s">
        <v>126</v>
      </c>
      <c r="F149" s="94">
        <v>45036</v>
      </c>
      <c r="G149" s="76">
        <v>4377.7274399999997</v>
      </c>
      <c r="H149" s="78">
        <v>-1.6097490000000001</v>
      </c>
      <c r="I149" s="76">
        <v>-7.047043800000001E-2</v>
      </c>
      <c r="J149" s="77">
        <f t="shared" si="2"/>
        <v>8.6494473557044808E-3</v>
      </c>
      <c r="K149" s="77">
        <f>I149/'סכום נכסי הקרן'!$C$42</f>
        <v>-9.0007626774217234E-7</v>
      </c>
    </row>
    <row r="150" spans="2:11">
      <c r="B150" s="75" t="s">
        <v>1982</v>
      </c>
      <c r="C150" s="69" t="s">
        <v>1983</v>
      </c>
      <c r="D150" s="82" t="s">
        <v>461</v>
      </c>
      <c r="E150" s="82" t="s">
        <v>126</v>
      </c>
      <c r="F150" s="94">
        <v>45036</v>
      </c>
      <c r="G150" s="76">
        <v>2190.6792000000005</v>
      </c>
      <c r="H150" s="78">
        <v>-1.525542</v>
      </c>
      <c r="I150" s="76">
        <v>-3.3419739000000004E-2</v>
      </c>
      <c r="J150" s="77">
        <f t="shared" si="2"/>
        <v>4.1018940895738987E-3</v>
      </c>
      <c r="K150" s="77">
        <f>I150/'סכום נכסי הקרן'!$C$42</f>
        <v>-4.2685010625359695E-7</v>
      </c>
    </row>
    <row r="151" spans="2:11">
      <c r="B151" s="75" t="s">
        <v>1984</v>
      </c>
      <c r="C151" s="69" t="s">
        <v>1985</v>
      </c>
      <c r="D151" s="82" t="s">
        <v>461</v>
      </c>
      <c r="E151" s="82" t="s">
        <v>126</v>
      </c>
      <c r="F151" s="94">
        <v>45036</v>
      </c>
      <c r="G151" s="76">
        <v>2738.3490000000006</v>
      </c>
      <c r="H151" s="78">
        <v>-1.525542</v>
      </c>
      <c r="I151" s="76">
        <v>-4.1774674000000005E-2</v>
      </c>
      <c r="J151" s="77">
        <f t="shared" si="2"/>
        <v>5.1273676426520391E-3</v>
      </c>
      <c r="K151" s="77">
        <f>I151/'סכום נכסי הקרן'!$C$42</f>
        <v>-5.3356263601009499E-7</v>
      </c>
    </row>
    <row r="152" spans="2:11">
      <c r="B152" s="75" t="s">
        <v>1986</v>
      </c>
      <c r="C152" s="69" t="s">
        <v>1987</v>
      </c>
      <c r="D152" s="82" t="s">
        <v>461</v>
      </c>
      <c r="E152" s="82" t="s">
        <v>126</v>
      </c>
      <c r="F152" s="94">
        <v>45036</v>
      </c>
      <c r="G152" s="76">
        <v>2190.6792000000005</v>
      </c>
      <c r="H152" s="78">
        <v>-1.525542</v>
      </c>
      <c r="I152" s="76">
        <v>-3.3419739000000004E-2</v>
      </c>
      <c r="J152" s="77">
        <f t="shared" si="2"/>
        <v>4.1018940895738987E-3</v>
      </c>
      <c r="K152" s="77">
        <f>I152/'סכום נכסי הקרן'!$C$42</f>
        <v>-4.2685010625359695E-7</v>
      </c>
    </row>
    <row r="153" spans="2:11">
      <c r="B153" s="75" t="s">
        <v>1988</v>
      </c>
      <c r="C153" s="69" t="s">
        <v>1989</v>
      </c>
      <c r="D153" s="82" t="s">
        <v>461</v>
      </c>
      <c r="E153" s="82" t="s">
        <v>126</v>
      </c>
      <c r="F153" s="94">
        <v>45103</v>
      </c>
      <c r="G153" s="76">
        <v>1977.5995480000001</v>
      </c>
      <c r="H153" s="78">
        <v>-1.9824349999999999</v>
      </c>
      <c r="I153" s="76">
        <v>-3.9204634000000009E-2</v>
      </c>
      <c r="J153" s="77">
        <f t="shared" si="2"/>
        <v>4.8119243686645169E-3</v>
      </c>
      <c r="K153" s="77">
        <f>I153/'סכום נכסי הקרן'!$C$42</f>
        <v>-5.0073707004514255E-7</v>
      </c>
    </row>
    <row r="154" spans="2:11">
      <c r="B154" s="75" t="s">
        <v>1990</v>
      </c>
      <c r="C154" s="69" t="s">
        <v>1991</v>
      </c>
      <c r="D154" s="82" t="s">
        <v>461</v>
      </c>
      <c r="E154" s="82" t="s">
        <v>126</v>
      </c>
      <c r="F154" s="94">
        <v>45061</v>
      </c>
      <c r="G154" s="76">
        <v>2196.7308000000003</v>
      </c>
      <c r="H154" s="78">
        <v>-1.2389239999999999</v>
      </c>
      <c r="I154" s="76">
        <v>-2.7215830000000003E-2</v>
      </c>
      <c r="J154" s="77">
        <f t="shared" si="2"/>
        <v>3.3404345922584257E-3</v>
      </c>
      <c r="K154" s="77">
        <f>I154/'סכום נכסי הקרן'!$C$42</f>
        <v>-3.4761133015670266E-7</v>
      </c>
    </row>
    <row r="155" spans="2:11">
      <c r="B155" s="75" t="s">
        <v>1992</v>
      </c>
      <c r="C155" s="69" t="s">
        <v>1993</v>
      </c>
      <c r="D155" s="82" t="s">
        <v>461</v>
      </c>
      <c r="E155" s="82" t="s">
        <v>126</v>
      </c>
      <c r="F155" s="94">
        <v>45061</v>
      </c>
      <c r="G155" s="76">
        <v>3295.0962000000004</v>
      </c>
      <c r="H155" s="78">
        <v>-1.2389239999999999</v>
      </c>
      <c r="I155" s="76">
        <v>-4.0823746000000008E-2</v>
      </c>
      <c r="J155" s="77">
        <f t="shared" si="2"/>
        <v>5.0106520111263021E-3</v>
      </c>
      <c r="K155" s="77">
        <f>I155/'סכום נכסי הקרן'!$C$42</f>
        <v>-5.2141700800744899E-7</v>
      </c>
    </row>
    <row r="156" spans="2:11">
      <c r="B156" s="75" t="s">
        <v>1994</v>
      </c>
      <c r="C156" s="69" t="s">
        <v>1995</v>
      </c>
      <c r="D156" s="82" t="s">
        <v>461</v>
      </c>
      <c r="E156" s="82" t="s">
        <v>126</v>
      </c>
      <c r="F156" s="94">
        <v>45057</v>
      </c>
      <c r="G156" s="76">
        <v>5219.678984000001</v>
      </c>
      <c r="H156" s="78">
        <v>-1.8658619999999999</v>
      </c>
      <c r="I156" s="76">
        <v>-9.7391992000000011E-2</v>
      </c>
      <c r="J156" s="77">
        <f t="shared" si="2"/>
        <v>1.1953762905109116E-2</v>
      </c>
      <c r="K156" s="77">
        <f>I156/'סכום נכסי הקרן'!$C$42</f>
        <v>-1.2439289885971123E-6</v>
      </c>
    </row>
    <row r="157" spans="2:11">
      <c r="B157" s="75" t="s">
        <v>1996</v>
      </c>
      <c r="C157" s="69" t="s">
        <v>1997</v>
      </c>
      <c r="D157" s="82" t="s">
        <v>461</v>
      </c>
      <c r="E157" s="82" t="s">
        <v>126</v>
      </c>
      <c r="F157" s="94">
        <v>45061</v>
      </c>
      <c r="G157" s="76">
        <v>4395.5191440000008</v>
      </c>
      <c r="H157" s="78">
        <v>-1.1915340000000001</v>
      </c>
      <c r="I157" s="76">
        <v>-5.2374117000000005E-2</v>
      </c>
      <c r="J157" s="77">
        <f t="shared" si="2"/>
        <v>6.4283291072067279E-3</v>
      </c>
      <c r="K157" s="77">
        <f>I157/'סכום נכסי הקרן'!$C$42</f>
        <v>-6.689429084526459E-7</v>
      </c>
    </row>
    <row r="158" spans="2:11">
      <c r="B158" s="75" t="s">
        <v>1998</v>
      </c>
      <c r="C158" s="69" t="s">
        <v>1999</v>
      </c>
      <c r="D158" s="82" t="s">
        <v>461</v>
      </c>
      <c r="E158" s="82" t="s">
        <v>126</v>
      </c>
      <c r="F158" s="94">
        <v>45057</v>
      </c>
      <c r="G158" s="76">
        <v>1924.2575100000001</v>
      </c>
      <c r="H158" s="78">
        <v>-1.80139</v>
      </c>
      <c r="I158" s="76">
        <v>-3.4663376000000003E-2</v>
      </c>
      <c r="J158" s="77">
        <f t="shared" si="2"/>
        <v>4.2545364324681808E-3</v>
      </c>
      <c r="K158" s="77">
        <f>I158/'סכום נכסי הקרן'!$C$42</f>
        <v>-4.4273432921509002E-7</v>
      </c>
    </row>
    <row r="159" spans="2:11">
      <c r="B159" s="75" t="s">
        <v>2000</v>
      </c>
      <c r="C159" s="69" t="s">
        <v>2001</v>
      </c>
      <c r="D159" s="82" t="s">
        <v>461</v>
      </c>
      <c r="E159" s="82" t="s">
        <v>126</v>
      </c>
      <c r="F159" s="94">
        <v>45057</v>
      </c>
      <c r="G159" s="76">
        <v>1649.8174500000002</v>
      </c>
      <c r="H159" s="78">
        <v>-1.7733840000000001</v>
      </c>
      <c r="I159" s="76">
        <v>-2.9257595000000001E-2</v>
      </c>
      <c r="J159" s="77">
        <f t="shared" si="2"/>
        <v>3.5910380989404747E-3</v>
      </c>
      <c r="K159" s="77">
        <f>I159/'סכום נכסי הקרן'!$C$42</f>
        <v>-3.7368955916964841E-7</v>
      </c>
    </row>
    <row r="160" spans="2:11">
      <c r="B160" s="75" t="s">
        <v>2002</v>
      </c>
      <c r="C160" s="69" t="s">
        <v>2003</v>
      </c>
      <c r="D160" s="82" t="s">
        <v>461</v>
      </c>
      <c r="E160" s="82" t="s">
        <v>126</v>
      </c>
      <c r="F160" s="94">
        <v>45068</v>
      </c>
      <c r="G160" s="76">
        <v>6874.239375000001</v>
      </c>
      <c r="H160" s="78">
        <v>-1.527949</v>
      </c>
      <c r="I160" s="76">
        <v>-0.10503487900000001</v>
      </c>
      <c r="J160" s="77">
        <f t="shared" si="2"/>
        <v>1.2891840638528315E-2</v>
      </c>
      <c r="K160" s="77">
        <f>I160/'סכום נכסי הקרן'!$C$42</f>
        <v>-1.3415469600610496E-6</v>
      </c>
    </row>
    <row r="161" spans="2:11">
      <c r="B161" s="75" t="s">
        <v>2004</v>
      </c>
      <c r="C161" s="69" t="s">
        <v>2005</v>
      </c>
      <c r="D161" s="82" t="s">
        <v>461</v>
      </c>
      <c r="E161" s="82" t="s">
        <v>126</v>
      </c>
      <c r="F161" s="94">
        <v>45068</v>
      </c>
      <c r="G161" s="76">
        <v>1017.7891200000001</v>
      </c>
      <c r="H161" s="78">
        <v>-1.5000260000000001</v>
      </c>
      <c r="I161" s="76">
        <v>-1.5267103000000002E-2</v>
      </c>
      <c r="J161" s="77">
        <f t="shared" si="2"/>
        <v>1.8738638132576662E-3</v>
      </c>
      <c r="K161" s="77">
        <f>I161/'סכום נכסי הקרן'!$C$42</f>
        <v>-1.949974695414171E-7</v>
      </c>
    </row>
    <row r="162" spans="2:11">
      <c r="B162" s="75" t="s">
        <v>2006</v>
      </c>
      <c r="C162" s="69" t="s">
        <v>2007</v>
      </c>
      <c r="D162" s="82" t="s">
        <v>461</v>
      </c>
      <c r="E162" s="82" t="s">
        <v>126</v>
      </c>
      <c r="F162" s="94">
        <v>45068</v>
      </c>
      <c r="G162" s="76">
        <v>2200.3617600000002</v>
      </c>
      <c r="H162" s="78">
        <v>-1.5000260000000001</v>
      </c>
      <c r="I162" s="76">
        <v>-3.3006001E-2</v>
      </c>
      <c r="J162" s="77">
        <f t="shared" si="2"/>
        <v>4.0511124405361205E-3</v>
      </c>
      <c r="K162" s="77">
        <f>I162/'סכום נכסי הקרן'!$C$42</f>
        <v>-4.2156568110410219E-7</v>
      </c>
    </row>
    <row r="163" spans="2:11">
      <c r="B163" s="75" t="s">
        <v>2008</v>
      </c>
      <c r="C163" s="69" t="s">
        <v>2009</v>
      </c>
      <c r="D163" s="82" t="s">
        <v>461</v>
      </c>
      <c r="E163" s="82" t="s">
        <v>126</v>
      </c>
      <c r="F163" s="94">
        <v>45068</v>
      </c>
      <c r="G163" s="76">
        <v>6050.9948400000021</v>
      </c>
      <c r="H163" s="78">
        <v>-1.5000260000000001</v>
      </c>
      <c r="I163" s="76">
        <v>-9.0766503999999998E-2</v>
      </c>
      <c r="J163" s="77">
        <f t="shared" si="2"/>
        <v>1.1140559364897662E-2</v>
      </c>
      <c r="K163" s="77">
        <f>I163/'סכום נכסי הקרן'!$C$42</f>
        <v>-1.1593056390017746E-6</v>
      </c>
    </row>
    <row r="164" spans="2:11">
      <c r="B164" s="75" t="s">
        <v>2010</v>
      </c>
      <c r="C164" s="69" t="s">
        <v>2011</v>
      </c>
      <c r="D164" s="82" t="s">
        <v>461</v>
      </c>
      <c r="E164" s="82" t="s">
        <v>126</v>
      </c>
      <c r="F164" s="94">
        <v>45068</v>
      </c>
      <c r="G164" s="76">
        <v>1926.9050850000003</v>
      </c>
      <c r="H164" s="78">
        <v>-1.4163490000000001</v>
      </c>
      <c r="I164" s="76">
        <v>-2.7291706000000006E-2</v>
      </c>
      <c r="J164" s="77">
        <f t="shared" si="2"/>
        <v>3.3497475110678908E-3</v>
      </c>
      <c r="K164" s="77">
        <f>I164/'סכום נכסי הקרן'!$C$42</f>
        <v>-3.485804483973358E-7</v>
      </c>
    </row>
    <row r="165" spans="2:11">
      <c r="B165" s="75" t="s">
        <v>2012</v>
      </c>
      <c r="C165" s="69" t="s">
        <v>2013</v>
      </c>
      <c r="D165" s="82" t="s">
        <v>461</v>
      </c>
      <c r="E165" s="82" t="s">
        <v>126</v>
      </c>
      <c r="F165" s="94">
        <v>45069</v>
      </c>
      <c r="G165" s="76">
        <v>6899.9586750000008</v>
      </c>
      <c r="H165" s="78">
        <v>-1.126401</v>
      </c>
      <c r="I165" s="76">
        <v>-7.7721204000000002E-2</v>
      </c>
      <c r="J165" s="77">
        <f t="shared" si="2"/>
        <v>9.5393966817684372E-3</v>
      </c>
      <c r="K165" s="77">
        <f>I165/'סכום נכסי הקרן'!$C$42</f>
        <v>-9.9268591491864977E-7</v>
      </c>
    </row>
    <row r="166" spans="2:11">
      <c r="B166" s="75" t="s">
        <v>2014</v>
      </c>
      <c r="C166" s="69" t="s">
        <v>2015</v>
      </c>
      <c r="D166" s="82" t="s">
        <v>461</v>
      </c>
      <c r="E166" s="82" t="s">
        <v>126</v>
      </c>
      <c r="F166" s="94">
        <v>45106</v>
      </c>
      <c r="G166" s="76">
        <v>5244.5434949999999</v>
      </c>
      <c r="H166" s="78">
        <v>-0.66350100000000001</v>
      </c>
      <c r="I166" s="76">
        <v>-3.4797621000000008E-2</v>
      </c>
      <c r="J166" s="77">
        <f t="shared" si="2"/>
        <v>4.2710134843103528E-3</v>
      </c>
      <c r="K166" s="77">
        <f>I166/'סכום נכסי הקרן'!$C$42</f>
        <v>-4.4444895937764204E-7</v>
      </c>
    </row>
    <row r="167" spans="2:11">
      <c r="B167" s="75" t="s">
        <v>2016</v>
      </c>
      <c r="C167" s="69" t="s">
        <v>2017</v>
      </c>
      <c r="D167" s="82" t="s">
        <v>461</v>
      </c>
      <c r="E167" s="82" t="s">
        <v>126</v>
      </c>
      <c r="F167" s="94">
        <v>45069</v>
      </c>
      <c r="G167" s="76">
        <v>766.19702400000006</v>
      </c>
      <c r="H167" s="78">
        <v>-1.098692</v>
      </c>
      <c r="I167" s="76">
        <v>-8.4181460000000013E-3</v>
      </c>
      <c r="J167" s="77">
        <f t="shared" si="2"/>
        <v>1.0332319867180939E-3</v>
      </c>
      <c r="K167" s="77">
        <f>I167/'סכום נכסי הקרן'!$C$42</f>
        <v>-1.0751988561485451E-7</v>
      </c>
    </row>
    <row r="168" spans="2:11">
      <c r="B168" s="75" t="s">
        <v>2018</v>
      </c>
      <c r="C168" s="69" t="s">
        <v>2019</v>
      </c>
      <c r="D168" s="82" t="s">
        <v>461</v>
      </c>
      <c r="E168" s="82" t="s">
        <v>126</v>
      </c>
      <c r="F168" s="94">
        <v>45061</v>
      </c>
      <c r="G168" s="76">
        <v>1104.4170000000001</v>
      </c>
      <c r="H168" s="78">
        <v>-1.355137</v>
      </c>
      <c r="I168" s="76">
        <v>-1.4966363000000002E-2</v>
      </c>
      <c r="J168" s="77">
        <f t="shared" si="2"/>
        <v>1.8369513876849094E-3</v>
      </c>
      <c r="K168" s="77">
        <f>I168/'סכום נכסי הקרן'!$C$42</f>
        <v>-1.9115629947857769E-7</v>
      </c>
    </row>
    <row r="169" spans="2:11">
      <c r="B169" s="75" t="s">
        <v>2020</v>
      </c>
      <c r="C169" s="69" t="s">
        <v>2021</v>
      </c>
      <c r="D169" s="82" t="s">
        <v>461</v>
      </c>
      <c r="E169" s="82" t="s">
        <v>126</v>
      </c>
      <c r="F169" s="94">
        <v>45061</v>
      </c>
      <c r="G169" s="76">
        <v>6681.7228500000019</v>
      </c>
      <c r="H169" s="78">
        <v>-1.355137</v>
      </c>
      <c r="I169" s="76">
        <v>-9.0546498000000017E-2</v>
      </c>
      <c r="J169" s="77">
        <f t="shared" si="2"/>
        <v>1.1113556122560229E-2</v>
      </c>
      <c r="K169" s="77">
        <f>I169/'סכום נכסי הקרן'!$C$42</f>
        <v>-1.1564956354743258E-6</v>
      </c>
    </row>
    <row r="170" spans="2:11">
      <c r="B170" s="75" t="s">
        <v>2022</v>
      </c>
      <c r="C170" s="69" t="s">
        <v>2023</v>
      </c>
      <c r="D170" s="82" t="s">
        <v>461</v>
      </c>
      <c r="E170" s="82" t="s">
        <v>126</v>
      </c>
      <c r="F170" s="94">
        <v>45061</v>
      </c>
      <c r="G170" s="76">
        <v>1201.7775200000003</v>
      </c>
      <c r="H170" s="78">
        <v>-1.338479</v>
      </c>
      <c r="I170" s="76">
        <v>-1.6085535000000005E-2</v>
      </c>
      <c r="J170" s="77">
        <f t="shared" si="2"/>
        <v>1.974317062863181E-3</v>
      </c>
      <c r="K170" s="77">
        <f>I170/'סכום נכסי הקרן'!$C$42</f>
        <v>-2.0545080630031115E-7</v>
      </c>
    </row>
    <row r="171" spans="2:11">
      <c r="B171" s="75" t="s">
        <v>2024</v>
      </c>
      <c r="C171" s="69" t="s">
        <v>2025</v>
      </c>
      <c r="D171" s="82" t="s">
        <v>461</v>
      </c>
      <c r="E171" s="82" t="s">
        <v>126</v>
      </c>
      <c r="F171" s="94">
        <v>45062</v>
      </c>
      <c r="G171" s="76">
        <v>18260.098752000005</v>
      </c>
      <c r="H171" s="78">
        <v>-1.122417</v>
      </c>
      <c r="I171" s="76">
        <v>-0.20495443500000002</v>
      </c>
      <c r="J171" s="77">
        <f t="shared" si="2"/>
        <v>2.5155833370166591E-2</v>
      </c>
      <c r="K171" s="77">
        <f>I171/'סכום נכסי הקרן'!$C$42</f>
        <v>-2.6177589943744303E-6</v>
      </c>
    </row>
    <row r="172" spans="2:11">
      <c r="B172" s="75" t="s">
        <v>2024</v>
      </c>
      <c r="C172" s="69" t="s">
        <v>2026</v>
      </c>
      <c r="D172" s="82" t="s">
        <v>461</v>
      </c>
      <c r="E172" s="82" t="s">
        <v>126</v>
      </c>
      <c r="F172" s="94">
        <v>45062</v>
      </c>
      <c r="G172" s="76">
        <v>1106.958672</v>
      </c>
      <c r="H172" s="78">
        <v>-1.122417</v>
      </c>
      <c r="I172" s="76">
        <v>-1.2424691000000002E-2</v>
      </c>
      <c r="J172" s="77">
        <f t="shared" si="2"/>
        <v>1.5249899640952316E-3</v>
      </c>
      <c r="K172" s="77">
        <f>I172/'סכום נכסי הקרן'!$C$42</f>
        <v>-1.5869306081409282E-7</v>
      </c>
    </row>
    <row r="173" spans="2:11">
      <c r="B173" s="75" t="s">
        <v>2027</v>
      </c>
      <c r="C173" s="69" t="s">
        <v>2028</v>
      </c>
      <c r="D173" s="82" t="s">
        <v>461</v>
      </c>
      <c r="E173" s="82" t="s">
        <v>126</v>
      </c>
      <c r="F173" s="94">
        <v>45085</v>
      </c>
      <c r="G173" s="76">
        <v>3879.3327930000005</v>
      </c>
      <c r="H173" s="78">
        <v>-0.99267000000000005</v>
      </c>
      <c r="I173" s="76">
        <v>-3.8508978000000006E-2</v>
      </c>
      <c r="J173" s="77">
        <f t="shared" si="2"/>
        <v>4.7265404811728572E-3</v>
      </c>
      <c r="K173" s="77">
        <f>I173/'סכום נכסי הקרן'!$C$42</f>
        <v>-4.9185187685090625E-7</v>
      </c>
    </row>
    <row r="174" spans="2:11">
      <c r="B174" s="75" t="s">
        <v>2029</v>
      </c>
      <c r="C174" s="69" t="s">
        <v>2030</v>
      </c>
      <c r="D174" s="82" t="s">
        <v>461</v>
      </c>
      <c r="E174" s="82" t="s">
        <v>126</v>
      </c>
      <c r="F174" s="94">
        <v>45085</v>
      </c>
      <c r="G174" s="76">
        <v>2771.6328000000003</v>
      </c>
      <c r="H174" s="78">
        <v>-0.96786300000000003</v>
      </c>
      <c r="I174" s="76">
        <v>-2.6825608000000004E-2</v>
      </c>
      <c r="J174" s="77">
        <f t="shared" si="2"/>
        <v>3.2925392656246149E-3</v>
      </c>
      <c r="K174" s="77">
        <f>I174/'סכום נכסי הקרן'!$C$42</f>
        <v>-3.4262726064728818E-7</v>
      </c>
    </row>
    <row r="175" spans="2:11">
      <c r="B175" s="75" t="s">
        <v>2031</v>
      </c>
      <c r="C175" s="69" t="s">
        <v>2032</v>
      </c>
      <c r="D175" s="82" t="s">
        <v>461</v>
      </c>
      <c r="E175" s="82" t="s">
        <v>126</v>
      </c>
      <c r="F175" s="94">
        <v>45084</v>
      </c>
      <c r="G175" s="76">
        <v>2897.0653440000006</v>
      </c>
      <c r="H175" s="78">
        <v>-0.86389099999999996</v>
      </c>
      <c r="I175" s="76">
        <v>-2.5027477000000006E-2</v>
      </c>
      <c r="J175" s="77">
        <f t="shared" si="2"/>
        <v>3.0718390704142454E-3</v>
      </c>
      <c r="K175" s="77">
        <f>I175/'סכום נכסי הקרן'!$C$42</f>
        <v>-3.1966082131010824E-7</v>
      </c>
    </row>
    <row r="176" spans="2:11">
      <c r="B176" s="75" t="s">
        <v>2033</v>
      </c>
      <c r="C176" s="69" t="s">
        <v>2034</v>
      </c>
      <c r="D176" s="82" t="s">
        <v>461</v>
      </c>
      <c r="E176" s="82" t="s">
        <v>126</v>
      </c>
      <c r="F176" s="94">
        <v>45084</v>
      </c>
      <c r="G176" s="76">
        <v>8203.555617</v>
      </c>
      <c r="H176" s="78">
        <v>-0.83089299999999999</v>
      </c>
      <c r="I176" s="76">
        <v>-6.8162742000000012E-2</v>
      </c>
      <c r="J176" s="77">
        <f t="shared" si="2"/>
        <v>8.3662038335772342E-3</v>
      </c>
      <c r="K176" s="77">
        <f>I176/'סכום נכסי הקרן'!$C$42</f>
        <v>-8.7060146296284722E-7</v>
      </c>
    </row>
    <row r="177" spans="2:11">
      <c r="B177" s="75" t="s">
        <v>2035</v>
      </c>
      <c r="C177" s="69" t="s">
        <v>2036</v>
      </c>
      <c r="D177" s="82" t="s">
        <v>461</v>
      </c>
      <c r="E177" s="82" t="s">
        <v>126</v>
      </c>
      <c r="F177" s="94">
        <v>45084</v>
      </c>
      <c r="G177" s="76">
        <v>1943.3200500000003</v>
      </c>
      <c r="H177" s="78">
        <v>-0.77594399999999997</v>
      </c>
      <c r="I177" s="76">
        <v>-1.5079074000000001E-2</v>
      </c>
      <c r="J177" s="77">
        <f t="shared" si="2"/>
        <v>1.8507853851535898E-3</v>
      </c>
      <c r="K177" s="77">
        <f>I177/'סכום נכסי הקרן'!$C$42</f>
        <v>-1.9259588888787706E-7</v>
      </c>
    </row>
    <row r="178" spans="2:11">
      <c r="B178" s="75" t="s">
        <v>2037</v>
      </c>
      <c r="C178" s="69" t="s">
        <v>2038</v>
      </c>
      <c r="D178" s="82" t="s">
        <v>461</v>
      </c>
      <c r="E178" s="82" t="s">
        <v>126</v>
      </c>
      <c r="F178" s="94">
        <v>45076</v>
      </c>
      <c r="G178" s="76">
        <v>1798.8014720000003</v>
      </c>
      <c r="H178" s="78">
        <v>3.4951999999999997E-2</v>
      </c>
      <c r="I178" s="76">
        <v>6.2872000000000004E-4</v>
      </c>
      <c r="J178" s="77">
        <f t="shared" si="2"/>
        <v>-7.7168252331261521E-5</v>
      </c>
      <c r="K178" s="77">
        <f>I178/'סכום נכסי הקרן'!$C$42</f>
        <v>8.030260164621917E-9</v>
      </c>
    </row>
    <row r="179" spans="2:11">
      <c r="B179" s="75" t="s">
        <v>2037</v>
      </c>
      <c r="C179" s="69" t="s">
        <v>2039</v>
      </c>
      <c r="D179" s="82" t="s">
        <v>461</v>
      </c>
      <c r="E179" s="82" t="s">
        <v>126</v>
      </c>
      <c r="F179" s="94">
        <v>45076</v>
      </c>
      <c r="G179" s="76">
        <v>558.56268000000011</v>
      </c>
      <c r="H179" s="78">
        <v>3.4951999999999997E-2</v>
      </c>
      <c r="I179" s="76">
        <v>1.9522999999999999E-4</v>
      </c>
      <c r="J179" s="77">
        <f t="shared" si="2"/>
        <v>-2.3962269217826988E-5</v>
      </c>
      <c r="K179" s="77">
        <f>I179/'סכום נכסי הקרן'!$C$42</f>
        <v>2.4935546697085134E-9</v>
      </c>
    </row>
    <row r="180" spans="2:11">
      <c r="B180" s="75" t="s">
        <v>2040</v>
      </c>
      <c r="C180" s="69" t="s">
        <v>2041</v>
      </c>
      <c r="D180" s="82" t="s">
        <v>461</v>
      </c>
      <c r="E180" s="82" t="s">
        <v>126</v>
      </c>
      <c r="F180" s="94">
        <v>45076</v>
      </c>
      <c r="G180" s="76">
        <v>1396.7849250000002</v>
      </c>
      <c r="H180" s="78">
        <v>6.2021E-2</v>
      </c>
      <c r="I180" s="76">
        <v>8.6629900000000017E-4</v>
      </c>
      <c r="J180" s="77">
        <f t="shared" si="2"/>
        <v>-1.0632838119722537E-4</v>
      </c>
      <c r="K180" s="77">
        <f>I180/'סכום נכסי הקרן'!$C$42</f>
        <v>1.106471298885323E-8</v>
      </c>
    </row>
    <row r="181" spans="2:11">
      <c r="B181" s="75" t="s">
        <v>2042</v>
      </c>
      <c r="C181" s="69" t="s">
        <v>2043</v>
      </c>
      <c r="D181" s="82" t="s">
        <v>461</v>
      </c>
      <c r="E181" s="82" t="s">
        <v>126</v>
      </c>
      <c r="F181" s="94">
        <v>45070</v>
      </c>
      <c r="G181" s="76">
        <v>1948.8640000000003</v>
      </c>
      <c r="H181" s="78">
        <v>0.28299299999999999</v>
      </c>
      <c r="I181" s="76">
        <v>5.5151530000000009E-3</v>
      </c>
      <c r="J181" s="77">
        <f t="shared" si="2"/>
        <v>-6.7692250659993956E-4</v>
      </c>
      <c r="K181" s="77">
        <f>I181/'סכום נכסי הקרן'!$C$42</f>
        <v>7.0441712427940994E-8</v>
      </c>
    </row>
    <row r="182" spans="2:11">
      <c r="B182" s="75" t="s">
        <v>2042</v>
      </c>
      <c r="C182" s="69" t="s">
        <v>2044</v>
      </c>
      <c r="D182" s="82" t="s">
        <v>461</v>
      </c>
      <c r="E182" s="82" t="s">
        <v>126</v>
      </c>
      <c r="F182" s="94">
        <v>45070</v>
      </c>
      <c r="G182" s="76">
        <v>1231.5006000000003</v>
      </c>
      <c r="H182" s="78">
        <v>0.28299299999999999</v>
      </c>
      <c r="I182" s="76">
        <v>3.485063E-3</v>
      </c>
      <c r="J182" s="77">
        <f t="shared" si="2"/>
        <v>-4.2775197381082715E-4</v>
      </c>
      <c r="K182" s="77">
        <f>I182/'סכום נכסי הקרן'!$C$42</f>
        <v>4.4512601126252939E-8</v>
      </c>
    </row>
    <row r="183" spans="2:11">
      <c r="B183" s="75" t="s">
        <v>2045</v>
      </c>
      <c r="C183" s="69" t="s">
        <v>2046</v>
      </c>
      <c r="D183" s="82" t="s">
        <v>461</v>
      </c>
      <c r="E183" s="82" t="s">
        <v>126</v>
      </c>
      <c r="F183" s="94">
        <v>45070</v>
      </c>
      <c r="G183" s="76">
        <v>116.61117300000002</v>
      </c>
      <c r="H183" s="78">
        <v>0.36377900000000002</v>
      </c>
      <c r="I183" s="76">
        <v>4.2420700000000007E-4</v>
      </c>
      <c r="J183" s="77">
        <f t="shared" si="2"/>
        <v>-5.2066600102887548E-5</v>
      </c>
      <c r="K183" s="77">
        <f>I183/'סכום נכסי הקרן'!$C$42</f>
        <v>5.4181393524204246E-9</v>
      </c>
    </row>
    <row r="184" spans="2:11">
      <c r="B184" s="75" t="s">
        <v>2045</v>
      </c>
      <c r="C184" s="69" t="s">
        <v>2047</v>
      </c>
      <c r="D184" s="82" t="s">
        <v>461</v>
      </c>
      <c r="E184" s="82" t="s">
        <v>126</v>
      </c>
      <c r="F184" s="94">
        <v>45070</v>
      </c>
      <c r="G184" s="76">
        <v>1680.6806100000001</v>
      </c>
      <c r="H184" s="78">
        <v>0.36377900000000002</v>
      </c>
      <c r="I184" s="76">
        <v>6.1139690000000012E-3</v>
      </c>
      <c r="J184" s="77">
        <f t="shared" si="2"/>
        <v>-7.504203819466706E-4</v>
      </c>
      <c r="K184" s="77">
        <f>I184/'סכום נכסי הקרן'!$C$42</f>
        <v>7.8090026893423626E-8</v>
      </c>
    </row>
    <row r="185" spans="2:11">
      <c r="B185" s="75" t="s">
        <v>2048</v>
      </c>
      <c r="C185" s="69" t="s">
        <v>2049</v>
      </c>
      <c r="D185" s="82" t="s">
        <v>461</v>
      </c>
      <c r="E185" s="82" t="s">
        <v>126</v>
      </c>
      <c r="F185" s="94">
        <v>45070</v>
      </c>
      <c r="G185" s="76">
        <v>2018.8863790000003</v>
      </c>
      <c r="H185" s="78">
        <v>0.25026700000000002</v>
      </c>
      <c r="I185" s="76">
        <v>5.0526020000000015E-3</v>
      </c>
      <c r="J185" s="77">
        <f t="shared" si="2"/>
        <v>-6.2014961519505773E-4</v>
      </c>
      <c r="K185" s="77">
        <f>I185/'סכום נכסי הקרן'!$C$42</f>
        <v>6.4533828362846785E-8</v>
      </c>
    </row>
    <row r="186" spans="2:11">
      <c r="B186" s="75" t="s">
        <v>2050</v>
      </c>
      <c r="C186" s="69" t="s">
        <v>2051</v>
      </c>
      <c r="D186" s="82" t="s">
        <v>461</v>
      </c>
      <c r="E186" s="82" t="s">
        <v>126</v>
      </c>
      <c r="F186" s="94">
        <v>45077</v>
      </c>
      <c r="G186" s="76">
        <v>1513.2270560000002</v>
      </c>
      <c r="H186" s="78">
        <v>0.259876</v>
      </c>
      <c r="I186" s="76">
        <v>3.932517E-3</v>
      </c>
      <c r="J186" s="77">
        <f t="shared" si="2"/>
        <v>-4.8267187961727881E-4</v>
      </c>
      <c r="K186" s="77">
        <f>I186/'סכום נכסי הקרן'!$C$42</f>
        <v>5.0227660344507062E-8</v>
      </c>
    </row>
    <row r="187" spans="2:11">
      <c r="B187" s="75" t="s">
        <v>2052</v>
      </c>
      <c r="C187" s="69" t="s">
        <v>2053</v>
      </c>
      <c r="D187" s="82" t="s">
        <v>461</v>
      </c>
      <c r="E187" s="82" t="s">
        <v>126</v>
      </c>
      <c r="F187" s="94">
        <v>45077</v>
      </c>
      <c r="G187" s="76">
        <v>1464.8083200000003</v>
      </c>
      <c r="H187" s="78">
        <v>0.286775</v>
      </c>
      <c r="I187" s="76">
        <v>4.2007020000000006E-3</v>
      </c>
      <c r="J187" s="77">
        <f t="shared" si="2"/>
        <v>-5.1558854800934427E-4</v>
      </c>
      <c r="K187" s="77">
        <f>I187/'סכום נכסי הקרן'!$C$42</f>
        <v>5.3653025089145588E-8</v>
      </c>
    </row>
    <row r="188" spans="2:11">
      <c r="B188" s="75" t="s">
        <v>2054</v>
      </c>
      <c r="C188" s="69" t="s">
        <v>2055</v>
      </c>
      <c r="D188" s="82" t="s">
        <v>461</v>
      </c>
      <c r="E188" s="82" t="s">
        <v>126</v>
      </c>
      <c r="F188" s="94">
        <v>45077</v>
      </c>
      <c r="G188" s="76">
        <v>4089.6044980000006</v>
      </c>
      <c r="H188" s="78">
        <v>0.36738399999999999</v>
      </c>
      <c r="I188" s="76">
        <v>1.5024542000000004E-2</v>
      </c>
      <c r="J188" s="77">
        <f t="shared" si="2"/>
        <v>-1.8440922003716072E-3</v>
      </c>
      <c r="K188" s="77">
        <f>I188/'סכום נכסי הקרן'!$C$42</f>
        <v>1.9189938464545253E-7</v>
      </c>
    </row>
    <row r="189" spans="2:11">
      <c r="B189" s="75" t="s">
        <v>2056</v>
      </c>
      <c r="C189" s="69" t="s">
        <v>2057</v>
      </c>
      <c r="D189" s="82" t="s">
        <v>461</v>
      </c>
      <c r="E189" s="82" t="s">
        <v>126</v>
      </c>
      <c r="F189" s="94">
        <v>45083</v>
      </c>
      <c r="G189" s="76">
        <v>2812.4811000000004</v>
      </c>
      <c r="H189" s="78">
        <v>0.515648</v>
      </c>
      <c r="I189" s="76">
        <v>1.4502498000000001E-2</v>
      </c>
      <c r="J189" s="77">
        <f t="shared" si="2"/>
        <v>-1.7800172176765739E-3</v>
      </c>
      <c r="K189" s="77">
        <f>I189/'סכום נכסי הקרן'!$C$42</f>
        <v>1.8523163248649479E-7</v>
      </c>
    </row>
    <row r="190" spans="2:11">
      <c r="B190" s="75" t="s">
        <v>2058</v>
      </c>
      <c r="C190" s="69" t="s">
        <v>2059</v>
      </c>
      <c r="D190" s="82" t="s">
        <v>461</v>
      </c>
      <c r="E190" s="82" t="s">
        <v>126</v>
      </c>
      <c r="F190" s="94">
        <v>45083</v>
      </c>
      <c r="G190" s="76">
        <v>5627.9880000000012</v>
      </c>
      <c r="H190" s="78">
        <v>0.56913400000000003</v>
      </c>
      <c r="I190" s="76">
        <v>3.2030795000000008E-2</v>
      </c>
      <c r="J190" s="77">
        <f t="shared" si="2"/>
        <v>-3.9314169597450535E-3</v>
      </c>
      <c r="K190" s="77">
        <f>I190/'סכום נכסי הקרן'!$C$42</f>
        <v>4.0910996489641001E-7</v>
      </c>
    </row>
    <row r="191" spans="2:11">
      <c r="B191" s="75" t="s">
        <v>2060</v>
      </c>
      <c r="C191" s="69" t="s">
        <v>2061</v>
      </c>
      <c r="D191" s="82" t="s">
        <v>461</v>
      </c>
      <c r="E191" s="82" t="s">
        <v>126</v>
      </c>
      <c r="F191" s="94">
        <v>45082</v>
      </c>
      <c r="G191" s="76">
        <v>2253.3556210000006</v>
      </c>
      <c r="H191" s="78">
        <v>0.66162500000000002</v>
      </c>
      <c r="I191" s="76">
        <v>1.4908765000000003E-2</v>
      </c>
      <c r="J191" s="77">
        <f t="shared" si="2"/>
        <v>-1.829881886161535E-3</v>
      </c>
      <c r="K191" s="77">
        <f>I191/'סכום נכסי הקרן'!$C$42</f>
        <v>1.904206350731796E-7</v>
      </c>
    </row>
    <row r="192" spans="2:11">
      <c r="B192" s="75" t="s">
        <v>2062</v>
      </c>
      <c r="C192" s="69" t="s">
        <v>2063</v>
      </c>
      <c r="D192" s="82" t="s">
        <v>461</v>
      </c>
      <c r="E192" s="82" t="s">
        <v>126</v>
      </c>
      <c r="F192" s="94">
        <v>45082</v>
      </c>
      <c r="G192" s="76">
        <v>2817.0198000000005</v>
      </c>
      <c r="H192" s="78">
        <v>0.673095</v>
      </c>
      <c r="I192" s="76">
        <v>1.8961229000000003E-2</v>
      </c>
      <c r="J192" s="77">
        <f t="shared" si="2"/>
        <v>-2.3272759002144574E-3</v>
      </c>
      <c r="K192" s="77">
        <f>I192/'סכום נכסי הקרן'!$C$42</f>
        <v>2.4218030587697843E-7</v>
      </c>
    </row>
    <row r="193" spans="2:11">
      <c r="B193" s="75" t="s">
        <v>2064</v>
      </c>
      <c r="C193" s="69" t="s">
        <v>2065</v>
      </c>
      <c r="D193" s="82" t="s">
        <v>461</v>
      </c>
      <c r="E193" s="82" t="s">
        <v>126</v>
      </c>
      <c r="F193" s="94">
        <v>45082</v>
      </c>
      <c r="G193" s="76">
        <v>1690.5295890000002</v>
      </c>
      <c r="H193" s="78">
        <v>0.69176199999999999</v>
      </c>
      <c r="I193" s="76">
        <v>1.1694447000000002E-2</v>
      </c>
      <c r="J193" s="77">
        <f t="shared" si="2"/>
        <v>-1.4353607917205822E-3</v>
      </c>
      <c r="K193" s="77">
        <f>I193/'סכום נכסי הקרן'!$C$42</f>
        <v>1.4936609602268465E-7</v>
      </c>
    </row>
    <row r="194" spans="2:11">
      <c r="B194" s="75" t="s">
        <v>2066</v>
      </c>
      <c r="C194" s="69" t="s">
        <v>2067</v>
      </c>
      <c r="D194" s="82" t="s">
        <v>461</v>
      </c>
      <c r="E194" s="82" t="s">
        <v>126</v>
      </c>
      <c r="F194" s="94">
        <v>45090</v>
      </c>
      <c r="G194" s="76">
        <v>1679.3190000000002</v>
      </c>
      <c r="H194" s="78">
        <v>3.811477</v>
      </c>
      <c r="I194" s="76">
        <v>6.4006850000000018E-2</v>
      </c>
      <c r="J194" s="77">
        <f t="shared" si="2"/>
        <v>-7.8561152050661779E-3</v>
      </c>
      <c r="K194" s="77">
        <f>I194/'סכום נכסי הקרן'!$C$42</f>
        <v>8.1752076889224202E-7</v>
      </c>
    </row>
    <row r="195" spans="2:11">
      <c r="B195" s="75" t="s">
        <v>2068</v>
      </c>
      <c r="C195" s="69" t="s">
        <v>2069</v>
      </c>
      <c r="D195" s="82" t="s">
        <v>461</v>
      </c>
      <c r="E195" s="82" t="s">
        <v>126</v>
      </c>
      <c r="F195" s="94">
        <v>45090</v>
      </c>
      <c r="G195" s="76">
        <v>1679.3190000000002</v>
      </c>
      <c r="H195" s="78">
        <v>3.6817470000000001</v>
      </c>
      <c r="I195" s="76">
        <v>6.1828274000000009E-2</v>
      </c>
      <c r="J195" s="77">
        <f t="shared" si="2"/>
        <v>-7.5887196991321678E-3</v>
      </c>
      <c r="K195" s="77">
        <f>I195/'סכום נכסי הקרן'!$C$42</f>
        <v>7.8969513575125487E-7</v>
      </c>
    </row>
    <row r="196" spans="2:11">
      <c r="B196" s="75" t="s">
        <v>2070</v>
      </c>
      <c r="C196" s="69" t="s">
        <v>2071</v>
      </c>
      <c r="D196" s="82" t="s">
        <v>461</v>
      </c>
      <c r="E196" s="82" t="s">
        <v>126</v>
      </c>
      <c r="F196" s="94">
        <v>45089</v>
      </c>
      <c r="G196" s="76">
        <v>2798.8649999999998</v>
      </c>
      <c r="H196" s="78">
        <v>3.1743079999999999</v>
      </c>
      <c r="I196" s="76">
        <v>8.8844586000000017E-2</v>
      </c>
      <c r="J196" s="77">
        <f t="shared" si="2"/>
        <v>-1.0904665718784937E-2</v>
      </c>
      <c r="K196" s="77">
        <f>I196/'סכום נכסי הקרן'!$C$42</f>
        <v>1.134758143208624E-6</v>
      </c>
    </row>
    <row r="197" spans="2:11">
      <c r="B197" s="75" t="s">
        <v>2072</v>
      </c>
      <c r="C197" s="69" t="s">
        <v>2073</v>
      </c>
      <c r="D197" s="82" t="s">
        <v>461</v>
      </c>
      <c r="E197" s="82" t="s">
        <v>126</v>
      </c>
      <c r="F197" s="94">
        <v>45089</v>
      </c>
      <c r="G197" s="76">
        <v>4478.1840000000011</v>
      </c>
      <c r="H197" s="78">
        <v>3.1884579999999998</v>
      </c>
      <c r="I197" s="76">
        <v>0.14278502100000004</v>
      </c>
      <c r="J197" s="77">
        <f t="shared" si="2"/>
        <v>-1.7525242603468123E-2</v>
      </c>
      <c r="K197" s="77">
        <f>I197/'סכום נכסי הקרן'!$C$42</f>
        <v>1.8237066838036073E-6</v>
      </c>
    </row>
    <row r="198" spans="2:11">
      <c r="B198" s="75" t="s">
        <v>2074</v>
      </c>
      <c r="C198" s="69" t="s">
        <v>2075</v>
      </c>
      <c r="D198" s="82" t="s">
        <v>461</v>
      </c>
      <c r="E198" s="82" t="s">
        <v>126</v>
      </c>
      <c r="F198" s="94">
        <v>45089</v>
      </c>
      <c r="G198" s="76">
        <v>2239.0920000000006</v>
      </c>
      <c r="H198" s="78">
        <v>3.1884579999999998</v>
      </c>
      <c r="I198" s="76">
        <v>7.139251000000002E-2</v>
      </c>
      <c r="J198" s="77">
        <f t="shared" si="2"/>
        <v>-8.7626212403647298E-3</v>
      </c>
      <c r="K198" s="77">
        <f>I198/'סכום נכסי הקרן'!$C$42</f>
        <v>9.1185333551560624E-7</v>
      </c>
    </row>
    <row r="199" spans="2:11">
      <c r="B199" s="75" t="s">
        <v>2076</v>
      </c>
      <c r="C199" s="69" t="s">
        <v>2077</v>
      </c>
      <c r="D199" s="82" t="s">
        <v>461</v>
      </c>
      <c r="E199" s="82" t="s">
        <v>126</v>
      </c>
      <c r="F199" s="94">
        <v>45089</v>
      </c>
      <c r="G199" s="76">
        <v>2798.8649999999998</v>
      </c>
      <c r="H199" s="78">
        <v>3.113038</v>
      </c>
      <c r="I199" s="76">
        <v>8.7129739000000012E-2</v>
      </c>
      <c r="J199" s="77">
        <f t="shared" si="2"/>
        <v>-1.0694187690401065E-2</v>
      </c>
      <c r="K199" s="77">
        <f>I199/'סכום נכסי הקרן'!$C$42</f>
        <v>1.1128554400140041E-6</v>
      </c>
    </row>
    <row r="200" spans="2:11">
      <c r="B200" s="75" t="s">
        <v>2078</v>
      </c>
      <c r="C200" s="69" t="s">
        <v>2079</v>
      </c>
      <c r="D200" s="82" t="s">
        <v>461</v>
      </c>
      <c r="E200" s="82" t="s">
        <v>126</v>
      </c>
      <c r="F200" s="94">
        <v>45089</v>
      </c>
      <c r="G200" s="76">
        <v>2239.0920000000006</v>
      </c>
      <c r="H200" s="78">
        <v>2.8343180000000001</v>
      </c>
      <c r="I200" s="76">
        <v>6.3462978000000017E-2</v>
      </c>
      <c r="J200" s="77">
        <f t="shared" si="2"/>
        <v>-7.789361082830671E-3</v>
      </c>
      <c r="K200" s="77">
        <f>I200/'סכום נכסי הקרן'!$C$42</f>
        <v>8.1057422089591098E-7</v>
      </c>
    </row>
    <row r="201" spans="2:11">
      <c r="B201" s="75" t="s">
        <v>2080</v>
      </c>
      <c r="C201" s="69" t="s">
        <v>2081</v>
      </c>
      <c r="D201" s="82" t="s">
        <v>461</v>
      </c>
      <c r="E201" s="82" t="s">
        <v>126</v>
      </c>
      <c r="F201" s="94">
        <v>45089</v>
      </c>
      <c r="G201" s="76">
        <v>2239.0920000000006</v>
      </c>
      <c r="H201" s="78">
        <v>2.8161170000000002</v>
      </c>
      <c r="I201" s="76">
        <v>6.3055453000000011E-2</v>
      </c>
      <c r="J201" s="77">
        <f t="shared" si="2"/>
        <v>-7.739342009107396E-3</v>
      </c>
      <c r="K201" s="77">
        <f>I201/'סכום נכסי הקרן'!$C$42</f>
        <v>8.0536915063635569E-7</v>
      </c>
    </row>
    <row r="202" spans="2:11">
      <c r="B202" s="75" t="s">
        <v>2082</v>
      </c>
      <c r="C202" s="69" t="s">
        <v>2083</v>
      </c>
      <c r="D202" s="82" t="s">
        <v>461</v>
      </c>
      <c r="E202" s="82" t="s">
        <v>126</v>
      </c>
      <c r="F202" s="94">
        <v>45098</v>
      </c>
      <c r="G202" s="76">
        <v>7444.9809000000005</v>
      </c>
      <c r="H202" s="78">
        <v>2.580441</v>
      </c>
      <c r="I202" s="76">
        <v>0.19211334000000002</v>
      </c>
      <c r="J202" s="77">
        <f t="shared" si="2"/>
        <v>-2.3579734535757471E-2</v>
      </c>
      <c r="K202" s="77">
        <f>I202/'סכום נכסי הקרן'!$C$42</f>
        <v>2.4537474572058565E-6</v>
      </c>
    </row>
    <row r="203" spans="2:11">
      <c r="B203" s="75" t="s">
        <v>2084</v>
      </c>
      <c r="C203" s="69" t="s">
        <v>2085</v>
      </c>
      <c r="D203" s="82" t="s">
        <v>461</v>
      </c>
      <c r="E203" s="82" t="s">
        <v>126</v>
      </c>
      <c r="F203" s="94">
        <v>45098</v>
      </c>
      <c r="G203" s="76">
        <v>2798.8649999999998</v>
      </c>
      <c r="H203" s="78">
        <v>2.6252740000000001</v>
      </c>
      <c r="I203" s="76">
        <v>7.3477871000000014E-2</v>
      </c>
      <c r="J203" s="77">
        <f t="shared" si="2"/>
        <v>-9.018575661807934E-3</v>
      </c>
      <c r="K203" s="77">
        <f>I203/'סכום נכסי הקרן'!$C$42</f>
        <v>9.384883898596005E-7</v>
      </c>
    </row>
    <row r="204" spans="2:11">
      <c r="B204" s="75" t="s">
        <v>2086</v>
      </c>
      <c r="C204" s="69" t="s">
        <v>2087</v>
      </c>
      <c r="D204" s="82" t="s">
        <v>461</v>
      </c>
      <c r="E204" s="82" t="s">
        <v>126</v>
      </c>
      <c r="F204" s="94">
        <v>45098</v>
      </c>
      <c r="G204" s="76">
        <v>2239.0920000000006</v>
      </c>
      <c r="H204" s="78">
        <v>2.6254620000000002</v>
      </c>
      <c r="I204" s="76">
        <v>5.8786503000000011E-2</v>
      </c>
      <c r="J204" s="77">
        <f t="shared" ref="J204:J267" si="3">IFERROR(I204/$I$11,0)</f>
        <v>-7.2153767928115264E-3</v>
      </c>
      <c r="K204" s="77">
        <f>I204/'סכום נכסי הקרן'!$C$42</f>
        <v>7.5084443513539706E-7</v>
      </c>
    </row>
    <row r="205" spans="2:11">
      <c r="B205" s="75" t="s">
        <v>2088</v>
      </c>
      <c r="C205" s="69" t="s">
        <v>2089</v>
      </c>
      <c r="D205" s="82" t="s">
        <v>461</v>
      </c>
      <c r="E205" s="82" t="s">
        <v>126</v>
      </c>
      <c r="F205" s="94">
        <v>45097</v>
      </c>
      <c r="G205" s="76">
        <v>4478.1840000000011</v>
      </c>
      <c r="H205" s="78">
        <v>2.3033679999999999</v>
      </c>
      <c r="I205" s="76">
        <v>0.10314907800000001</v>
      </c>
      <c r="J205" s="77">
        <f t="shared" si="3"/>
        <v>-1.266037994471462E-2</v>
      </c>
      <c r="K205" s="77">
        <f>I205/'סכום נכסי הקרן'!$C$42</f>
        <v>1.3174607648569774E-6</v>
      </c>
    </row>
    <row r="206" spans="2:11">
      <c r="B206" s="75" t="s">
        <v>2090</v>
      </c>
      <c r="C206" s="69" t="s">
        <v>2091</v>
      </c>
      <c r="D206" s="82" t="s">
        <v>461</v>
      </c>
      <c r="E206" s="82" t="s">
        <v>126</v>
      </c>
      <c r="F206" s="94">
        <v>45097</v>
      </c>
      <c r="G206" s="76">
        <v>4758.0705000000007</v>
      </c>
      <c r="H206" s="78">
        <v>2.2965659999999999</v>
      </c>
      <c r="I206" s="76">
        <v>0.10927224000000002</v>
      </c>
      <c r="J206" s="77">
        <f t="shared" si="3"/>
        <v>-1.3411928663192151E-2</v>
      </c>
      <c r="K206" s="77">
        <f>I206/'סכום נכסי הקרן'!$C$42</f>
        <v>1.3956682083773472E-6</v>
      </c>
    </row>
    <row r="207" spans="2:11">
      <c r="B207" s="75" t="s">
        <v>2092</v>
      </c>
      <c r="C207" s="69" t="s">
        <v>2093</v>
      </c>
      <c r="D207" s="82" t="s">
        <v>461</v>
      </c>
      <c r="E207" s="82" t="s">
        <v>126</v>
      </c>
      <c r="F207" s="94">
        <v>45097</v>
      </c>
      <c r="G207" s="76">
        <v>5317.8435000000009</v>
      </c>
      <c r="H207" s="78">
        <v>2.2965659999999999</v>
      </c>
      <c r="I207" s="76">
        <v>0.12212779700000001</v>
      </c>
      <c r="J207" s="77">
        <f t="shared" si="3"/>
        <v>-1.4989802544148561E-2</v>
      </c>
      <c r="K207" s="77">
        <f>I207/'סכום נכסי הקרן'!$C$42</f>
        <v>1.5598644599219558E-6</v>
      </c>
    </row>
    <row r="208" spans="2:11">
      <c r="B208" s="75" t="s">
        <v>2094</v>
      </c>
      <c r="C208" s="69" t="s">
        <v>2095</v>
      </c>
      <c r="D208" s="82" t="s">
        <v>461</v>
      </c>
      <c r="E208" s="82" t="s">
        <v>126</v>
      </c>
      <c r="F208" s="94">
        <v>45098</v>
      </c>
      <c r="G208" s="76">
        <v>2436.0800000000004</v>
      </c>
      <c r="H208" s="78">
        <v>2.0580910000000001</v>
      </c>
      <c r="I208" s="76">
        <v>5.0136754000000013E-2</v>
      </c>
      <c r="J208" s="77">
        <f t="shared" si="3"/>
        <v>-6.153718163478792E-3</v>
      </c>
      <c r="K208" s="77">
        <f>I208/'סכום נכסי הקרן'!$C$42</f>
        <v>6.4036642452864322E-7</v>
      </c>
    </row>
    <row r="209" spans="2:11">
      <c r="B209" s="75" t="s">
        <v>2096</v>
      </c>
      <c r="C209" s="69" t="s">
        <v>2097</v>
      </c>
      <c r="D209" s="82" t="s">
        <v>461</v>
      </c>
      <c r="E209" s="82" t="s">
        <v>126</v>
      </c>
      <c r="F209" s="94">
        <v>45050</v>
      </c>
      <c r="G209" s="76">
        <v>3358.6380000000004</v>
      </c>
      <c r="H209" s="78">
        <v>1.8539209999999999</v>
      </c>
      <c r="I209" s="76">
        <v>6.2266501000000002E-2</v>
      </c>
      <c r="J209" s="77">
        <f t="shared" si="3"/>
        <v>-7.6425070952932106E-3</v>
      </c>
      <c r="K209" s="77">
        <f>I209/'סכום נכסי הקרן'!$C$42</f>
        <v>7.9529234408113422E-7</v>
      </c>
    </row>
    <row r="210" spans="2:11">
      <c r="B210" s="75" t="s">
        <v>2098</v>
      </c>
      <c r="C210" s="69" t="s">
        <v>2099</v>
      </c>
      <c r="D210" s="82" t="s">
        <v>461</v>
      </c>
      <c r="E210" s="82" t="s">
        <v>126</v>
      </c>
      <c r="F210" s="94">
        <v>45050</v>
      </c>
      <c r="G210" s="76">
        <v>1959.2055000000003</v>
      </c>
      <c r="H210" s="78">
        <v>1.798054</v>
      </c>
      <c r="I210" s="76">
        <v>3.5227574000000005E-2</v>
      </c>
      <c r="J210" s="77">
        <f t="shared" si="3"/>
        <v>-4.3237853407720253E-3</v>
      </c>
      <c r="K210" s="77">
        <f>I210/'סכום נכסי הקרן'!$C$42</f>
        <v>4.4994048891155165E-7</v>
      </c>
    </row>
    <row r="211" spans="2:11">
      <c r="B211" s="75" t="s">
        <v>2100</v>
      </c>
      <c r="C211" s="69" t="s">
        <v>2101</v>
      </c>
      <c r="D211" s="82" t="s">
        <v>461</v>
      </c>
      <c r="E211" s="82" t="s">
        <v>126</v>
      </c>
      <c r="F211" s="94">
        <v>45105</v>
      </c>
      <c r="G211" s="76">
        <v>12927.415199999999</v>
      </c>
      <c r="H211" s="78">
        <v>1.1181049999999999</v>
      </c>
      <c r="I211" s="76">
        <v>0.14454206800000002</v>
      </c>
      <c r="J211" s="77">
        <f t="shared" si="3"/>
        <v>-1.7740900203439307E-2</v>
      </c>
      <c r="K211" s="77">
        <f>I211/'סכום נכסי הקרן'!$C$42</f>
        <v>1.8461483820658995E-6</v>
      </c>
    </row>
    <row r="212" spans="2:11">
      <c r="B212" s="75" t="s">
        <v>2102</v>
      </c>
      <c r="C212" s="69" t="s">
        <v>2103</v>
      </c>
      <c r="D212" s="82" t="s">
        <v>461</v>
      </c>
      <c r="E212" s="82" t="s">
        <v>126</v>
      </c>
      <c r="F212" s="94">
        <v>45069</v>
      </c>
      <c r="G212" s="76">
        <v>2798.8649999999998</v>
      </c>
      <c r="H212" s="78">
        <v>0.804392</v>
      </c>
      <c r="I212" s="76">
        <v>2.2513843000000006E-2</v>
      </c>
      <c r="J212" s="77">
        <f t="shared" si="3"/>
        <v>-2.7633189934635548E-3</v>
      </c>
      <c r="K212" s="77">
        <f>I212/'סכום נכסי הקרן'!$C$42</f>
        <v>2.8755569505575141E-7</v>
      </c>
    </row>
    <row r="213" spans="2:11">
      <c r="B213" s="75" t="s">
        <v>2104</v>
      </c>
      <c r="C213" s="69" t="s">
        <v>2105</v>
      </c>
      <c r="D213" s="82" t="s">
        <v>461</v>
      </c>
      <c r="E213" s="82" t="s">
        <v>126</v>
      </c>
      <c r="F213" s="94">
        <v>45069</v>
      </c>
      <c r="G213" s="76">
        <v>1679.3190000000002</v>
      </c>
      <c r="H213" s="78">
        <v>0.38277</v>
      </c>
      <c r="I213" s="76">
        <v>6.4279340000000006E-3</v>
      </c>
      <c r="J213" s="77">
        <f t="shared" si="3"/>
        <v>-7.889560263403347E-4</v>
      </c>
      <c r="K213" s="77">
        <f>I213/'סכום נכסי הקרן'!$C$42</f>
        <v>8.2100111879721993E-8</v>
      </c>
    </row>
    <row r="214" spans="2:11">
      <c r="B214" s="75" t="s">
        <v>2106</v>
      </c>
      <c r="C214" s="69" t="s">
        <v>2107</v>
      </c>
      <c r="D214" s="82" t="s">
        <v>461</v>
      </c>
      <c r="E214" s="82" t="s">
        <v>126</v>
      </c>
      <c r="F214" s="94">
        <v>45069</v>
      </c>
      <c r="G214" s="76">
        <v>1959.2055000000003</v>
      </c>
      <c r="H214" s="78">
        <v>0.24493200000000001</v>
      </c>
      <c r="I214" s="76">
        <v>4.7987300000000011E-3</v>
      </c>
      <c r="J214" s="77">
        <f t="shared" si="3"/>
        <v>-5.8898970528946848E-4</v>
      </c>
      <c r="K214" s="77">
        <f>I214/'סכום נכסי הקרן'!$C$42</f>
        <v>6.1291274907393009E-8</v>
      </c>
    </row>
    <row r="215" spans="2:11">
      <c r="B215" s="75" t="s">
        <v>2108</v>
      </c>
      <c r="C215" s="69" t="s">
        <v>2109</v>
      </c>
      <c r="D215" s="82" t="s">
        <v>461</v>
      </c>
      <c r="E215" s="82" t="s">
        <v>126</v>
      </c>
      <c r="F215" s="94">
        <v>45106</v>
      </c>
      <c r="G215" s="76">
        <v>5317.8435000000009</v>
      </c>
      <c r="H215" s="78">
        <v>0.64513500000000001</v>
      </c>
      <c r="I215" s="76">
        <v>3.4307277000000004E-2</v>
      </c>
      <c r="J215" s="77">
        <f t="shared" si="3"/>
        <v>-4.2108293172389696E-3</v>
      </c>
      <c r="K215" s="77">
        <f>I215/'סכום נכסי הקרן'!$C$42</f>
        <v>4.3818609213918709E-7</v>
      </c>
    </row>
    <row r="216" spans="2:11">
      <c r="B216" s="72"/>
      <c r="C216" s="69"/>
      <c r="D216" s="69"/>
      <c r="E216" s="69"/>
      <c r="F216" s="69"/>
      <c r="G216" s="76"/>
      <c r="H216" s="78"/>
      <c r="I216" s="69"/>
      <c r="J216" s="77"/>
      <c r="K216" s="69"/>
    </row>
    <row r="217" spans="2:11">
      <c r="B217" s="86" t="s">
        <v>186</v>
      </c>
      <c r="C217" s="71"/>
      <c r="D217" s="71"/>
      <c r="E217" s="71"/>
      <c r="F217" s="71"/>
      <c r="G217" s="79"/>
      <c r="H217" s="81"/>
      <c r="I217" s="79">
        <v>-2.306843943000001</v>
      </c>
      <c r="J217" s="80">
        <f t="shared" si="3"/>
        <v>0.28313894179009153</v>
      </c>
      <c r="K217" s="80">
        <f>I217/'סכום נכסי הקרן'!$C$42</f>
        <v>-2.9463921970785496E-5</v>
      </c>
    </row>
    <row r="218" spans="2:11">
      <c r="B218" s="75" t="s">
        <v>2110</v>
      </c>
      <c r="C218" s="69" t="s">
        <v>2111</v>
      </c>
      <c r="D218" s="82" t="s">
        <v>461</v>
      </c>
      <c r="E218" s="82" t="s">
        <v>130</v>
      </c>
      <c r="F218" s="94">
        <v>44971</v>
      </c>
      <c r="G218" s="76">
        <v>1690.2348350000002</v>
      </c>
      <c r="H218" s="78">
        <v>-5.5968660000000003</v>
      </c>
      <c r="I218" s="76">
        <v>-9.4600181000000005E-2</v>
      </c>
      <c r="J218" s="77">
        <f t="shared" si="3"/>
        <v>1.1611099755043599E-2</v>
      </c>
      <c r="K218" s="77">
        <f>I218/'סכום נכסי הקרן'!$C$42</f>
        <v>-1.2082708758275911E-6</v>
      </c>
    </row>
    <row r="219" spans="2:11">
      <c r="B219" s="75" t="s">
        <v>2112</v>
      </c>
      <c r="C219" s="69" t="s">
        <v>2113</v>
      </c>
      <c r="D219" s="82" t="s">
        <v>461</v>
      </c>
      <c r="E219" s="82" t="s">
        <v>130</v>
      </c>
      <c r="F219" s="94">
        <v>44971</v>
      </c>
      <c r="G219" s="76">
        <v>951.04157000000009</v>
      </c>
      <c r="H219" s="78">
        <v>-5.6602509999999997</v>
      </c>
      <c r="I219" s="76">
        <v>-5.3831337000000007E-2</v>
      </c>
      <c r="J219" s="77">
        <f t="shared" si="3"/>
        <v>6.6071863420046678E-3</v>
      </c>
      <c r="K219" s="77">
        <f>I219/'סכום נכסי הקרן'!$C$42</f>
        <v>-6.8755509784870515E-7</v>
      </c>
    </row>
    <row r="220" spans="2:11">
      <c r="B220" s="75" t="s">
        <v>2114</v>
      </c>
      <c r="C220" s="69" t="s">
        <v>2115</v>
      </c>
      <c r="D220" s="82" t="s">
        <v>461</v>
      </c>
      <c r="E220" s="82" t="s">
        <v>126</v>
      </c>
      <c r="F220" s="94">
        <v>44971</v>
      </c>
      <c r="G220" s="76">
        <v>2708.9600399999999</v>
      </c>
      <c r="H220" s="78">
        <v>-11.438796</v>
      </c>
      <c r="I220" s="76">
        <v>-0.30987240300000007</v>
      </c>
      <c r="J220" s="77">
        <f t="shared" si="3"/>
        <v>3.8033324508840761E-2</v>
      </c>
      <c r="K220" s="77">
        <f>I220/'סכום נכסי הקרן'!$C$42</f>
        <v>-3.9578127209673133E-6</v>
      </c>
    </row>
    <row r="221" spans="2:11">
      <c r="B221" s="75" t="s">
        <v>2116</v>
      </c>
      <c r="C221" s="69" t="s">
        <v>2117</v>
      </c>
      <c r="D221" s="82" t="s">
        <v>461</v>
      </c>
      <c r="E221" s="82" t="s">
        <v>126</v>
      </c>
      <c r="F221" s="94">
        <v>44971</v>
      </c>
      <c r="G221" s="76">
        <v>5998.4972100000014</v>
      </c>
      <c r="H221" s="78">
        <v>-11.269545000000001</v>
      </c>
      <c r="I221" s="76">
        <v>-0.67600336000000016</v>
      </c>
      <c r="J221" s="77">
        <f t="shared" si="3"/>
        <v>8.2971748729578562E-2</v>
      </c>
      <c r="K221" s="77">
        <f>I221/'סכום נכסי הקרן'!$C$42</f>
        <v>-8.6341819139816919E-6</v>
      </c>
    </row>
    <row r="222" spans="2:11">
      <c r="B222" s="75" t="s">
        <v>2118</v>
      </c>
      <c r="C222" s="69" t="s">
        <v>2119</v>
      </c>
      <c r="D222" s="82" t="s">
        <v>461</v>
      </c>
      <c r="E222" s="82" t="s">
        <v>126</v>
      </c>
      <c r="F222" s="94">
        <v>44971</v>
      </c>
      <c r="G222" s="76">
        <v>3482.9983800000005</v>
      </c>
      <c r="H222" s="78">
        <v>-11.216870999999999</v>
      </c>
      <c r="I222" s="76">
        <v>-0.39068343500000002</v>
      </c>
      <c r="J222" s="77">
        <f t="shared" si="3"/>
        <v>4.7951962548867556E-2</v>
      </c>
      <c r="K222" s="77">
        <f>I222/'סכום נכסי הקרן'!$C$42</f>
        <v>-4.9899631394868236E-6</v>
      </c>
    </row>
    <row r="223" spans="2:11">
      <c r="B223" s="75" t="s">
        <v>2120</v>
      </c>
      <c r="C223" s="69" t="s">
        <v>2121</v>
      </c>
      <c r="D223" s="82" t="s">
        <v>461</v>
      </c>
      <c r="E223" s="82" t="s">
        <v>126</v>
      </c>
      <c r="F223" s="94">
        <v>44971</v>
      </c>
      <c r="G223" s="76">
        <v>6879.6958000000022</v>
      </c>
      <c r="H223" s="78">
        <v>-11.095103</v>
      </c>
      <c r="I223" s="76">
        <v>-0.76330934100000014</v>
      </c>
      <c r="J223" s="77">
        <f t="shared" si="3"/>
        <v>9.3687568127460472E-2</v>
      </c>
      <c r="K223" s="77">
        <f>I223/'סכום נכסי הקרן'!$C$42</f>
        <v>-9.7492883864297413E-6</v>
      </c>
    </row>
    <row r="224" spans="2:11">
      <c r="B224" s="75" t="s">
        <v>2122</v>
      </c>
      <c r="C224" s="69" t="s">
        <v>2123</v>
      </c>
      <c r="D224" s="82" t="s">
        <v>461</v>
      </c>
      <c r="E224" s="82" t="s">
        <v>126</v>
      </c>
      <c r="F224" s="94">
        <v>44987</v>
      </c>
      <c r="G224" s="76">
        <v>603.71971900000017</v>
      </c>
      <c r="H224" s="78">
        <v>-7.7511320000000001</v>
      </c>
      <c r="I224" s="76">
        <v>-4.6795112000000014E-2</v>
      </c>
      <c r="J224" s="77">
        <f t="shared" si="3"/>
        <v>5.7435694914837205E-3</v>
      </c>
      <c r="K224" s="77">
        <f>I224/'סכום נכסי הקרן'!$C$42</f>
        <v>-5.9768565306117363E-7</v>
      </c>
    </row>
    <row r="225" spans="2:11">
      <c r="B225" s="75" t="s">
        <v>2124</v>
      </c>
      <c r="C225" s="69" t="s">
        <v>2125</v>
      </c>
      <c r="D225" s="82" t="s">
        <v>461</v>
      </c>
      <c r="E225" s="82" t="s">
        <v>126</v>
      </c>
      <c r="F225" s="94">
        <v>44987</v>
      </c>
      <c r="G225" s="76">
        <v>2705.1287420000003</v>
      </c>
      <c r="H225" s="78">
        <v>-7.7350180000000002</v>
      </c>
      <c r="I225" s="76">
        <v>-0.20924220800000004</v>
      </c>
      <c r="J225" s="77">
        <f t="shared" si="3"/>
        <v>2.5682108896319999E-2</v>
      </c>
      <c r="K225" s="77">
        <f>I225/'סכום נכסי הקרן'!$C$42</f>
        <v>-2.6725241246658823E-6</v>
      </c>
    </row>
    <row r="226" spans="2:11">
      <c r="B226" s="75" t="s">
        <v>2126</v>
      </c>
      <c r="C226" s="69" t="s">
        <v>2127</v>
      </c>
      <c r="D226" s="82" t="s">
        <v>461</v>
      </c>
      <c r="E226" s="82" t="s">
        <v>126</v>
      </c>
      <c r="F226" s="94">
        <v>44987</v>
      </c>
      <c r="G226" s="76">
        <v>843.65960800000016</v>
      </c>
      <c r="H226" s="78">
        <v>-7.7350180000000002</v>
      </c>
      <c r="I226" s="76">
        <v>-6.5257226000000002E-2</v>
      </c>
      <c r="J226" s="77">
        <f t="shared" si="3"/>
        <v>8.0095846838118077E-3</v>
      </c>
      <c r="K226" s="77">
        <f>I226/'סכום נכסי הקרן'!$C$42</f>
        <v>-8.3349106502342791E-7</v>
      </c>
    </row>
    <row r="227" spans="2:11">
      <c r="B227" s="75" t="s">
        <v>2128</v>
      </c>
      <c r="C227" s="69" t="s">
        <v>2129</v>
      </c>
      <c r="D227" s="82" t="s">
        <v>461</v>
      </c>
      <c r="E227" s="82" t="s">
        <v>126</v>
      </c>
      <c r="F227" s="94">
        <v>44970</v>
      </c>
      <c r="G227" s="76">
        <v>5969.7995910000009</v>
      </c>
      <c r="H227" s="78">
        <v>-0.36926300000000001</v>
      </c>
      <c r="I227" s="76">
        <v>-2.2044255000000002E-2</v>
      </c>
      <c r="J227" s="77">
        <f t="shared" si="3"/>
        <v>2.7056823900856878E-3</v>
      </c>
      <c r="K227" s="77">
        <f>I227/'סכום נכסי הקרן'!$C$42</f>
        <v>-2.8155793164726351E-7</v>
      </c>
    </row>
    <row r="228" spans="2:11">
      <c r="B228" s="75" t="s">
        <v>2130</v>
      </c>
      <c r="C228" s="69" t="s">
        <v>2131</v>
      </c>
      <c r="D228" s="82" t="s">
        <v>461</v>
      </c>
      <c r="E228" s="82" t="s">
        <v>126</v>
      </c>
      <c r="F228" s="94">
        <v>44970</v>
      </c>
      <c r="G228" s="76">
        <v>1261.9626969999999</v>
      </c>
      <c r="H228" s="78">
        <v>-0.37077100000000002</v>
      </c>
      <c r="I228" s="76">
        <v>-4.6789900000000009E-3</v>
      </c>
      <c r="J228" s="77">
        <f t="shared" si="3"/>
        <v>5.7429297775710869E-4</v>
      </c>
      <c r="K228" s="77">
        <f>I228/'סכום נכסי הקרן'!$C$42</f>
        <v>-5.9761908333859757E-8</v>
      </c>
    </row>
    <row r="229" spans="2:11">
      <c r="B229" s="75" t="s">
        <v>2132</v>
      </c>
      <c r="C229" s="69" t="s">
        <v>2133</v>
      </c>
      <c r="D229" s="82" t="s">
        <v>461</v>
      </c>
      <c r="E229" s="82" t="s">
        <v>126</v>
      </c>
      <c r="F229" s="94">
        <v>44970</v>
      </c>
      <c r="G229" s="76">
        <v>1681.9849460000003</v>
      </c>
      <c r="H229" s="78">
        <v>-0.40847099999999997</v>
      </c>
      <c r="I229" s="76">
        <v>-6.8704190000000009E-3</v>
      </c>
      <c r="J229" s="77">
        <f t="shared" si="3"/>
        <v>8.4326604372931266E-4</v>
      </c>
      <c r="K229" s="77">
        <f>I229/'סכום נכסי הקרן'!$C$42</f>
        <v>-8.775170506737744E-8</v>
      </c>
    </row>
    <row r="230" spans="2:11">
      <c r="B230" s="75" t="s">
        <v>2134</v>
      </c>
      <c r="C230" s="69" t="s">
        <v>2135</v>
      </c>
      <c r="D230" s="82" t="s">
        <v>461</v>
      </c>
      <c r="E230" s="82" t="s">
        <v>128</v>
      </c>
      <c r="F230" s="94">
        <v>44987</v>
      </c>
      <c r="G230" s="76">
        <v>4992.9412870000006</v>
      </c>
      <c r="H230" s="78">
        <v>-1.478753</v>
      </c>
      <c r="I230" s="76">
        <v>-7.3833284000000013E-2</v>
      </c>
      <c r="J230" s="77">
        <f t="shared" si="3"/>
        <v>9.0621985783141852E-3</v>
      </c>
      <c r="K230" s="77">
        <f>I230/'סכום נכסי הקרן'!$C$42</f>
        <v>-9.4302786507255502E-7</v>
      </c>
    </row>
    <row r="231" spans="2:11">
      <c r="B231" s="75" t="s">
        <v>2136</v>
      </c>
      <c r="C231" s="69" t="s">
        <v>2137</v>
      </c>
      <c r="D231" s="82" t="s">
        <v>461</v>
      </c>
      <c r="E231" s="82" t="s">
        <v>128</v>
      </c>
      <c r="F231" s="94">
        <v>44987</v>
      </c>
      <c r="G231" s="76">
        <v>1499.5618950000003</v>
      </c>
      <c r="H231" s="78">
        <v>-1.478753</v>
      </c>
      <c r="I231" s="76">
        <v>-2.2174821000000004E-2</v>
      </c>
      <c r="J231" s="77">
        <f t="shared" si="3"/>
        <v>2.7217078863859224E-3</v>
      </c>
      <c r="K231" s="77">
        <f>I231/'סכום נכסי הקרן'!$C$42</f>
        <v>-2.8322557216872622E-7</v>
      </c>
    </row>
    <row r="232" spans="2:11">
      <c r="B232" s="75" t="s">
        <v>2138</v>
      </c>
      <c r="C232" s="69" t="s">
        <v>2139</v>
      </c>
      <c r="D232" s="82" t="s">
        <v>461</v>
      </c>
      <c r="E232" s="82" t="s">
        <v>128</v>
      </c>
      <c r="F232" s="94">
        <v>44987</v>
      </c>
      <c r="G232" s="76">
        <v>4199.0475960000012</v>
      </c>
      <c r="H232" s="78">
        <v>-1.4721249999999999</v>
      </c>
      <c r="I232" s="76">
        <v>-6.1815210000000009E-2</v>
      </c>
      <c r="J232" s="77">
        <f t="shared" si="3"/>
        <v>7.5871162412360369E-3</v>
      </c>
      <c r="K232" s="77">
        <f>I232/'סכום נכסי הקרן'!$C$42</f>
        <v>-7.8952827718338592E-7</v>
      </c>
    </row>
    <row r="233" spans="2:11">
      <c r="B233" s="75" t="s">
        <v>2140</v>
      </c>
      <c r="C233" s="69" t="s">
        <v>2141</v>
      </c>
      <c r="D233" s="82" t="s">
        <v>461</v>
      </c>
      <c r="E233" s="82" t="s">
        <v>128</v>
      </c>
      <c r="F233" s="94">
        <v>44991</v>
      </c>
      <c r="G233" s="76">
        <v>1923.1113370000003</v>
      </c>
      <c r="H233" s="78">
        <v>-1.284983</v>
      </c>
      <c r="I233" s="76">
        <v>-2.4711660000000003E-2</v>
      </c>
      <c r="J233" s="77">
        <f t="shared" si="3"/>
        <v>3.0330761140163224E-3</v>
      </c>
      <c r="K233" s="77">
        <f>I233/'סכום נכסי הקרן'!$C$42</f>
        <v>-3.1562708184832809E-7</v>
      </c>
    </row>
    <row r="234" spans="2:11">
      <c r="B234" s="75" t="s">
        <v>2142</v>
      </c>
      <c r="C234" s="69" t="s">
        <v>2143</v>
      </c>
      <c r="D234" s="82" t="s">
        <v>461</v>
      </c>
      <c r="E234" s="82" t="s">
        <v>128</v>
      </c>
      <c r="F234" s="94">
        <v>45005</v>
      </c>
      <c r="G234" s="76">
        <v>1813.4546050000001</v>
      </c>
      <c r="H234" s="78">
        <v>-0.81121299999999996</v>
      </c>
      <c r="I234" s="76">
        <v>-1.4710970000000002E-2</v>
      </c>
      <c r="J234" s="77">
        <f t="shared" si="3"/>
        <v>1.805604792272583E-3</v>
      </c>
      <c r="K234" s="77">
        <f>I234/'סכום נכסי הקרן'!$C$42</f>
        <v>-1.8789431921037677E-7</v>
      </c>
    </row>
    <row r="235" spans="2:11">
      <c r="B235" s="75" t="s">
        <v>2144</v>
      </c>
      <c r="C235" s="69" t="s">
        <v>2145</v>
      </c>
      <c r="D235" s="82" t="s">
        <v>461</v>
      </c>
      <c r="E235" s="82" t="s">
        <v>128</v>
      </c>
      <c r="F235" s="94">
        <v>45005</v>
      </c>
      <c r="G235" s="76">
        <v>1209.6694530000002</v>
      </c>
      <c r="H235" s="78">
        <v>-0.75290000000000001</v>
      </c>
      <c r="I235" s="76">
        <v>-9.107597000000002E-3</v>
      </c>
      <c r="J235" s="77">
        <f t="shared" si="3"/>
        <v>1.1178542808045562E-3</v>
      </c>
      <c r="K235" s="77">
        <f>I235/'סכום נכסי הקרן'!$C$42</f>
        <v>-1.1632582609831098E-7</v>
      </c>
    </row>
    <row r="236" spans="2:11">
      <c r="B236" s="75" t="s">
        <v>2146</v>
      </c>
      <c r="C236" s="69" t="s">
        <v>2147</v>
      </c>
      <c r="D236" s="82" t="s">
        <v>461</v>
      </c>
      <c r="E236" s="82" t="s">
        <v>128</v>
      </c>
      <c r="F236" s="94">
        <v>45005</v>
      </c>
      <c r="G236" s="76">
        <v>1881.5582680000005</v>
      </c>
      <c r="H236" s="78">
        <v>-0.72493300000000005</v>
      </c>
      <c r="I236" s="76">
        <v>-1.3640046000000001E-2</v>
      </c>
      <c r="J236" s="77">
        <f t="shared" si="3"/>
        <v>1.6741610121167043E-3</v>
      </c>
      <c r="K236" s="77">
        <f>I236/'סכום נכסי הקרן'!$C$42</f>
        <v>-1.7421605490108555E-7</v>
      </c>
    </row>
    <row r="237" spans="2:11">
      <c r="B237" s="75" t="s">
        <v>2148</v>
      </c>
      <c r="C237" s="69" t="s">
        <v>2149</v>
      </c>
      <c r="D237" s="82" t="s">
        <v>461</v>
      </c>
      <c r="E237" s="82" t="s">
        <v>129</v>
      </c>
      <c r="F237" s="94">
        <v>44966</v>
      </c>
      <c r="G237" s="76">
        <v>5109.1181430000006</v>
      </c>
      <c r="H237" s="78">
        <v>-3.7370290000000002</v>
      </c>
      <c r="I237" s="76">
        <v>-0.19092925000000002</v>
      </c>
      <c r="J237" s="77">
        <f t="shared" si="3"/>
        <v>2.3434400912041155E-2</v>
      </c>
      <c r="K237" s="77">
        <f>I237/'סכום נכסי הקרן'!$C$42</f>
        <v>-2.4386237920475556E-6</v>
      </c>
    </row>
    <row r="238" spans="2:11">
      <c r="B238" s="75" t="s">
        <v>2150</v>
      </c>
      <c r="C238" s="69" t="s">
        <v>2151</v>
      </c>
      <c r="D238" s="82" t="s">
        <v>461</v>
      </c>
      <c r="E238" s="82" t="s">
        <v>129</v>
      </c>
      <c r="F238" s="94">
        <v>44966</v>
      </c>
      <c r="G238" s="76">
        <v>3254.1870690000005</v>
      </c>
      <c r="H238" s="78">
        <v>-3.735325</v>
      </c>
      <c r="I238" s="76">
        <v>-0.12155445100000004</v>
      </c>
      <c r="J238" s="77">
        <f t="shared" si="3"/>
        <v>1.4919430822553707E-2</v>
      </c>
      <c r="K238" s="77">
        <f>I238/'סכום נכסי הקרן'!$C$42</f>
        <v>-1.5525414583563222E-6</v>
      </c>
    </row>
    <row r="239" spans="2:11">
      <c r="B239" s="75" t="s">
        <v>2152</v>
      </c>
      <c r="C239" s="69" t="s">
        <v>2153</v>
      </c>
      <c r="D239" s="82" t="s">
        <v>461</v>
      </c>
      <c r="E239" s="82" t="s">
        <v>129</v>
      </c>
      <c r="F239" s="94">
        <v>44966</v>
      </c>
      <c r="G239" s="76">
        <v>4770.5870240000013</v>
      </c>
      <c r="H239" s="78">
        <v>-3.6918700000000002</v>
      </c>
      <c r="I239" s="76">
        <v>-0.17612387600000001</v>
      </c>
      <c r="J239" s="77">
        <f t="shared" si="3"/>
        <v>2.1617209099007214E-2</v>
      </c>
      <c r="K239" s="77">
        <f>I239/'סכום נכסי הקרן'!$C$42</f>
        <v>-2.2495237076625682E-6</v>
      </c>
    </row>
    <row r="240" spans="2:11">
      <c r="B240" s="75" t="s">
        <v>2154</v>
      </c>
      <c r="C240" s="69" t="s">
        <v>2155</v>
      </c>
      <c r="D240" s="82" t="s">
        <v>461</v>
      </c>
      <c r="E240" s="82" t="s">
        <v>130</v>
      </c>
      <c r="F240" s="94">
        <v>45055</v>
      </c>
      <c r="G240" s="76">
        <v>1941.7541230000002</v>
      </c>
      <c r="H240" s="78">
        <v>-2.2450290000000002</v>
      </c>
      <c r="I240" s="76">
        <v>-4.3592936000000006E-2</v>
      </c>
      <c r="J240" s="77">
        <f t="shared" si="3"/>
        <v>5.3505386898914211E-3</v>
      </c>
      <c r="K240" s="77">
        <f>I240/'סכום נכסי הקרן'!$C$42</f>
        <v>-5.5678619643038667E-7</v>
      </c>
    </row>
    <row r="241" spans="2:11">
      <c r="B241" s="75" t="s">
        <v>2156</v>
      </c>
      <c r="C241" s="69" t="s">
        <v>2157</v>
      </c>
      <c r="D241" s="82" t="s">
        <v>461</v>
      </c>
      <c r="E241" s="82" t="s">
        <v>130</v>
      </c>
      <c r="F241" s="94">
        <v>45097</v>
      </c>
      <c r="G241" s="76">
        <v>1854.5884650000005</v>
      </c>
      <c r="H241" s="78">
        <v>-2.5966619999999998</v>
      </c>
      <c r="I241" s="76">
        <v>-4.8157397000000011E-2</v>
      </c>
      <c r="J241" s="77">
        <f t="shared" si="3"/>
        <v>5.9107745312901409E-3</v>
      </c>
      <c r="K241" s="77">
        <f>I241/'סכום נכסי הקרן'!$C$42</f>
        <v>-6.1508529514089426E-7</v>
      </c>
    </row>
    <row r="242" spans="2:11">
      <c r="B242" s="75" t="s">
        <v>2158</v>
      </c>
      <c r="C242" s="69" t="s">
        <v>2159</v>
      </c>
      <c r="D242" s="82" t="s">
        <v>461</v>
      </c>
      <c r="E242" s="82" t="s">
        <v>126</v>
      </c>
      <c r="F242" s="94">
        <v>45026</v>
      </c>
      <c r="G242" s="76">
        <v>1924.6339200000002</v>
      </c>
      <c r="H242" s="78">
        <v>1.573674</v>
      </c>
      <c r="I242" s="76">
        <v>3.0287460000000006E-2</v>
      </c>
      <c r="J242" s="77">
        <f t="shared" si="3"/>
        <v>-3.7174423523237536E-3</v>
      </c>
      <c r="K242" s="77">
        <f>I242/'סכום נכסי הקרן'!$C$42</f>
        <v>3.8684340171392626E-7</v>
      </c>
    </row>
    <row r="243" spans="2:11">
      <c r="B243" s="75" t="s">
        <v>2160</v>
      </c>
      <c r="C243" s="69" t="s">
        <v>2161</v>
      </c>
      <c r="D243" s="82" t="s">
        <v>461</v>
      </c>
      <c r="E243" s="82" t="s">
        <v>128</v>
      </c>
      <c r="F243" s="94">
        <v>45078</v>
      </c>
      <c r="G243" s="76">
        <v>1823.8765950000002</v>
      </c>
      <c r="H243" s="78">
        <v>1.221822</v>
      </c>
      <c r="I243" s="76">
        <v>2.2284531000000003E-2</v>
      </c>
      <c r="J243" s="77">
        <f t="shared" si="3"/>
        <v>-2.7351735451263195E-3</v>
      </c>
      <c r="K243" s="77">
        <f>I243/'סכום נכסי הקרן'!$C$42</f>
        <v>2.8462683162072498E-7</v>
      </c>
    </row>
    <row r="244" spans="2:11">
      <c r="B244" s="75" t="s">
        <v>2162</v>
      </c>
      <c r="C244" s="69" t="s">
        <v>2163</v>
      </c>
      <c r="D244" s="82" t="s">
        <v>461</v>
      </c>
      <c r="E244" s="82" t="s">
        <v>128</v>
      </c>
      <c r="F244" s="94">
        <v>45068</v>
      </c>
      <c r="G244" s="76">
        <v>2431.8354600000002</v>
      </c>
      <c r="H244" s="78">
        <v>0.23438200000000001</v>
      </c>
      <c r="I244" s="76">
        <v>5.6997899999999997E-3</v>
      </c>
      <c r="J244" s="77">
        <f t="shared" si="3"/>
        <v>-6.9958460515841877E-4</v>
      </c>
      <c r="K244" s="77">
        <f>I244/'סכום נכסי הקרן'!$C$42</f>
        <v>7.2799969117747714E-8</v>
      </c>
    </row>
    <row r="245" spans="2:11">
      <c r="B245" s="75" t="s">
        <v>2164</v>
      </c>
      <c r="C245" s="69" t="s">
        <v>2165</v>
      </c>
      <c r="D245" s="82" t="s">
        <v>461</v>
      </c>
      <c r="E245" s="82" t="s">
        <v>128</v>
      </c>
      <c r="F245" s="94">
        <v>45068</v>
      </c>
      <c r="G245" s="76">
        <v>964.83071900000027</v>
      </c>
      <c r="H245" s="78">
        <v>0.23438200000000001</v>
      </c>
      <c r="I245" s="76">
        <v>2.2613920000000001E-3</v>
      </c>
      <c r="J245" s="77">
        <f t="shared" si="3"/>
        <v>-2.7756023106612825E-4</v>
      </c>
      <c r="K245" s="77">
        <f>I245/'סכום נכסי הקרן'!$C$42</f>
        <v>2.8883391802701814E-8</v>
      </c>
    </row>
    <row r="246" spans="2:11">
      <c r="B246" s="75" t="s">
        <v>2166</v>
      </c>
      <c r="C246" s="69" t="s">
        <v>2167</v>
      </c>
      <c r="D246" s="82" t="s">
        <v>461</v>
      </c>
      <c r="E246" s="82" t="s">
        <v>128</v>
      </c>
      <c r="F246" s="94">
        <v>45097</v>
      </c>
      <c r="G246" s="76">
        <v>2251.2716770000006</v>
      </c>
      <c r="H246" s="78">
        <v>-0.68732599999999999</v>
      </c>
      <c r="I246" s="76">
        <v>-1.5473578000000002E-2</v>
      </c>
      <c r="J246" s="77">
        <f t="shared" si="3"/>
        <v>1.8992062787432514E-3</v>
      </c>
      <c r="K246" s="77">
        <f>I246/'סכום נכסי הקרן'!$C$42</f>
        <v>-1.9763464979254687E-7</v>
      </c>
    </row>
    <row r="247" spans="2:11">
      <c r="B247" s="75" t="s">
        <v>2168</v>
      </c>
      <c r="C247" s="69" t="s">
        <v>2169</v>
      </c>
      <c r="D247" s="82" t="s">
        <v>461</v>
      </c>
      <c r="E247" s="82" t="s">
        <v>129</v>
      </c>
      <c r="F247" s="94">
        <v>45078</v>
      </c>
      <c r="G247" s="76">
        <v>1766.5755080000004</v>
      </c>
      <c r="H247" s="78">
        <v>1.1746160000000001</v>
      </c>
      <c r="I247" s="76">
        <v>2.0750477E-2</v>
      </c>
      <c r="J247" s="77">
        <f t="shared" si="3"/>
        <v>-2.5468858078795623E-3</v>
      </c>
      <c r="K247" s="77">
        <f>I247/'סכום נכסי הקרן'!$C$42</f>
        <v>2.6503328802965277E-7</v>
      </c>
    </row>
    <row r="248" spans="2:11">
      <c r="B248" s="75" t="s">
        <v>2170</v>
      </c>
      <c r="C248" s="69" t="s">
        <v>2171</v>
      </c>
      <c r="D248" s="82" t="s">
        <v>461</v>
      </c>
      <c r="E248" s="82" t="s">
        <v>130</v>
      </c>
      <c r="F248" s="94">
        <v>45077</v>
      </c>
      <c r="G248" s="76">
        <v>2359.2192860000005</v>
      </c>
      <c r="H248" s="78">
        <v>-2.266187</v>
      </c>
      <c r="I248" s="76">
        <v>-5.3464315000000005E-2</v>
      </c>
      <c r="J248" s="77">
        <f t="shared" si="3"/>
        <v>6.5621385523572506E-3</v>
      </c>
      <c r="K248" s="77">
        <f>I248/'סכום נכסי הקרן'!$C$42</f>
        <v>-6.8286734790256081E-7</v>
      </c>
    </row>
    <row r="249" spans="2:11">
      <c r="B249" s="75" t="s">
        <v>2172</v>
      </c>
      <c r="C249" s="69" t="s">
        <v>2173</v>
      </c>
      <c r="D249" s="82" t="s">
        <v>461</v>
      </c>
      <c r="E249" s="82" t="s">
        <v>130</v>
      </c>
      <c r="F249" s="94">
        <v>45078</v>
      </c>
      <c r="G249" s="76">
        <v>1202.7872840000002</v>
      </c>
      <c r="H249" s="78">
        <v>-1.5885640000000001</v>
      </c>
      <c r="I249" s="76">
        <v>-1.9107047000000005E-2</v>
      </c>
      <c r="J249" s="77">
        <f t="shared" si="3"/>
        <v>2.3451734066059194E-3</v>
      </c>
      <c r="K249" s="77">
        <f>I249/'סכום נכסי הקרן'!$C$42</f>
        <v>-2.4404275096650136E-7</v>
      </c>
    </row>
    <row r="250" spans="2:11">
      <c r="B250" s="75" t="s">
        <v>2174</v>
      </c>
      <c r="C250" s="69" t="s">
        <v>2175</v>
      </c>
      <c r="D250" s="82" t="s">
        <v>461</v>
      </c>
      <c r="E250" s="82" t="s">
        <v>130</v>
      </c>
      <c r="F250" s="94">
        <v>45083</v>
      </c>
      <c r="G250" s="76">
        <v>2428.8970300000005</v>
      </c>
      <c r="H250" s="78">
        <v>0.66752199999999995</v>
      </c>
      <c r="I250" s="76">
        <v>1.6213429000000005E-2</v>
      </c>
      <c r="J250" s="77">
        <f t="shared" si="3"/>
        <v>-1.9900146014553274E-3</v>
      </c>
      <c r="K250" s="77">
        <f>I250/'סכום נכסי הקרן'!$C$42</f>
        <v>2.0708431898241789E-7</v>
      </c>
    </row>
    <row r="251" spans="2:11">
      <c r="B251" s="75" t="s">
        <v>2176</v>
      </c>
      <c r="C251" s="69" t="s">
        <v>2177</v>
      </c>
      <c r="D251" s="82" t="s">
        <v>461</v>
      </c>
      <c r="E251" s="82" t="s">
        <v>130</v>
      </c>
      <c r="F251" s="94">
        <v>45084</v>
      </c>
      <c r="G251" s="76">
        <v>1874.3998910000003</v>
      </c>
      <c r="H251" s="78">
        <v>0.98641900000000005</v>
      </c>
      <c r="I251" s="76">
        <v>1.8489428000000002E-2</v>
      </c>
      <c r="J251" s="77">
        <f t="shared" si="3"/>
        <v>-2.2693676761749142E-3</v>
      </c>
      <c r="K251" s="77">
        <f>I251/'סכום נכסי הקרן'!$C$42</f>
        <v>2.3615427715842516E-7</v>
      </c>
    </row>
    <row r="252" spans="2:11">
      <c r="B252" s="75" t="s">
        <v>2178</v>
      </c>
      <c r="C252" s="69" t="s">
        <v>2179</v>
      </c>
      <c r="D252" s="82" t="s">
        <v>461</v>
      </c>
      <c r="E252" s="82" t="s">
        <v>130</v>
      </c>
      <c r="F252" s="94">
        <v>45085</v>
      </c>
      <c r="G252" s="76">
        <v>1875.5194370000004</v>
      </c>
      <c r="H252" s="78">
        <v>1.0455220000000001</v>
      </c>
      <c r="I252" s="76">
        <v>1.9608974000000005E-2</v>
      </c>
      <c r="J252" s="77">
        <f t="shared" si="3"/>
        <v>-2.406779255613225E-3</v>
      </c>
      <c r="K252" s="77">
        <f>I252/'סכום נכסי הקרן'!$C$42</f>
        <v>2.5045356085587689E-7</v>
      </c>
    </row>
    <row r="253" spans="2:11">
      <c r="B253" s="75" t="s">
        <v>2180</v>
      </c>
      <c r="C253" s="69" t="s">
        <v>2181</v>
      </c>
      <c r="D253" s="82" t="s">
        <v>461</v>
      </c>
      <c r="E253" s="82" t="s">
        <v>130</v>
      </c>
      <c r="F253" s="94">
        <v>45089</v>
      </c>
      <c r="G253" s="76">
        <v>1323.639236</v>
      </c>
      <c r="H253" s="78">
        <v>1.851102</v>
      </c>
      <c r="I253" s="76">
        <v>2.4501912000000001E-2</v>
      </c>
      <c r="J253" s="77">
        <f t="shared" si="3"/>
        <v>-3.0073319248860616E-3</v>
      </c>
      <c r="K253" s="77">
        <f>I253/'סכום נכסי הקרן'!$C$42</f>
        <v>3.1294809754846626E-7</v>
      </c>
    </row>
    <row r="254" spans="2:11">
      <c r="B254" s="75" t="s">
        <v>2182</v>
      </c>
      <c r="C254" s="69" t="s">
        <v>2183</v>
      </c>
      <c r="D254" s="82" t="s">
        <v>461</v>
      </c>
      <c r="E254" s="82" t="s">
        <v>130</v>
      </c>
      <c r="F254" s="94">
        <v>45090</v>
      </c>
      <c r="G254" s="76">
        <v>1138.5782819999999</v>
      </c>
      <c r="H254" s="78">
        <v>2.1985320000000002</v>
      </c>
      <c r="I254" s="76">
        <v>2.5032005000000006E-2</v>
      </c>
      <c r="J254" s="77">
        <f t="shared" si="3"/>
        <v>-3.072394831081245E-3</v>
      </c>
      <c r="K254" s="77">
        <f>I254/'סכום נכסי הקרן'!$C$42</f>
        <v>3.1971865471452581E-7</v>
      </c>
    </row>
    <row r="255" spans="2:11">
      <c r="B255" s="75" t="s">
        <v>2184</v>
      </c>
      <c r="C255" s="69" t="s">
        <v>2185</v>
      </c>
      <c r="D255" s="82" t="s">
        <v>461</v>
      </c>
      <c r="E255" s="82" t="s">
        <v>130</v>
      </c>
      <c r="F255" s="94">
        <v>45090</v>
      </c>
      <c r="G255" s="76">
        <v>1711.0917150000002</v>
      </c>
      <c r="H255" s="78">
        <v>2.3828239999999998</v>
      </c>
      <c r="I255" s="76">
        <v>4.0772299000000005E-2</v>
      </c>
      <c r="J255" s="77">
        <f t="shared" si="3"/>
        <v>-5.0043374751203113E-3</v>
      </c>
      <c r="K255" s="77">
        <f>I255/'סכום נכסי הקרן'!$C$42</f>
        <v>5.2075990660350239E-7</v>
      </c>
    </row>
    <row r="256" spans="2:11">
      <c r="B256" s="75" t="s">
        <v>2186</v>
      </c>
      <c r="C256" s="69" t="s">
        <v>2187</v>
      </c>
      <c r="D256" s="82" t="s">
        <v>461</v>
      </c>
      <c r="E256" s="82" t="s">
        <v>128</v>
      </c>
      <c r="F256" s="94">
        <v>45078</v>
      </c>
      <c r="G256" s="76">
        <v>5902.1457530000007</v>
      </c>
      <c r="H256" s="78">
        <v>-1.6122620000000001</v>
      </c>
      <c r="I256" s="76">
        <v>-9.5158075999999994E-2</v>
      </c>
      <c r="J256" s="77">
        <f t="shared" si="3"/>
        <v>1.1679575041553251E-2</v>
      </c>
      <c r="K256" s="77">
        <f>I256/'סכום נכסי הקרן'!$C$42</f>
        <v>-1.2153965311185658E-6</v>
      </c>
    </row>
    <row r="257" spans="2:11">
      <c r="B257" s="75" t="s">
        <v>2188</v>
      </c>
      <c r="C257" s="69" t="s">
        <v>2189</v>
      </c>
      <c r="D257" s="82" t="s">
        <v>461</v>
      </c>
      <c r="E257" s="82" t="s">
        <v>128</v>
      </c>
      <c r="F257" s="94">
        <v>45078</v>
      </c>
      <c r="G257" s="76">
        <v>1505.6494270000001</v>
      </c>
      <c r="H257" s="78">
        <v>-1.6122620000000001</v>
      </c>
      <c r="I257" s="76">
        <v>-2.4275019000000002E-2</v>
      </c>
      <c r="J257" s="77">
        <f t="shared" si="3"/>
        <v>2.9794833813751235E-3</v>
      </c>
      <c r="K257" s="77">
        <f>I257/'סכום נכסי הקרן'!$C$42</f>
        <v>-3.100501305368688E-7</v>
      </c>
    </row>
    <row r="258" spans="2:11">
      <c r="B258" s="75" t="s">
        <v>2190</v>
      </c>
      <c r="C258" s="69" t="s">
        <v>2191</v>
      </c>
      <c r="D258" s="82" t="s">
        <v>461</v>
      </c>
      <c r="E258" s="82" t="s">
        <v>128</v>
      </c>
      <c r="F258" s="94">
        <v>45106</v>
      </c>
      <c r="G258" s="76">
        <v>1224.279528</v>
      </c>
      <c r="H258" s="78">
        <v>0.64989399999999997</v>
      </c>
      <c r="I258" s="76">
        <v>7.9565230000000001E-3</v>
      </c>
      <c r="J258" s="77">
        <f t="shared" si="3"/>
        <v>-9.7657299679266749E-4</v>
      </c>
      <c r="K258" s="77">
        <f>I258/'סכום נכסי הקרן'!$C$42</f>
        <v>1.016238543322911E-7</v>
      </c>
    </row>
    <row r="259" spans="2:11">
      <c r="B259" s="75" t="s">
        <v>2192</v>
      </c>
      <c r="C259" s="69" t="s">
        <v>2193</v>
      </c>
      <c r="D259" s="82" t="s">
        <v>461</v>
      </c>
      <c r="E259" s="82" t="s">
        <v>128</v>
      </c>
      <c r="F259" s="94">
        <v>45097</v>
      </c>
      <c r="G259" s="76">
        <v>2276.9543960000005</v>
      </c>
      <c r="H259" s="78">
        <v>0.67651300000000003</v>
      </c>
      <c r="I259" s="76">
        <v>1.5403889E-2</v>
      </c>
      <c r="J259" s="77">
        <f t="shared" si="3"/>
        <v>-1.8906527440430455E-3</v>
      </c>
      <c r="K259" s="77">
        <f>I259/'סכום נכסי הקרן'!$C$42</f>
        <v>1.967445543595841E-7</v>
      </c>
    </row>
    <row r="260" spans="2:11">
      <c r="B260" s="75" t="s">
        <v>2194</v>
      </c>
      <c r="C260" s="69" t="s">
        <v>2195</v>
      </c>
      <c r="D260" s="82" t="s">
        <v>461</v>
      </c>
      <c r="E260" s="82" t="s">
        <v>128</v>
      </c>
      <c r="F260" s="94">
        <v>45019</v>
      </c>
      <c r="G260" s="76">
        <v>5536.4628450000009</v>
      </c>
      <c r="H260" s="78">
        <v>0.80037899999999995</v>
      </c>
      <c r="I260" s="76">
        <v>4.4312706000000007E-2</v>
      </c>
      <c r="J260" s="77">
        <f t="shared" si="3"/>
        <v>-5.4388822975076452E-3</v>
      </c>
      <c r="K260" s="77">
        <f>I260/'סכום נכסי הקרן'!$C$42</f>
        <v>5.6597938315689435E-7</v>
      </c>
    </row>
    <row r="261" spans="2:11">
      <c r="B261" s="75" t="s">
        <v>2196</v>
      </c>
      <c r="C261" s="69" t="s">
        <v>2197</v>
      </c>
      <c r="D261" s="82" t="s">
        <v>461</v>
      </c>
      <c r="E261" s="82" t="s">
        <v>128</v>
      </c>
      <c r="F261" s="94">
        <v>45019</v>
      </c>
      <c r="G261" s="76">
        <v>4211.2462670000004</v>
      </c>
      <c r="H261" s="78">
        <v>0.81842999999999999</v>
      </c>
      <c r="I261" s="76">
        <v>3.4466086E-2</v>
      </c>
      <c r="J261" s="77">
        <f t="shared" si="3"/>
        <v>-4.2303213216041483E-3</v>
      </c>
      <c r="K261" s="77">
        <f>I261/'סכום נכסי הקרן'!$C$42</f>
        <v>4.4021446341174625E-7</v>
      </c>
    </row>
    <row r="262" spans="2:11">
      <c r="B262" s="75" t="s">
        <v>2198</v>
      </c>
      <c r="C262" s="69" t="s">
        <v>2199</v>
      </c>
      <c r="D262" s="82" t="s">
        <v>461</v>
      </c>
      <c r="E262" s="82" t="s">
        <v>128</v>
      </c>
      <c r="F262" s="94">
        <v>45036</v>
      </c>
      <c r="G262" s="76">
        <v>1848.2249050000005</v>
      </c>
      <c r="H262" s="78">
        <v>1.147578</v>
      </c>
      <c r="I262" s="76">
        <v>2.1209831000000005E-2</v>
      </c>
      <c r="J262" s="77">
        <f t="shared" si="3"/>
        <v>-2.6032663037781735E-3</v>
      </c>
      <c r="K262" s="77">
        <f>I262/'סכום נכסי הקרן'!$C$42</f>
        <v>2.7090033874803262E-7</v>
      </c>
    </row>
    <row r="263" spans="2:11">
      <c r="B263" s="75" t="s">
        <v>2200</v>
      </c>
      <c r="C263" s="69" t="s">
        <v>2201</v>
      </c>
      <c r="D263" s="82" t="s">
        <v>461</v>
      </c>
      <c r="E263" s="82" t="s">
        <v>128</v>
      </c>
      <c r="F263" s="94">
        <v>45036</v>
      </c>
      <c r="G263" s="76">
        <v>9711.2388990000018</v>
      </c>
      <c r="H263" s="78">
        <v>1.1700280000000001</v>
      </c>
      <c r="I263" s="76">
        <v>0.11362421200000003</v>
      </c>
      <c r="J263" s="77">
        <f t="shared" si="3"/>
        <v>-1.3946083888784761E-2</v>
      </c>
      <c r="K263" s="77">
        <f>I263/'סכום נכסי הקרן'!$C$42</f>
        <v>1.4512533136533842E-6</v>
      </c>
    </row>
    <row r="264" spans="2:11">
      <c r="B264" s="75" t="s">
        <v>2202</v>
      </c>
      <c r="C264" s="69" t="s">
        <v>2203</v>
      </c>
      <c r="D264" s="82" t="s">
        <v>461</v>
      </c>
      <c r="E264" s="82" t="s">
        <v>128</v>
      </c>
      <c r="F264" s="94">
        <v>45056</v>
      </c>
      <c r="G264" s="76">
        <v>35.12345400000001</v>
      </c>
      <c r="H264" s="78">
        <v>1.141014</v>
      </c>
      <c r="I264" s="76">
        <v>4.0076300000000005E-4</v>
      </c>
      <c r="J264" s="77">
        <f t="shared" si="3"/>
        <v>-4.9189114882671721E-5</v>
      </c>
      <c r="K264" s="77">
        <f>I264/'סכום נכסי הקרן'!$C$42</f>
        <v>5.1187033247779189E-9</v>
      </c>
    </row>
    <row r="265" spans="2:11">
      <c r="B265" s="75" t="s">
        <v>2204</v>
      </c>
      <c r="C265" s="69" t="s">
        <v>2205</v>
      </c>
      <c r="D265" s="82" t="s">
        <v>461</v>
      </c>
      <c r="E265" s="82" t="s">
        <v>128</v>
      </c>
      <c r="F265" s="94">
        <v>45056</v>
      </c>
      <c r="G265" s="76">
        <v>1235.1391250000001</v>
      </c>
      <c r="H265" s="78">
        <v>1.1768559999999999</v>
      </c>
      <c r="I265" s="76">
        <v>1.4535815000000002E-2</v>
      </c>
      <c r="J265" s="77">
        <f t="shared" si="3"/>
        <v>-1.7841065017186288E-3</v>
      </c>
      <c r="K265" s="77">
        <f>I265/'סכום נכסי הקרן'!$C$42</f>
        <v>1.8565717036966174E-7</v>
      </c>
    </row>
    <row r="266" spans="2:11">
      <c r="B266" s="75" t="s">
        <v>2206</v>
      </c>
      <c r="C266" s="69" t="s">
        <v>2207</v>
      </c>
      <c r="D266" s="82" t="s">
        <v>461</v>
      </c>
      <c r="E266" s="82" t="s">
        <v>128</v>
      </c>
      <c r="F266" s="94">
        <v>45056</v>
      </c>
      <c r="G266" s="76">
        <v>3396.6633800000004</v>
      </c>
      <c r="H266" s="78">
        <v>1.1777519999999999</v>
      </c>
      <c r="I266" s="76">
        <v>4.0004278000000004E-2</v>
      </c>
      <c r="J266" s="77">
        <f t="shared" si="3"/>
        <v>-4.9100716042657054E-3</v>
      </c>
      <c r="K266" s="77">
        <f>I266/'סכום נכסי הקרן'!$C$42</f>
        <v>5.1095043904736752E-7</v>
      </c>
    </row>
    <row r="267" spans="2:11">
      <c r="B267" s="75" t="s">
        <v>2208</v>
      </c>
      <c r="C267" s="69" t="s">
        <v>2209</v>
      </c>
      <c r="D267" s="82" t="s">
        <v>461</v>
      </c>
      <c r="E267" s="82" t="s">
        <v>128</v>
      </c>
      <c r="F267" s="94">
        <v>45029</v>
      </c>
      <c r="G267" s="76">
        <v>7652.5901650000005</v>
      </c>
      <c r="H267" s="78">
        <v>1.7171430000000001</v>
      </c>
      <c r="I267" s="76">
        <v>0.13140591800000004</v>
      </c>
      <c r="J267" s="77">
        <f t="shared" si="3"/>
        <v>-1.6128586712757766E-2</v>
      </c>
      <c r="K267" s="77">
        <f>I267/'סכום נכסי הקרן'!$C$42</f>
        <v>1.6783682858998827E-6</v>
      </c>
    </row>
    <row r="268" spans="2:11">
      <c r="B268" s="75" t="s">
        <v>2210</v>
      </c>
      <c r="C268" s="69" t="s">
        <v>2211</v>
      </c>
      <c r="D268" s="82" t="s">
        <v>461</v>
      </c>
      <c r="E268" s="82" t="s">
        <v>128</v>
      </c>
      <c r="F268" s="94">
        <v>45029</v>
      </c>
      <c r="G268" s="76">
        <v>8857.469433000002</v>
      </c>
      <c r="H268" s="78">
        <v>1.7198</v>
      </c>
      <c r="I268" s="76">
        <v>0.15233077700000003</v>
      </c>
      <c r="J268" s="77">
        <f t="shared" ref="J268:J298" si="4">IFERROR(I268/$I$11,0)</f>
        <v>-1.8696875934204622E-2</v>
      </c>
      <c r="K268" s="77">
        <f>I268/'סכום נכסי הקרן'!$C$42</f>
        <v>1.9456288497089399E-6</v>
      </c>
    </row>
    <row r="269" spans="2:11">
      <c r="B269" s="75" t="s">
        <v>2212</v>
      </c>
      <c r="C269" s="69" t="s">
        <v>2213</v>
      </c>
      <c r="D269" s="82" t="s">
        <v>461</v>
      </c>
      <c r="E269" s="82" t="s">
        <v>128</v>
      </c>
      <c r="F269" s="94">
        <v>45099</v>
      </c>
      <c r="G269" s="76">
        <v>538.62901999999997</v>
      </c>
      <c r="H269" s="78">
        <v>1.1961379999999999</v>
      </c>
      <c r="I269" s="76">
        <v>6.4427490000000011E-3</v>
      </c>
      <c r="J269" s="77">
        <f t="shared" si="4"/>
        <v>-7.9077439963574068E-4</v>
      </c>
      <c r="K269" s="77">
        <f>I269/'סכום נכסי הקרן'!$C$42</f>
        <v>8.228933491118096E-8</v>
      </c>
    </row>
    <row r="270" spans="2:11">
      <c r="B270" s="75" t="s">
        <v>2212</v>
      </c>
      <c r="C270" s="69" t="s">
        <v>2214</v>
      </c>
      <c r="D270" s="82" t="s">
        <v>461</v>
      </c>
      <c r="E270" s="82" t="s">
        <v>128</v>
      </c>
      <c r="F270" s="94">
        <v>45099</v>
      </c>
      <c r="G270" s="76">
        <v>1187.3706630000001</v>
      </c>
      <c r="H270" s="78">
        <v>1.1961379999999999</v>
      </c>
      <c r="I270" s="76">
        <v>1.4202597000000003E-2</v>
      </c>
      <c r="J270" s="77">
        <f t="shared" si="4"/>
        <v>-1.7432077698422478E-3</v>
      </c>
      <c r="K270" s="77">
        <f>I270/'סכום נכסי הקרן'!$C$42</f>
        <v>1.8140117846303401E-7</v>
      </c>
    </row>
    <row r="271" spans="2:11">
      <c r="B271" s="75" t="s">
        <v>2215</v>
      </c>
      <c r="C271" s="69" t="s">
        <v>2216</v>
      </c>
      <c r="D271" s="82" t="s">
        <v>461</v>
      </c>
      <c r="E271" s="82" t="s">
        <v>129</v>
      </c>
      <c r="F271" s="94">
        <v>45064</v>
      </c>
      <c r="G271" s="76">
        <v>1394.8759480000001</v>
      </c>
      <c r="H271" s="78">
        <v>-1.3428929999999999</v>
      </c>
      <c r="I271" s="76">
        <v>-1.8731685000000001E-2</v>
      </c>
      <c r="J271" s="77">
        <f t="shared" si="4"/>
        <v>2.2991019765073585E-3</v>
      </c>
      <c r="K271" s="77">
        <f>I271/'סכום נכסי הקרן'!$C$42</f>
        <v>-2.3924847924631932E-7</v>
      </c>
    </row>
    <row r="272" spans="2:11">
      <c r="B272" s="75" t="s">
        <v>2217</v>
      </c>
      <c r="C272" s="69" t="s">
        <v>2218</v>
      </c>
      <c r="D272" s="82" t="s">
        <v>461</v>
      </c>
      <c r="E272" s="82" t="s">
        <v>129</v>
      </c>
      <c r="F272" s="94">
        <v>45064</v>
      </c>
      <c r="G272" s="76">
        <v>3003.3881410000004</v>
      </c>
      <c r="H272" s="78">
        <v>-1.1942600000000001</v>
      </c>
      <c r="I272" s="76">
        <v>-3.5868269000000008E-2</v>
      </c>
      <c r="J272" s="77">
        <f t="shared" si="4"/>
        <v>4.4024233885951863E-3</v>
      </c>
      <c r="K272" s="77">
        <f>I272/'סכום נכסי הקרן'!$C$42</f>
        <v>-4.5812369850592192E-7</v>
      </c>
    </row>
    <row r="273" spans="2:11">
      <c r="B273" s="75" t="s">
        <v>2219</v>
      </c>
      <c r="C273" s="69" t="s">
        <v>2220</v>
      </c>
      <c r="D273" s="82" t="s">
        <v>461</v>
      </c>
      <c r="E273" s="82" t="s">
        <v>129</v>
      </c>
      <c r="F273" s="94">
        <v>45064</v>
      </c>
      <c r="G273" s="76">
        <v>4191.5130510000008</v>
      </c>
      <c r="H273" s="78">
        <v>-1.1764209999999999</v>
      </c>
      <c r="I273" s="76">
        <v>-4.9309847000000011E-2</v>
      </c>
      <c r="J273" s="77">
        <f t="shared" si="4"/>
        <v>6.0522247037026015E-3</v>
      </c>
      <c r="K273" s="77">
        <f>I273/'סכום נכסי הקרן'!$C$42</f>
        <v>-6.2980484172239086E-7</v>
      </c>
    </row>
    <row r="274" spans="2:11">
      <c r="B274" s="75" t="s">
        <v>2221</v>
      </c>
      <c r="C274" s="69" t="s">
        <v>2222</v>
      </c>
      <c r="D274" s="82" t="s">
        <v>461</v>
      </c>
      <c r="E274" s="82" t="s">
        <v>126</v>
      </c>
      <c r="F274" s="94">
        <v>45069</v>
      </c>
      <c r="G274" s="76">
        <v>611.90752100000009</v>
      </c>
      <c r="H274" s="78">
        <v>4.7532589999999999</v>
      </c>
      <c r="I274" s="76">
        <v>2.9085549000000002E-2</v>
      </c>
      <c r="J274" s="77">
        <f t="shared" si="4"/>
        <v>-3.56992140289043E-3</v>
      </c>
      <c r="K274" s="77">
        <f>I274/'סכום נכסי הקרן'!$C$42</f>
        <v>3.7149211970489061E-7</v>
      </c>
    </row>
    <row r="275" spans="2:11">
      <c r="B275" s="75" t="s">
        <v>2223</v>
      </c>
      <c r="C275" s="69" t="s">
        <v>2224</v>
      </c>
      <c r="D275" s="82" t="s">
        <v>461</v>
      </c>
      <c r="E275" s="82" t="s">
        <v>126</v>
      </c>
      <c r="F275" s="94">
        <v>45070</v>
      </c>
      <c r="G275" s="76">
        <v>596.87810700000011</v>
      </c>
      <c r="H275" s="78">
        <v>4.6986379999999999</v>
      </c>
      <c r="I275" s="76">
        <v>2.8045141000000006E-2</v>
      </c>
      <c r="J275" s="77">
        <f t="shared" si="4"/>
        <v>-3.442223115780965E-3</v>
      </c>
      <c r="K275" s="77">
        <f>I275/'סכום נכסי הקרן'!$C$42</f>
        <v>3.5820361780045949E-7</v>
      </c>
    </row>
    <row r="276" spans="2:11">
      <c r="B276" s="75" t="s">
        <v>2225</v>
      </c>
      <c r="C276" s="69" t="s">
        <v>2226</v>
      </c>
      <c r="D276" s="82" t="s">
        <v>461</v>
      </c>
      <c r="E276" s="82" t="s">
        <v>126</v>
      </c>
      <c r="F276" s="94">
        <v>45083</v>
      </c>
      <c r="G276" s="76">
        <v>1416.6344900000001</v>
      </c>
      <c r="H276" s="78">
        <v>4.0065410000000004</v>
      </c>
      <c r="I276" s="76">
        <v>5.6758043000000008E-2</v>
      </c>
      <c r="J276" s="77">
        <f t="shared" si="4"/>
        <v>-6.9664063240434402E-3</v>
      </c>
      <c r="K276" s="77">
        <f>I276/'סכום נכסי הקרן'!$C$42</f>
        <v>7.249361428375077E-7</v>
      </c>
    </row>
    <row r="277" spans="2:11">
      <c r="B277" s="75" t="s">
        <v>2227</v>
      </c>
      <c r="C277" s="69" t="s">
        <v>2228</v>
      </c>
      <c r="D277" s="82" t="s">
        <v>461</v>
      </c>
      <c r="E277" s="82" t="s">
        <v>126</v>
      </c>
      <c r="F277" s="94">
        <v>45084</v>
      </c>
      <c r="G277" s="76">
        <v>1213.9070400000003</v>
      </c>
      <c r="H277" s="78">
        <v>3.978885</v>
      </c>
      <c r="I277" s="76">
        <v>4.8299964000000008E-2</v>
      </c>
      <c r="J277" s="77">
        <f t="shared" si="4"/>
        <v>-5.9282730142875169E-3</v>
      </c>
      <c r="K277" s="77">
        <f>I277/'סכום נכסי הקרן'!$C$42</f>
        <v>6.1690621717437441E-7</v>
      </c>
    </row>
    <row r="278" spans="2:11">
      <c r="B278" s="75" t="s">
        <v>2229</v>
      </c>
      <c r="C278" s="69" t="s">
        <v>2230</v>
      </c>
      <c r="D278" s="82" t="s">
        <v>461</v>
      </c>
      <c r="E278" s="82" t="s">
        <v>126</v>
      </c>
      <c r="F278" s="94">
        <v>45090</v>
      </c>
      <c r="G278" s="76">
        <v>1415.5290880000002</v>
      </c>
      <c r="H278" s="78">
        <v>3.9318689999999998</v>
      </c>
      <c r="I278" s="76">
        <v>5.565675400000001E-2</v>
      </c>
      <c r="J278" s="77">
        <f t="shared" si="4"/>
        <v>-6.8312355843792938E-3</v>
      </c>
      <c r="K278" s="77">
        <f>I278/'סכום נכסי הקרן'!$C$42</f>
        <v>7.1087004475499669E-7</v>
      </c>
    </row>
    <row r="279" spans="2:11">
      <c r="B279" s="75" t="s">
        <v>2231</v>
      </c>
      <c r="C279" s="69" t="s">
        <v>2232</v>
      </c>
      <c r="D279" s="82" t="s">
        <v>461</v>
      </c>
      <c r="E279" s="82" t="s">
        <v>126</v>
      </c>
      <c r="F279" s="94">
        <v>45089</v>
      </c>
      <c r="G279" s="76">
        <v>1415.4063720000004</v>
      </c>
      <c r="H279" s="78">
        <v>3.9235720000000001</v>
      </c>
      <c r="I279" s="76">
        <v>5.5534494000000018E-2</v>
      </c>
      <c r="J279" s="77">
        <f t="shared" si="4"/>
        <v>-6.8162295554156536E-3</v>
      </c>
      <c r="K279" s="77">
        <f>I279/'סכום נכסי הקרן'!$C$42</f>
        <v>7.0930849174614287E-7</v>
      </c>
    </row>
    <row r="280" spans="2:11">
      <c r="B280" s="75" t="s">
        <v>2233</v>
      </c>
      <c r="C280" s="69" t="s">
        <v>2234</v>
      </c>
      <c r="D280" s="82" t="s">
        <v>461</v>
      </c>
      <c r="E280" s="82" t="s">
        <v>126</v>
      </c>
      <c r="F280" s="94">
        <v>45076</v>
      </c>
      <c r="G280" s="76">
        <v>1693.2203800000002</v>
      </c>
      <c r="H280" s="78">
        <v>3.8544320000000001</v>
      </c>
      <c r="I280" s="76">
        <v>6.5264027000000002E-2</v>
      </c>
      <c r="J280" s="77">
        <f t="shared" si="4"/>
        <v>-8.0104194294602759E-3</v>
      </c>
      <c r="K280" s="77">
        <f>I280/'סכום נכסי הקרן'!$C$42</f>
        <v>8.3357793008160891E-7</v>
      </c>
    </row>
    <row r="281" spans="2:11">
      <c r="B281" s="75" t="s">
        <v>2235</v>
      </c>
      <c r="C281" s="69" t="s">
        <v>2236</v>
      </c>
      <c r="D281" s="82" t="s">
        <v>461</v>
      </c>
      <c r="E281" s="82" t="s">
        <v>126</v>
      </c>
      <c r="F281" s="94">
        <v>45085</v>
      </c>
      <c r="G281" s="76">
        <v>1616.4395040000004</v>
      </c>
      <c r="H281" s="78">
        <v>3.8544320000000001</v>
      </c>
      <c r="I281" s="76">
        <v>6.2304560000000009E-2</v>
      </c>
      <c r="J281" s="77">
        <f t="shared" si="4"/>
        <v>-7.6471784060761919E-3</v>
      </c>
      <c r="K281" s="77">
        <f>I281/'סכום נכסי הקרן'!$C$42</f>
        <v>7.9577844866124202E-7</v>
      </c>
    </row>
    <row r="282" spans="2:11">
      <c r="B282" s="75" t="s">
        <v>2237</v>
      </c>
      <c r="C282" s="69" t="s">
        <v>2238</v>
      </c>
      <c r="D282" s="82" t="s">
        <v>461</v>
      </c>
      <c r="E282" s="82" t="s">
        <v>126</v>
      </c>
      <c r="F282" s="94">
        <v>45082</v>
      </c>
      <c r="G282" s="76">
        <v>1131.1810040000003</v>
      </c>
      <c r="H282" s="78">
        <v>3.8267760000000002</v>
      </c>
      <c r="I282" s="76">
        <v>4.3287760000000008E-2</v>
      </c>
      <c r="J282" s="77">
        <f t="shared" si="4"/>
        <v>-5.3130817956086804E-3</v>
      </c>
      <c r="K282" s="77">
        <f>I282/'סכום נכסי הקרן'!$C$42</f>
        <v>5.5288836802346682E-7</v>
      </c>
    </row>
    <row r="283" spans="2:11">
      <c r="B283" s="75" t="s">
        <v>2239</v>
      </c>
      <c r="C283" s="69" t="s">
        <v>2240</v>
      </c>
      <c r="D283" s="82" t="s">
        <v>461</v>
      </c>
      <c r="E283" s="82" t="s">
        <v>126</v>
      </c>
      <c r="F283" s="94">
        <v>45078</v>
      </c>
      <c r="G283" s="76">
        <v>1413.9558460000003</v>
      </c>
      <c r="H283" s="78">
        <v>3.825393</v>
      </c>
      <c r="I283" s="76">
        <v>5.4089366000000014E-2</v>
      </c>
      <c r="J283" s="77">
        <f t="shared" si="4"/>
        <v>-6.6388564765332081E-3</v>
      </c>
      <c r="K283" s="77">
        <f>I283/'סכום נכסי הקרן'!$C$42</f>
        <v>6.9085074615004318E-7</v>
      </c>
    </row>
    <row r="284" spans="2:11">
      <c r="B284" s="75" t="s">
        <v>2241</v>
      </c>
      <c r="C284" s="69" t="s">
        <v>2242</v>
      </c>
      <c r="D284" s="82" t="s">
        <v>461</v>
      </c>
      <c r="E284" s="82" t="s">
        <v>126</v>
      </c>
      <c r="F284" s="94">
        <v>45091</v>
      </c>
      <c r="G284" s="76">
        <v>1129.7948530000003</v>
      </c>
      <c r="H284" s="78">
        <v>3.7092369999999999</v>
      </c>
      <c r="I284" s="76">
        <v>4.1906766000000005E-2</v>
      </c>
      <c r="J284" s="77">
        <f t="shared" si="4"/>
        <v>-5.1435804381523269E-3</v>
      </c>
      <c r="K284" s="77">
        <f>I284/'סכום נכסי הקרן'!$C$42</f>
        <v>5.3524976720627961E-7</v>
      </c>
    </row>
    <row r="285" spans="2:11">
      <c r="B285" s="75" t="s">
        <v>2243</v>
      </c>
      <c r="C285" s="69" t="s">
        <v>2244</v>
      </c>
      <c r="D285" s="82" t="s">
        <v>461</v>
      </c>
      <c r="E285" s="82" t="s">
        <v>126</v>
      </c>
      <c r="F285" s="94">
        <v>45085</v>
      </c>
      <c r="G285" s="76">
        <v>120.90129600000002</v>
      </c>
      <c r="H285" s="78">
        <v>3.5916980000000001</v>
      </c>
      <c r="I285" s="76">
        <v>4.3424090000000011E-3</v>
      </c>
      <c r="J285" s="77">
        <f t="shared" si="4"/>
        <v>-5.3298147575636385E-4</v>
      </c>
      <c r="K285" s="77">
        <f>I285/'סכום נכסי הקרן'!$C$42</f>
        <v>5.5462962862952819E-8</v>
      </c>
    </row>
    <row r="286" spans="2:11">
      <c r="B286" s="75" t="s">
        <v>2245</v>
      </c>
      <c r="C286" s="69" t="s">
        <v>2246</v>
      </c>
      <c r="D286" s="82" t="s">
        <v>461</v>
      </c>
      <c r="E286" s="82" t="s">
        <v>126</v>
      </c>
      <c r="F286" s="94">
        <v>45077</v>
      </c>
      <c r="G286" s="76">
        <v>2412.4680360000002</v>
      </c>
      <c r="H286" s="78">
        <v>3.3704480000000001</v>
      </c>
      <c r="I286" s="76">
        <v>8.1310984000000017E-2</v>
      </c>
      <c r="J286" s="77">
        <f t="shared" si="4"/>
        <v>-9.9800014801742724E-3</v>
      </c>
      <c r="K286" s="77">
        <f>I286/'סכום נכסי הקרן'!$C$42</f>
        <v>1.0385360029288238E-6</v>
      </c>
    </row>
    <row r="287" spans="2:11">
      <c r="B287" s="72"/>
      <c r="C287" s="69"/>
      <c r="D287" s="69"/>
      <c r="E287" s="69"/>
      <c r="F287" s="69"/>
      <c r="G287" s="76"/>
      <c r="H287" s="78"/>
      <c r="I287" s="69"/>
      <c r="J287" s="77"/>
      <c r="K287" s="69"/>
    </row>
    <row r="288" spans="2:11">
      <c r="B288" s="70" t="s">
        <v>191</v>
      </c>
      <c r="C288" s="71"/>
      <c r="D288" s="71"/>
      <c r="E288" s="71"/>
      <c r="F288" s="71"/>
      <c r="G288" s="79"/>
      <c r="H288" s="81"/>
      <c r="I288" s="79">
        <v>9.261318181</v>
      </c>
      <c r="J288" s="80">
        <f t="shared" si="4"/>
        <v>-1.1367218130670376</v>
      </c>
      <c r="K288" s="80">
        <f>I288/'סכום נכסי הקרן'!$C$42</f>
        <v>1.1828921373707374E-4</v>
      </c>
    </row>
    <row r="289" spans="2:11">
      <c r="B289" s="86" t="s">
        <v>185</v>
      </c>
      <c r="C289" s="71"/>
      <c r="D289" s="71"/>
      <c r="E289" s="71"/>
      <c r="F289" s="71"/>
      <c r="G289" s="79"/>
      <c r="H289" s="81"/>
      <c r="I289" s="79">
        <v>9.261318181</v>
      </c>
      <c r="J289" s="80">
        <f t="shared" si="4"/>
        <v>-1.1367218130670376</v>
      </c>
      <c r="K289" s="80">
        <f>I289/'סכום נכסי הקרן'!$C$42</f>
        <v>1.1828921373707374E-4</v>
      </c>
    </row>
    <row r="290" spans="2:11">
      <c r="B290" s="75" t="s">
        <v>2247</v>
      </c>
      <c r="C290" s="69" t="s">
        <v>2248</v>
      </c>
      <c r="D290" s="82" t="s">
        <v>461</v>
      </c>
      <c r="E290" s="82" t="s">
        <v>126</v>
      </c>
      <c r="F290" s="94">
        <v>44788</v>
      </c>
      <c r="G290" s="76">
        <v>28269.382679000002</v>
      </c>
      <c r="H290" s="78">
        <v>1.405079</v>
      </c>
      <c r="I290" s="76">
        <v>0.39720706700000002</v>
      </c>
      <c r="J290" s="77">
        <f t="shared" si="4"/>
        <v>-4.8752664419799432E-2</v>
      </c>
      <c r="K290" s="77">
        <f>I290/'סכום נכסי הקרן'!$C$42</f>
        <v>5.0732855440202452E-6</v>
      </c>
    </row>
    <row r="291" spans="2:11">
      <c r="B291" s="75" t="s">
        <v>2249</v>
      </c>
      <c r="C291" s="69" t="s">
        <v>2250</v>
      </c>
      <c r="D291" s="82" t="s">
        <v>461</v>
      </c>
      <c r="E291" s="82" t="s">
        <v>135</v>
      </c>
      <c r="F291" s="94">
        <v>44909</v>
      </c>
      <c r="G291" s="76">
        <v>10046.577787000002</v>
      </c>
      <c r="H291" s="78">
        <v>19.873031999999998</v>
      </c>
      <c r="I291" s="76">
        <v>1.9965595750000003</v>
      </c>
      <c r="J291" s="77">
        <f t="shared" si="4"/>
        <v>-0.24505505324786275</v>
      </c>
      <c r="K291" s="77">
        <f>I291/'סכום נכסי הקרן'!$C$42</f>
        <v>2.550084747012496E-5</v>
      </c>
    </row>
    <row r="292" spans="2:11">
      <c r="B292" s="75" t="s">
        <v>2251</v>
      </c>
      <c r="C292" s="69" t="s">
        <v>2252</v>
      </c>
      <c r="D292" s="82" t="s">
        <v>461</v>
      </c>
      <c r="E292" s="82" t="s">
        <v>126</v>
      </c>
      <c r="F292" s="94">
        <v>44868</v>
      </c>
      <c r="G292" s="76">
        <v>6301.4158850000003</v>
      </c>
      <c r="H292" s="78">
        <v>22.552578</v>
      </c>
      <c r="I292" s="76">
        <v>1.4211317180000003</v>
      </c>
      <c r="J292" s="77">
        <f t="shared" si="4"/>
        <v>-0.17442780730783689</v>
      </c>
      <c r="K292" s="77">
        <f>I292/'סכום נכסי הקרן'!$C$42</f>
        <v>1.8151255604619081E-5</v>
      </c>
    </row>
    <row r="293" spans="2:11">
      <c r="B293" s="75" t="s">
        <v>2247</v>
      </c>
      <c r="C293" s="69" t="s">
        <v>2253</v>
      </c>
      <c r="D293" s="82" t="s">
        <v>461</v>
      </c>
      <c r="E293" s="82" t="s">
        <v>126</v>
      </c>
      <c r="F293" s="94">
        <v>44972</v>
      </c>
      <c r="G293" s="76">
        <v>27900.490344000005</v>
      </c>
      <c r="H293" s="78">
        <v>6.1653229999999999</v>
      </c>
      <c r="I293" s="76">
        <v>1.7201553090000001</v>
      </c>
      <c r="J293" s="77">
        <f t="shared" si="4"/>
        <v>-0.21112956313441775</v>
      </c>
      <c r="K293" s="77">
        <f>I293/'סכום נכסי הקרן'!$C$42</f>
        <v>2.1970503013782931E-5</v>
      </c>
    </row>
    <row r="294" spans="2:11">
      <c r="B294" s="75" t="s">
        <v>2254</v>
      </c>
      <c r="C294" s="69" t="s">
        <v>2255</v>
      </c>
      <c r="D294" s="82" t="s">
        <v>461</v>
      </c>
      <c r="E294" s="82" t="s">
        <v>126</v>
      </c>
      <c r="F294" s="94">
        <v>44946</v>
      </c>
      <c r="G294" s="76">
        <v>4204.0219630000011</v>
      </c>
      <c r="H294" s="78">
        <v>-9.3647760000000009</v>
      </c>
      <c r="I294" s="76">
        <v>-0.39369723700000003</v>
      </c>
      <c r="J294" s="77">
        <f t="shared" si="4"/>
        <v>4.8321872577516974E-2</v>
      </c>
      <c r="K294" s="77">
        <f>I294/'סכום נכסי הקרן'!$C$42</f>
        <v>-5.0284566089878068E-6</v>
      </c>
    </row>
    <row r="295" spans="2:11">
      <c r="B295" s="75" t="s">
        <v>2256</v>
      </c>
      <c r="C295" s="69" t="s">
        <v>2257</v>
      </c>
      <c r="D295" s="82" t="s">
        <v>461</v>
      </c>
      <c r="E295" s="82" t="s">
        <v>135</v>
      </c>
      <c r="F295" s="94">
        <v>44972</v>
      </c>
      <c r="G295" s="76">
        <v>13592.229076000003</v>
      </c>
      <c r="H295" s="78">
        <v>15.918257000000001</v>
      </c>
      <c r="I295" s="76">
        <v>2.1636459330000002</v>
      </c>
      <c r="J295" s="77">
        <f t="shared" si="4"/>
        <v>-0.26556300946884426</v>
      </c>
      <c r="K295" s="77">
        <f>I295/'סכום נכסי הקרן'!$C$42</f>
        <v>2.7634940428356215E-5</v>
      </c>
    </row>
    <row r="296" spans="2:11">
      <c r="B296" s="75" t="s">
        <v>2258</v>
      </c>
      <c r="C296" s="69" t="s">
        <v>2259</v>
      </c>
      <c r="D296" s="82" t="s">
        <v>461</v>
      </c>
      <c r="E296" s="82" t="s">
        <v>126</v>
      </c>
      <c r="F296" s="94">
        <v>45068</v>
      </c>
      <c r="G296" s="76">
        <v>2808.0218940000004</v>
      </c>
      <c r="H296" s="78">
        <v>5.4498439999999997</v>
      </c>
      <c r="I296" s="76">
        <v>0.15303281300000005</v>
      </c>
      <c r="J296" s="77">
        <f t="shared" si="4"/>
        <v>-1.8783042894367542E-2</v>
      </c>
      <c r="K296" s="77">
        <f>I296/'סכום נכסי הקרן'!$C$42</f>
        <v>1.9545955307830756E-6</v>
      </c>
    </row>
    <row r="297" spans="2:11">
      <c r="B297" s="75" t="s">
        <v>2247</v>
      </c>
      <c r="C297" s="69" t="s">
        <v>2260</v>
      </c>
      <c r="D297" s="82" t="s">
        <v>461</v>
      </c>
      <c r="E297" s="82" t="s">
        <v>126</v>
      </c>
      <c r="F297" s="94">
        <v>45069</v>
      </c>
      <c r="G297" s="76">
        <v>22145.298325000003</v>
      </c>
      <c r="H297" s="78">
        <v>7.1095499999999996</v>
      </c>
      <c r="I297" s="76">
        <v>1.5744309840000001</v>
      </c>
      <c r="J297" s="77">
        <f t="shared" si="4"/>
        <v>-0.19324355428723181</v>
      </c>
      <c r="K297" s="77">
        <f>I297/'סכום נכסי הקרן'!$C$42</f>
        <v>2.0109254378358706E-5</v>
      </c>
    </row>
    <row r="298" spans="2:11">
      <c r="B298" s="75" t="s">
        <v>2256</v>
      </c>
      <c r="C298" s="69" t="s">
        <v>2261</v>
      </c>
      <c r="D298" s="82" t="s">
        <v>461</v>
      </c>
      <c r="E298" s="82" t="s">
        <v>135</v>
      </c>
      <c r="F298" s="94">
        <v>45082</v>
      </c>
      <c r="G298" s="76">
        <v>7093.1185610000011</v>
      </c>
      <c r="H298" s="78">
        <v>3.2263950000000001</v>
      </c>
      <c r="I298" s="76">
        <v>0.22885201900000005</v>
      </c>
      <c r="J298" s="77">
        <f t="shared" si="4"/>
        <v>-2.808899088419433E-2</v>
      </c>
      <c r="K298" s="77">
        <f>I298/'סכום נכסי הקרן'!$C$42</f>
        <v>2.9229883760163477E-6</v>
      </c>
    </row>
    <row r="299" spans="2:11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</row>
    <row r="300" spans="2:11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</row>
    <row r="301" spans="2:11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</row>
    <row r="302" spans="2:11">
      <c r="B302" s="125" t="s">
        <v>209</v>
      </c>
      <c r="C302" s="111"/>
      <c r="D302" s="111"/>
      <c r="E302" s="111"/>
      <c r="F302" s="111"/>
      <c r="G302" s="111"/>
      <c r="H302" s="111"/>
      <c r="I302" s="111"/>
      <c r="J302" s="111"/>
      <c r="K302" s="111"/>
    </row>
    <row r="303" spans="2:11">
      <c r="B303" s="125" t="s">
        <v>106</v>
      </c>
      <c r="C303" s="111"/>
      <c r="D303" s="111"/>
      <c r="E303" s="111"/>
      <c r="F303" s="111"/>
      <c r="G303" s="111"/>
      <c r="H303" s="111"/>
      <c r="I303" s="111"/>
      <c r="J303" s="111"/>
      <c r="K303" s="111"/>
    </row>
    <row r="304" spans="2:11">
      <c r="B304" s="125" t="s">
        <v>192</v>
      </c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2:11">
      <c r="B305" s="125" t="s">
        <v>200</v>
      </c>
      <c r="C305" s="111"/>
      <c r="D305" s="111"/>
      <c r="E305" s="111"/>
      <c r="F305" s="111"/>
      <c r="G305" s="111"/>
      <c r="H305" s="111"/>
      <c r="I305" s="111"/>
      <c r="J305" s="111"/>
      <c r="K305" s="111"/>
    </row>
    <row r="306" spans="2:11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</row>
    <row r="307" spans="2:11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</row>
    <row r="308" spans="2:1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</row>
    <row r="309" spans="2:11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</row>
    <row r="310" spans="2:11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</row>
    <row r="311" spans="2:11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</row>
    <row r="312" spans="2:11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</row>
    <row r="313" spans="2:11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</row>
    <row r="314" spans="2:11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</row>
    <row r="315" spans="2:11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</row>
    <row r="316" spans="2:11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</row>
    <row r="317" spans="2:11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</row>
    <row r="318" spans="2:11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</row>
    <row r="319" spans="2:11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</row>
    <row r="320" spans="2:11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</row>
    <row r="321" spans="2:1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</row>
    <row r="322" spans="2:11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</row>
    <row r="323" spans="2:11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</row>
    <row r="324" spans="2:11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2:11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</row>
    <row r="326" spans="2:11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</row>
    <row r="327" spans="2:11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</row>
    <row r="328" spans="2:11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</row>
    <row r="329" spans="2:11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</row>
    <row r="330" spans="2:11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</row>
    <row r="331" spans="2:11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</row>
    <row r="332" spans="2:11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</row>
    <row r="333" spans="2:11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</row>
    <row r="334" spans="2:1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</row>
    <row r="335" spans="2:11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</row>
    <row r="336" spans="2:11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</row>
    <row r="337" spans="2:11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</row>
    <row r="338" spans="2:11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</row>
    <row r="339" spans="2:11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</row>
    <row r="340" spans="2:11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</row>
    <row r="341" spans="2:11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</row>
    <row r="342" spans="2:11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</row>
    <row r="343" spans="2:11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</row>
    <row r="344" spans="2:11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</row>
    <row r="345" spans="2:11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</row>
    <row r="346" spans="2:11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</row>
    <row r="347" spans="2:1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</row>
    <row r="348" spans="2:11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</row>
    <row r="349" spans="2:11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</row>
    <row r="350" spans="2:11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</row>
    <row r="351" spans="2:11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</row>
    <row r="352" spans="2:11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</row>
    <row r="353" spans="2:11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2:11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</row>
    <row r="355" spans="2:11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</row>
    <row r="356" spans="2:11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</row>
    <row r="357" spans="2:1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</row>
    <row r="358" spans="2:1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</row>
    <row r="359" spans="2:1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2:11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</row>
    <row r="361" spans="2:11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2:11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</row>
    <row r="363" spans="2:11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</row>
    <row r="364" spans="2:1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</row>
    <row r="365" spans="2:1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</row>
    <row r="366" spans="2:1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</row>
    <row r="367" spans="2:1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</row>
    <row r="368" spans="2:1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</row>
    <row r="369" spans="2:1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</row>
    <row r="370" spans="2:1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</row>
    <row r="371" spans="2:1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</row>
    <row r="372" spans="2:1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</row>
    <row r="373" spans="2:1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</row>
    <row r="374" spans="2:1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</row>
    <row r="375" spans="2:1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2:1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</row>
    <row r="377" spans="2:1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</row>
    <row r="378" spans="2:1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</row>
    <row r="379" spans="2:1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</row>
    <row r="380" spans="2:1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</row>
    <row r="381" spans="2:1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</row>
    <row r="382" spans="2:1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2:1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</row>
    <row r="384" spans="2:1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</row>
    <row r="385" spans="2:1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</row>
    <row r="386" spans="2:1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</row>
    <row r="387" spans="2:1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</row>
    <row r="388" spans="2:1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</row>
    <row r="389" spans="2:1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</row>
    <row r="390" spans="2:1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</row>
    <row r="391" spans="2:1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2:1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</row>
    <row r="393" spans="2:1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</row>
    <row r="394" spans="2:1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</row>
    <row r="395" spans="2:1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</row>
    <row r="396" spans="2:1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</row>
    <row r="397" spans="2:1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</row>
    <row r="398" spans="2:1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</row>
    <row r="399" spans="2:1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</row>
    <row r="400" spans="2:1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</row>
    <row r="401" spans="2:1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</row>
    <row r="402" spans="2:1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</row>
    <row r="403" spans="2:1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</row>
    <row r="404" spans="2:1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</row>
    <row r="405" spans="2:1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</row>
    <row r="406" spans="2:1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</row>
    <row r="407" spans="2:1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2:1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2:1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</row>
    <row r="410" spans="2:1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</row>
    <row r="411" spans="2:1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</row>
    <row r="412" spans="2:1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2:1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</row>
    <row r="414" spans="2:1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</row>
    <row r="415" spans="2:1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</row>
    <row r="416" spans="2:1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</row>
    <row r="417" spans="2:1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</row>
    <row r="418" spans="2:1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</row>
    <row r="419" spans="2:1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2:1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</row>
    <row r="421" spans="2:1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</row>
    <row r="422" spans="2:1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</row>
    <row r="423" spans="2:1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2:1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2:1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2:1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</row>
    <row r="427" spans="2:1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2:1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2:1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2:1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2:1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2:1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</row>
    <row r="433" spans="2:1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</row>
    <row r="434" spans="2:1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</row>
    <row r="435" spans="2:1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</row>
    <row r="436" spans="2:1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</row>
    <row r="437" spans="2:1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</row>
    <row r="438" spans="2:1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</row>
    <row r="439" spans="2:1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</row>
    <row r="440" spans="2:1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</row>
    <row r="441" spans="2:1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2:1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</row>
    <row r="443" spans="2:1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</row>
    <row r="444" spans="2:1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</row>
    <row r="445" spans="2:1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</row>
    <row r="446" spans="2:1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</row>
    <row r="447" spans="2:1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</row>
    <row r="448" spans="2:1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</row>
    <row r="449" spans="2:1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</row>
    <row r="450" spans="2:1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</row>
    <row r="451" spans="2:1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</row>
    <row r="452" spans="2:1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</row>
    <row r="453" spans="2:1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2:1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pans="2:1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2:1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</row>
    <row r="457" spans="2:1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</row>
    <row r="458" spans="2:1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</row>
    <row r="459" spans="2:1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</row>
    <row r="460" spans="2:1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</row>
    <row r="461" spans="2:1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2:1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</row>
    <row r="463" spans="2:1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</row>
    <row r="464" spans="2:1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</row>
    <row r="465" spans="2:1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</row>
    <row r="466" spans="2:1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</row>
    <row r="467" spans="2:1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</row>
    <row r="468" spans="2:1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</row>
    <row r="469" spans="2:1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2:1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</row>
    <row r="471" spans="2:1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</row>
    <row r="472" spans="2:1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</row>
    <row r="473" spans="2:1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</row>
    <row r="474" spans="2:1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</row>
    <row r="475" spans="2:1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</row>
    <row r="476" spans="2:1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</row>
    <row r="477" spans="2:1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</row>
    <row r="478" spans="2:1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</row>
    <row r="479" spans="2:1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</row>
    <row r="480" spans="2:1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</row>
    <row r="481" spans="2:1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2:1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</row>
    <row r="483" spans="2:1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</row>
    <row r="484" spans="2:1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</row>
    <row r="485" spans="2:1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</row>
    <row r="486" spans="2:1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</row>
    <row r="487" spans="2:1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</row>
    <row r="488" spans="2:1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</row>
    <row r="489" spans="2:1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</row>
    <row r="490" spans="2:1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</row>
    <row r="491" spans="2:1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</row>
    <row r="492" spans="2:1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</row>
    <row r="493" spans="2:1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</row>
    <row r="494" spans="2:1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</row>
    <row r="495" spans="2:1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</row>
    <row r="496" spans="2:1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</row>
    <row r="497" spans="2:1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</row>
    <row r="498" spans="2:1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</row>
    <row r="499" spans="2:1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2:1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</row>
    <row r="501" spans="2:11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</row>
    <row r="502" spans="2:11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</row>
    <row r="503" spans="2:11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</row>
    <row r="504" spans="2:11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</row>
    <row r="505" spans="2:11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</row>
    <row r="506" spans="2:11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</row>
    <row r="507" spans="2:11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</row>
    <row r="508" spans="2:11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</row>
    <row r="509" spans="2:11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</row>
    <row r="510" spans="2:11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</row>
    <row r="511" spans="2:11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</row>
    <row r="512" spans="2:11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</row>
    <row r="513" spans="2:11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</row>
    <row r="514" spans="2:11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</row>
    <row r="515" spans="2:11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</row>
    <row r="516" spans="2:11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</row>
    <row r="517" spans="2:11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</row>
    <row r="518" spans="2:11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</row>
    <row r="519" spans="2:11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</row>
    <row r="520" spans="2:11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</row>
    <row r="521" spans="2:11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</row>
    <row r="522" spans="2:11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</row>
    <row r="523" spans="2:11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</row>
    <row r="524" spans="2:1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</row>
    <row r="525" spans="2:11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</row>
    <row r="526" spans="2:11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</row>
    <row r="527" spans="2:11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</row>
    <row r="528" spans="2:11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</row>
    <row r="529" spans="2:11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</row>
    <row r="530" spans="2:11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</row>
    <row r="531" spans="2:11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</row>
    <row r="532" spans="2:11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</row>
    <row r="533" spans="2:11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</row>
    <row r="534" spans="2:11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</row>
    <row r="535" spans="2:11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</row>
    <row r="536" spans="2:11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</row>
    <row r="537" spans="2:11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</row>
    <row r="538" spans="2:11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</row>
    <row r="539" spans="2:11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</row>
    <row r="540" spans="2:11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</row>
    <row r="541" spans="2:11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</row>
    <row r="542" spans="2:11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</row>
    <row r="543" spans="2:11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</row>
    <row r="544" spans="2:11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</row>
    <row r="545" spans="2:11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</row>
    <row r="546" spans="2:11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</row>
    <row r="547" spans="2:11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</row>
    <row r="548" spans="2:11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</row>
    <row r="549" spans="2:11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</row>
    <row r="550" spans="2:11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</row>
    <row r="551" spans="2:11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</row>
    <row r="552" spans="2:11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</row>
    <row r="553" spans="2:11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</row>
    <row r="554" spans="2:11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</row>
    <row r="555" spans="2:11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</row>
    <row r="556" spans="2:11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</row>
    <row r="557" spans="2:11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</row>
    <row r="558" spans="2:11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</row>
    <row r="559" spans="2:11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</row>
    <row r="560" spans="2:11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</row>
    <row r="561" spans="2:11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</row>
    <row r="562" spans="2:11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</row>
    <row r="563" spans="2:11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</row>
    <row r="564" spans="2:11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</row>
    <row r="565" spans="2:11">
      <c r="B565" s="110"/>
      <c r="C565" s="110"/>
      <c r="D565" s="110"/>
      <c r="E565" s="111"/>
      <c r="F565" s="111"/>
      <c r="G565" s="111"/>
      <c r="H565" s="111"/>
      <c r="I565" s="111"/>
      <c r="J565" s="111"/>
      <c r="K565" s="111"/>
    </row>
    <row r="566" spans="2:11">
      <c r="B566" s="110"/>
      <c r="C566" s="110"/>
      <c r="D566" s="110"/>
      <c r="E566" s="111"/>
      <c r="F566" s="111"/>
      <c r="G566" s="111"/>
      <c r="H566" s="111"/>
      <c r="I566" s="111"/>
      <c r="J566" s="111"/>
      <c r="K566" s="111"/>
    </row>
    <row r="567" spans="2:11">
      <c r="B567" s="110"/>
      <c r="C567" s="110"/>
      <c r="D567" s="110"/>
      <c r="E567" s="111"/>
      <c r="F567" s="111"/>
      <c r="G567" s="111"/>
      <c r="H567" s="111"/>
      <c r="I567" s="111"/>
      <c r="J567" s="111"/>
      <c r="K567" s="111"/>
    </row>
    <row r="568" spans="2:11">
      <c r="B568" s="110"/>
      <c r="C568" s="110"/>
      <c r="D568" s="110"/>
      <c r="E568" s="111"/>
      <c r="F568" s="111"/>
      <c r="G568" s="111"/>
      <c r="H568" s="111"/>
      <c r="I568" s="111"/>
      <c r="J568" s="111"/>
      <c r="K568" s="111"/>
    </row>
    <row r="569" spans="2:11">
      <c r="B569" s="110"/>
      <c r="C569" s="110"/>
      <c r="D569" s="110"/>
      <c r="E569" s="111"/>
      <c r="F569" s="111"/>
      <c r="G569" s="111"/>
      <c r="H569" s="111"/>
      <c r="I569" s="111"/>
      <c r="J569" s="111"/>
      <c r="K569" s="111"/>
    </row>
    <row r="570" spans="2:11">
      <c r="B570" s="110"/>
      <c r="C570" s="110"/>
      <c r="D570" s="110"/>
      <c r="E570" s="111"/>
      <c r="F570" s="111"/>
      <c r="G570" s="111"/>
      <c r="H570" s="111"/>
      <c r="I570" s="111"/>
      <c r="J570" s="111"/>
      <c r="K570" s="111"/>
    </row>
    <row r="571" spans="2:11">
      <c r="B571" s="110"/>
      <c r="C571" s="110"/>
      <c r="D571" s="110"/>
      <c r="E571" s="111"/>
      <c r="F571" s="111"/>
      <c r="G571" s="111"/>
      <c r="H571" s="111"/>
      <c r="I571" s="111"/>
      <c r="J571" s="111"/>
      <c r="K571" s="111"/>
    </row>
    <row r="572" spans="2:11">
      <c r="B572" s="110"/>
      <c r="C572" s="110"/>
      <c r="D572" s="110"/>
      <c r="E572" s="111"/>
      <c r="F572" s="111"/>
      <c r="G572" s="111"/>
      <c r="H572" s="111"/>
      <c r="I572" s="111"/>
      <c r="J572" s="111"/>
      <c r="K572" s="111"/>
    </row>
    <row r="573" spans="2:11">
      <c r="B573" s="110"/>
      <c r="C573" s="110"/>
      <c r="D573" s="110"/>
      <c r="E573" s="111"/>
      <c r="F573" s="111"/>
      <c r="G573" s="111"/>
      <c r="H573" s="111"/>
      <c r="I573" s="111"/>
      <c r="J573" s="111"/>
      <c r="K573" s="111"/>
    </row>
    <row r="574" spans="2:11">
      <c r="B574" s="110"/>
      <c r="C574" s="110"/>
      <c r="D574" s="110"/>
      <c r="E574" s="111"/>
      <c r="F574" s="111"/>
      <c r="G574" s="111"/>
      <c r="H574" s="111"/>
      <c r="I574" s="111"/>
      <c r="J574" s="111"/>
      <c r="K574" s="111"/>
    </row>
    <row r="575" spans="2:11">
      <c r="B575" s="110"/>
      <c r="C575" s="110"/>
      <c r="D575" s="110"/>
      <c r="E575" s="111"/>
      <c r="F575" s="111"/>
      <c r="G575" s="111"/>
      <c r="H575" s="111"/>
      <c r="I575" s="111"/>
      <c r="J575" s="111"/>
      <c r="K575" s="111"/>
    </row>
    <row r="576" spans="2:11">
      <c r="B576" s="110"/>
      <c r="C576" s="110"/>
      <c r="D576" s="110"/>
      <c r="E576" s="111"/>
      <c r="F576" s="111"/>
      <c r="G576" s="111"/>
      <c r="H576" s="111"/>
      <c r="I576" s="111"/>
      <c r="J576" s="111"/>
      <c r="K576" s="111"/>
    </row>
    <row r="577" spans="2:11">
      <c r="B577" s="110"/>
      <c r="C577" s="110"/>
      <c r="D577" s="110"/>
      <c r="E577" s="111"/>
      <c r="F577" s="111"/>
      <c r="G577" s="111"/>
      <c r="H577" s="111"/>
      <c r="I577" s="111"/>
      <c r="J577" s="111"/>
      <c r="K577" s="111"/>
    </row>
    <row r="578" spans="2:11">
      <c r="B578" s="110"/>
      <c r="C578" s="110"/>
      <c r="D578" s="110"/>
      <c r="E578" s="111"/>
      <c r="F578" s="111"/>
      <c r="G578" s="111"/>
      <c r="H578" s="111"/>
      <c r="I578" s="111"/>
      <c r="J578" s="111"/>
      <c r="K578" s="111"/>
    </row>
    <row r="579" spans="2:11">
      <c r="B579" s="110"/>
      <c r="C579" s="110"/>
      <c r="D579" s="110"/>
      <c r="E579" s="111"/>
      <c r="F579" s="111"/>
      <c r="G579" s="111"/>
      <c r="H579" s="111"/>
      <c r="I579" s="111"/>
      <c r="J579" s="111"/>
      <c r="K579" s="111"/>
    </row>
    <row r="580" spans="2:11">
      <c r="B580" s="110"/>
      <c r="C580" s="110"/>
      <c r="D580" s="110"/>
      <c r="E580" s="111"/>
      <c r="F580" s="111"/>
      <c r="G580" s="111"/>
      <c r="H580" s="111"/>
      <c r="I580" s="111"/>
      <c r="J580" s="111"/>
      <c r="K580" s="111"/>
    </row>
    <row r="581" spans="2:11">
      <c r="B581" s="110"/>
      <c r="C581" s="110"/>
      <c r="D581" s="110"/>
      <c r="E581" s="111"/>
      <c r="F581" s="111"/>
      <c r="G581" s="111"/>
      <c r="H581" s="111"/>
      <c r="I581" s="111"/>
      <c r="J581" s="111"/>
      <c r="K581" s="111"/>
    </row>
    <row r="582" spans="2:11">
      <c r="B582" s="110"/>
      <c r="C582" s="110"/>
      <c r="D582" s="110"/>
      <c r="E582" s="111"/>
      <c r="F582" s="111"/>
      <c r="G582" s="111"/>
      <c r="H582" s="111"/>
      <c r="I582" s="111"/>
      <c r="J582" s="111"/>
      <c r="K582" s="111"/>
    </row>
    <row r="583" spans="2:11">
      <c r="B583" s="110"/>
      <c r="C583" s="110"/>
      <c r="D583" s="110"/>
      <c r="E583" s="111"/>
      <c r="F583" s="111"/>
      <c r="G583" s="111"/>
      <c r="H583" s="111"/>
      <c r="I583" s="111"/>
      <c r="J583" s="111"/>
      <c r="K583" s="111"/>
    </row>
    <row r="584" spans="2:11">
      <c r="B584" s="110"/>
      <c r="C584" s="110"/>
      <c r="D584" s="110"/>
      <c r="E584" s="111"/>
      <c r="F584" s="111"/>
      <c r="G584" s="111"/>
      <c r="H584" s="111"/>
      <c r="I584" s="111"/>
      <c r="J584" s="111"/>
      <c r="K584" s="111"/>
    </row>
    <row r="585" spans="2:11">
      <c r="B585" s="110"/>
      <c r="C585" s="110"/>
      <c r="D585" s="110"/>
      <c r="E585" s="111"/>
      <c r="F585" s="111"/>
      <c r="G585" s="111"/>
      <c r="H585" s="111"/>
      <c r="I585" s="111"/>
      <c r="J585" s="111"/>
      <c r="K585" s="111"/>
    </row>
    <row r="586" spans="2:11">
      <c r="B586" s="110"/>
      <c r="C586" s="110"/>
      <c r="D586" s="110"/>
      <c r="E586" s="111"/>
      <c r="F586" s="111"/>
      <c r="G586" s="111"/>
      <c r="H586" s="111"/>
      <c r="I586" s="111"/>
      <c r="J586" s="111"/>
      <c r="K586" s="111"/>
    </row>
    <row r="587" spans="2:11">
      <c r="B587" s="110"/>
      <c r="C587" s="110"/>
      <c r="D587" s="110"/>
      <c r="E587" s="111"/>
      <c r="F587" s="111"/>
      <c r="G587" s="111"/>
      <c r="H587" s="111"/>
      <c r="I587" s="111"/>
      <c r="J587" s="111"/>
      <c r="K587" s="111"/>
    </row>
    <row r="588" spans="2:11">
      <c r="B588" s="110"/>
      <c r="C588" s="110"/>
      <c r="D588" s="110"/>
      <c r="E588" s="111"/>
      <c r="F588" s="111"/>
      <c r="G588" s="111"/>
      <c r="H588" s="111"/>
      <c r="I588" s="111"/>
      <c r="J588" s="111"/>
      <c r="K588" s="111"/>
    </row>
    <row r="589" spans="2:11">
      <c r="B589" s="110"/>
      <c r="C589" s="110"/>
      <c r="D589" s="110"/>
      <c r="E589" s="111"/>
      <c r="F589" s="111"/>
      <c r="G589" s="111"/>
      <c r="H589" s="111"/>
      <c r="I589" s="111"/>
      <c r="J589" s="111"/>
      <c r="K589" s="111"/>
    </row>
    <row r="590" spans="2:11">
      <c r="B590" s="110"/>
      <c r="C590" s="110"/>
      <c r="D590" s="110"/>
      <c r="E590" s="111"/>
      <c r="F590" s="111"/>
      <c r="G590" s="111"/>
      <c r="H590" s="111"/>
      <c r="I590" s="111"/>
      <c r="J590" s="111"/>
      <c r="K590" s="111"/>
    </row>
    <row r="591" spans="2:11">
      <c r="B591" s="110"/>
      <c r="C591" s="110"/>
      <c r="D591" s="110"/>
      <c r="E591" s="111"/>
      <c r="F591" s="111"/>
      <c r="G591" s="111"/>
      <c r="H591" s="111"/>
      <c r="I591" s="111"/>
      <c r="J591" s="111"/>
      <c r="K591" s="111"/>
    </row>
    <row r="592" spans="2:11">
      <c r="B592" s="110"/>
      <c r="C592" s="110"/>
      <c r="D592" s="110"/>
      <c r="E592" s="111"/>
      <c r="F592" s="111"/>
      <c r="G592" s="111"/>
      <c r="H592" s="111"/>
      <c r="I592" s="111"/>
      <c r="J592" s="111"/>
      <c r="K592" s="111"/>
    </row>
    <row r="593" spans="2:11">
      <c r="B593" s="110"/>
      <c r="C593" s="110"/>
      <c r="D593" s="110"/>
      <c r="E593" s="111"/>
      <c r="F593" s="111"/>
      <c r="G593" s="111"/>
      <c r="H593" s="111"/>
      <c r="I593" s="111"/>
      <c r="J593" s="111"/>
      <c r="K593" s="111"/>
    </row>
    <row r="594" spans="2:11">
      <c r="B594" s="110"/>
      <c r="C594" s="110"/>
      <c r="D594" s="110"/>
      <c r="E594" s="111"/>
      <c r="F594" s="111"/>
      <c r="G594" s="111"/>
      <c r="H594" s="111"/>
      <c r="I594" s="111"/>
      <c r="J594" s="111"/>
      <c r="K594" s="111"/>
    </row>
    <row r="595" spans="2:11">
      <c r="B595" s="110"/>
      <c r="C595" s="110"/>
      <c r="D595" s="110"/>
      <c r="E595" s="111"/>
      <c r="F595" s="111"/>
      <c r="G595" s="111"/>
      <c r="H595" s="111"/>
      <c r="I595" s="111"/>
      <c r="J595" s="111"/>
      <c r="K595" s="111"/>
    </row>
    <row r="596" spans="2:11">
      <c r="B596" s="110"/>
      <c r="C596" s="110"/>
      <c r="D596" s="110"/>
      <c r="E596" s="111"/>
      <c r="F596" s="111"/>
      <c r="G596" s="111"/>
      <c r="H596" s="111"/>
      <c r="I596" s="111"/>
      <c r="J596" s="111"/>
      <c r="K596" s="111"/>
    </row>
    <row r="597" spans="2:11">
      <c r="B597" s="110"/>
      <c r="C597" s="110"/>
      <c r="D597" s="110"/>
      <c r="E597" s="111"/>
      <c r="F597" s="111"/>
      <c r="G597" s="111"/>
      <c r="H597" s="111"/>
      <c r="I597" s="111"/>
      <c r="J597" s="111"/>
      <c r="K597" s="111"/>
    </row>
    <row r="598" spans="2:11">
      <c r="B598" s="110"/>
      <c r="C598" s="110"/>
      <c r="D598" s="110"/>
      <c r="E598" s="111"/>
      <c r="F598" s="111"/>
      <c r="G598" s="111"/>
      <c r="H598" s="111"/>
      <c r="I598" s="111"/>
      <c r="J598" s="111"/>
      <c r="K598" s="111"/>
    </row>
    <row r="599" spans="2:11">
      <c r="B599" s="110"/>
      <c r="C599" s="110"/>
      <c r="D599" s="110"/>
      <c r="E599" s="111"/>
      <c r="F599" s="111"/>
      <c r="G599" s="111"/>
      <c r="H599" s="111"/>
      <c r="I599" s="111"/>
      <c r="J599" s="111"/>
      <c r="K599" s="111"/>
    </row>
    <row r="600" spans="2:11">
      <c r="B600" s="110"/>
      <c r="C600" s="110"/>
      <c r="D600" s="110"/>
      <c r="E600" s="111"/>
      <c r="F600" s="111"/>
      <c r="G600" s="111"/>
      <c r="H600" s="111"/>
      <c r="I600" s="111"/>
      <c r="J600" s="111"/>
      <c r="K600" s="111"/>
    </row>
    <row r="601" spans="2:11">
      <c r="B601" s="110"/>
      <c r="C601" s="110"/>
      <c r="D601" s="110"/>
      <c r="E601" s="111"/>
      <c r="F601" s="111"/>
      <c r="G601" s="111"/>
      <c r="H601" s="111"/>
      <c r="I601" s="111"/>
      <c r="J601" s="111"/>
      <c r="K601" s="111"/>
    </row>
    <row r="602" spans="2:11">
      <c r="B602" s="110"/>
      <c r="C602" s="110"/>
      <c r="D602" s="110"/>
      <c r="E602" s="111"/>
      <c r="F602" s="111"/>
      <c r="G602" s="111"/>
      <c r="H602" s="111"/>
      <c r="I602" s="111"/>
      <c r="J602" s="111"/>
      <c r="K602" s="111"/>
    </row>
    <row r="603" spans="2:11">
      <c r="B603" s="110"/>
      <c r="C603" s="110"/>
      <c r="D603" s="110"/>
      <c r="E603" s="111"/>
      <c r="F603" s="111"/>
      <c r="G603" s="111"/>
      <c r="H603" s="111"/>
      <c r="I603" s="111"/>
      <c r="J603" s="111"/>
      <c r="K603" s="111"/>
    </row>
    <row r="604" spans="2:11">
      <c r="B604" s="110"/>
      <c r="C604" s="110"/>
      <c r="D604" s="110"/>
      <c r="E604" s="111"/>
      <c r="F604" s="111"/>
      <c r="G604" s="111"/>
      <c r="H604" s="111"/>
      <c r="I604" s="111"/>
      <c r="J604" s="111"/>
      <c r="K604" s="111"/>
    </row>
    <row r="605" spans="2:11">
      <c r="B605" s="110"/>
      <c r="C605" s="110"/>
      <c r="D605" s="110"/>
      <c r="E605" s="111"/>
      <c r="F605" s="111"/>
      <c r="G605" s="111"/>
      <c r="H605" s="111"/>
      <c r="I605" s="111"/>
      <c r="J605" s="111"/>
      <c r="K605" s="111"/>
    </row>
    <row r="606" spans="2:11">
      <c r="B606" s="110"/>
      <c r="C606" s="110"/>
      <c r="D606" s="110"/>
      <c r="E606" s="111"/>
      <c r="F606" s="111"/>
      <c r="G606" s="111"/>
      <c r="H606" s="111"/>
      <c r="I606" s="111"/>
      <c r="J606" s="111"/>
      <c r="K606" s="111"/>
    </row>
    <row r="607" spans="2:11">
      <c r="B607" s="110"/>
      <c r="C607" s="110"/>
      <c r="D607" s="110"/>
      <c r="E607" s="111"/>
      <c r="F607" s="111"/>
      <c r="G607" s="111"/>
      <c r="H607" s="111"/>
      <c r="I607" s="111"/>
      <c r="J607" s="111"/>
      <c r="K607" s="111"/>
    </row>
    <row r="608" spans="2:11">
      <c r="B608" s="110"/>
      <c r="C608" s="110"/>
      <c r="D608" s="110"/>
      <c r="E608" s="111"/>
      <c r="F608" s="111"/>
      <c r="G608" s="111"/>
      <c r="H608" s="111"/>
      <c r="I608" s="111"/>
      <c r="J608" s="111"/>
      <c r="K608" s="111"/>
    </row>
    <row r="609" spans="2:11">
      <c r="B609" s="110"/>
      <c r="C609" s="110"/>
      <c r="D609" s="110"/>
      <c r="E609" s="111"/>
      <c r="F609" s="111"/>
      <c r="G609" s="111"/>
      <c r="H609" s="111"/>
      <c r="I609" s="111"/>
      <c r="J609" s="111"/>
      <c r="K609" s="111"/>
    </row>
    <row r="610" spans="2:11">
      <c r="B610" s="110"/>
      <c r="C610" s="110"/>
      <c r="D610" s="110"/>
      <c r="E610" s="111"/>
      <c r="F610" s="111"/>
      <c r="G610" s="111"/>
      <c r="H610" s="111"/>
      <c r="I610" s="111"/>
      <c r="J610" s="111"/>
      <c r="K610" s="111"/>
    </row>
    <row r="611" spans="2:11">
      <c r="B611" s="110"/>
      <c r="C611" s="110"/>
      <c r="D611" s="110"/>
      <c r="E611" s="111"/>
      <c r="F611" s="111"/>
      <c r="G611" s="111"/>
      <c r="H611" s="111"/>
      <c r="I611" s="111"/>
      <c r="J611" s="111"/>
      <c r="K611" s="111"/>
    </row>
    <row r="612" spans="2:11">
      <c r="B612" s="110"/>
      <c r="C612" s="110"/>
      <c r="D612" s="110"/>
      <c r="E612" s="111"/>
      <c r="F612" s="111"/>
      <c r="G612" s="111"/>
      <c r="H612" s="111"/>
      <c r="I612" s="111"/>
      <c r="J612" s="111"/>
      <c r="K612" s="111"/>
    </row>
    <row r="613" spans="2:11">
      <c r="B613" s="110"/>
      <c r="C613" s="110"/>
      <c r="D613" s="110"/>
      <c r="E613" s="111"/>
      <c r="F613" s="111"/>
      <c r="G613" s="111"/>
      <c r="H613" s="111"/>
      <c r="I613" s="111"/>
      <c r="J613" s="111"/>
      <c r="K613" s="111"/>
    </row>
    <row r="614" spans="2:11">
      <c r="B614" s="110"/>
      <c r="C614" s="110"/>
      <c r="D614" s="110"/>
      <c r="E614" s="111"/>
      <c r="F614" s="111"/>
      <c r="G614" s="111"/>
      <c r="H614" s="111"/>
      <c r="I614" s="111"/>
      <c r="J614" s="111"/>
      <c r="K614" s="111"/>
    </row>
    <row r="615" spans="2:11">
      <c r="B615" s="110"/>
      <c r="C615" s="110"/>
      <c r="D615" s="110"/>
      <c r="E615" s="111"/>
      <c r="F615" s="111"/>
      <c r="G615" s="111"/>
      <c r="H615" s="111"/>
      <c r="I615" s="111"/>
      <c r="J615" s="111"/>
      <c r="K615" s="111"/>
    </row>
    <row r="616" spans="2:11">
      <c r="B616" s="110"/>
      <c r="C616" s="110"/>
      <c r="D616" s="110"/>
      <c r="E616" s="111"/>
      <c r="F616" s="111"/>
      <c r="G616" s="111"/>
      <c r="H616" s="111"/>
      <c r="I616" s="111"/>
      <c r="J616" s="111"/>
      <c r="K616" s="111"/>
    </row>
    <row r="617" spans="2:11">
      <c r="B617" s="110"/>
      <c r="C617" s="110"/>
      <c r="D617" s="110"/>
      <c r="E617" s="111"/>
      <c r="F617" s="111"/>
      <c r="G617" s="111"/>
      <c r="H617" s="111"/>
      <c r="I617" s="111"/>
      <c r="J617" s="111"/>
      <c r="K617" s="111"/>
    </row>
    <row r="618" spans="2:11">
      <c r="B618" s="110"/>
      <c r="C618" s="110"/>
      <c r="D618" s="110"/>
      <c r="E618" s="111"/>
      <c r="F618" s="111"/>
      <c r="G618" s="111"/>
      <c r="H618" s="111"/>
      <c r="I618" s="111"/>
      <c r="J618" s="111"/>
      <c r="K618" s="111"/>
    </row>
    <row r="619" spans="2:11">
      <c r="B619" s="110"/>
      <c r="C619" s="110"/>
      <c r="D619" s="110"/>
      <c r="E619" s="111"/>
      <c r="F619" s="111"/>
      <c r="G619" s="111"/>
      <c r="H619" s="111"/>
      <c r="I619" s="111"/>
      <c r="J619" s="111"/>
      <c r="K619" s="111"/>
    </row>
    <row r="620" spans="2:11">
      <c r="B620" s="110"/>
      <c r="C620" s="110"/>
      <c r="D620" s="110"/>
      <c r="E620" s="111"/>
      <c r="F620" s="111"/>
      <c r="G620" s="111"/>
      <c r="H620" s="111"/>
      <c r="I620" s="111"/>
      <c r="J620" s="111"/>
      <c r="K620" s="111"/>
    </row>
    <row r="621" spans="2:11">
      <c r="B621" s="110"/>
      <c r="C621" s="110"/>
      <c r="D621" s="110"/>
      <c r="E621" s="111"/>
      <c r="F621" s="111"/>
      <c r="G621" s="111"/>
      <c r="H621" s="111"/>
      <c r="I621" s="111"/>
      <c r="J621" s="111"/>
      <c r="K621" s="111"/>
    </row>
    <row r="622" spans="2:11">
      <c r="B622" s="110"/>
      <c r="C622" s="110"/>
      <c r="D622" s="110"/>
      <c r="E622" s="111"/>
      <c r="F622" s="111"/>
      <c r="G622" s="111"/>
      <c r="H622" s="111"/>
      <c r="I622" s="111"/>
      <c r="J622" s="111"/>
      <c r="K622" s="111"/>
    </row>
    <row r="623" spans="2:11">
      <c r="B623" s="110"/>
      <c r="C623" s="110"/>
      <c r="D623" s="110"/>
      <c r="E623" s="111"/>
      <c r="F623" s="111"/>
      <c r="G623" s="111"/>
      <c r="H623" s="111"/>
      <c r="I623" s="111"/>
      <c r="J623" s="111"/>
      <c r="K623" s="111"/>
    </row>
    <row r="624" spans="2:11">
      <c r="B624" s="110"/>
      <c r="C624" s="110"/>
      <c r="D624" s="110"/>
      <c r="E624" s="111"/>
      <c r="F624" s="111"/>
      <c r="G624" s="111"/>
      <c r="H624" s="111"/>
      <c r="I624" s="111"/>
      <c r="J624" s="111"/>
      <c r="K624" s="111"/>
    </row>
    <row r="625" spans="2:11">
      <c r="B625" s="110"/>
      <c r="C625" s="110"/>
      <c r="D625" s="110"/>
      <c r="E625" s="111"/>
      <c r="F625" s="111"/>
      <c r="G625" s="111"/>
      <c r="H625" s="111"/>
      <c r="I625" s="111"/>
      <c r="J625" s="111"/>
      <c r="K625" s="111"/>
    </row>
    <row r="626" spans="2:11">
      <c r="B626" s="110"/>
      <c r="C626" s="110"/>
      <c r="D626" s="110"/>
      <c r="E626" s="111"/>
      <c r="F626" s="111"/>
      <c r="G626" s="111"/>
      <c r="H626" s="111"/>
      <c r="I626" s="111"/>
      <c r="J626" s="111"/>
      <c r="K626" s="111"/>
    </row>
    <row r="627" spans="2:11">
      <c r="B627" s="110"/>
      <c r="C627" s="110"/>
      <c r="D627" s="110"/>
      <c r="E627" s="111"/>
      <c r="F627" s="111"/>
      <c r="G627" s="111"/>
      <c r="H627" s="111"/>
      <c r="I627" s="111"/>
      <c r="J627" s="111"/>
      <c r="K627" s="111"/>
    </row>
    <row r="628" spans="2:11">
      <c r="B628" s="110"/>
      <c r="C628" s="110"/>
      <c r="D628" s="110"/>
      <c r="E628" s="111"/>
      <c r="F628" s="111"/>
      <c r="G628" s="111"/>
      <c r="H628" s="111"/>
      <c r="I628" s="111"/>
      <c r="J628" s="111"/>
      <c r="K628" s="111"/>
    </row>
    <row r="629" spans="2:11">
      <c r="B629" s="110"/>
      <c r="C629" s="110"/>
      <c r="D629" s="110"/>
      <c r="E629" s="111"/>
      <c r="F629" s="111"/>
      <c r="G629" s="111"/>
      <c r="H629" s="111"/>
      <c r="I629" s="111"/>
      <c r="J629" s="111"/>
      <c r="K629" s="111"/>
    </row>
    <row r="630" spans="2:11">
      <c r="B630" s="110"/>
      <c r="C630" s="110"/>
      <c r="D630" s="110"/>
      <c r="E630" s="111"/>
      <c r="F630" s="111"/>
      <c r="G630" s="111"/>
      <c r="H630" s="111"/>
      <c r="I630" s="111"/>
      <c r="J630" s="111"/>
      <c r="K630" s="111"/>
    </row>
    <row r="631" spans="2:11">
      <c r="B631" s="110"/>
      <c r="C631" s="110"/>
      <c r="D631" s="110"/>
      <c r="E631" s="111"/>
      <c r="F631" s="111"/>
      <c r="G631" s="111"/>
      <c r="H631" s="111"/>
      <c r="I631" s="111"/>
      <c r="J631" s="111"/>
      <c r="K631" s="111"/>
    </row>
    <row r="632" spans="2:11">
      <c r="B632" s="110"/>
      <c r="C632" s="110"/>
      <c r="D632" s="110"/>
      <c r="E632" s="111"/>
      <c r="F632" s="111"/>
      <c r="G632" s="111"/>
      <c r="H632" s="111"/>
      <c r="I632" s="111"/>
      <c r="J632" s="111"/>
      <c r="K632" s="111"/>
    </row>
    <row r="633" spans="2:11">
      <c r="B633" s="110"/>
      <c r="C633" s="110"/>
      <c r="D633" s="110"/>
      <c r="E633" s="111"/>
      <c r="F633" s="111"/>
      <c r="G633" s="111"/>
      <c r="H633" s="111"/>
      <c r="I633" s="111"/>
      <c r="J633" s="111"/>
      <c r="K633" s="111"/>
    </row>
    <row r="634" spans="2:11">
      <c r="B634" s="110"/>
      <c r="C634" s="110"/>
      <c r="D634" s="110"/>
      <c r="E634" s="111"/>
      <c r="F634" s="111"/>
      <c r="G634" s="111"/>
      <c r="H634" s="111"/>
      <c r="I634" s="111"/>
      <c r="J634" s="111"/>
      <c r="K634" s="111"/>
    </row>
    <row r="635" spans="2:11">
      <c r="B635" s="110"/>
      <c r="C635" s="110"/>
      <c r="D635" s="110"/>
      <c r="E635" s="111"/>
      <c r="F635" s="111"/>
      <c r="G635" s="111"/>
      <c r="H635" s="111"/>
      <c r="I635" s="111"/>
      <c r="J635" s="111"/>
      <c r="K635" s="111"/>
    </row>
    <row r="636" spans="2:11">
      <c r="B636" s="110"/>
      <c r="C636" s="110"/>
      <c r="D636" s="110"/>
      <c r="E636" s="111"/>
      <c r="F636" s="111"/>
      <c r="G636" s="111"/>
      <c r="H636" s="111"/>
      <c r="I636" s="111"/>
      <c r="J636" s="111"/>
      <c r="K636" s="111"/>
    </row>
    <row r="637" spans="2:11">
      <c r="B637" s="110"/>
      <c r="C637" s="110"/>
      <c r="D637" s="110"/>
      <c r="E637" s="111"/>
      <c r="F637" s="111"/>
      <c r="G637" s="111"/>
      <c r="H637" s="111"/>
      <c r="I637" s="111"/>
      <c r="J637" s="111"/>
      <c r="K637" s="111"/>
    </row>
    <row r="638" spans="2:11">
      <c r="B638" s="110"/>
      <c r="C638" s="110"/>
      <c r="D638" s="110"/>
      <c r="E638" s="111"/>
      <c r="F638" s="111"/>
      <c r="G638" s="111"/>
      <c r="H638" s="111"/>
      <c r="I638" s="111"/>
      <c r="J638" s="111"/>
      <c r="K638" s="111"/>
    </row>
    <row r="639" spans="2:11">
      <c r="B639" s="110"/>
      <c r="C639" s="110"/>
      <c r="D639" s="110"/>
      <c r="E639" s="111"/>
      <c r="F639" s="111"/>
      <c r="G639" s="111"/>
      <c r="H639" s="111"/>
      <c r="I639" s="111"/>
      <c r="J639" s="111"/>
      <c r="K639" s="111"/>
    </row>
    <row r="640" spans="2:11">
      <c r="B640" s="110"/>
      <c r="C640" s="110"/>
      <c r="D640" s="110"/>
      <c r="E640" s="111"/>
      <c r="F640" s="111"/>
      <c r="G640" s="111"/>
      <c r="H640" s="111"/>
      <c r="I640" s="111"/>
      <c r="J640" s="111"/>
      <c r="K640" s="111"/>
    </row>
    <row r="641" spans="2:11">
      <c r="B641" s="110"/>
      <c r="C641" s="110"/>
      <c r="D641" s="110"/>
      <c r="E641" s="111"/>
      <c r="F641" s="111"/>
      <c r="G641" s="111"/>
      <c r="H641" s="111"/>
      <c r="I641" s="111"/>
      <c r="J641" s="111"/>
      <c r="K641" s="111"/>
    </row>
    <row r="642" spans="2:11">
      <c r="B642" s="110"/>
      <c r="C642" s="110"/>
      <c r="D642" s="110"/>
      <c r="E642" s="111"/>
      <c r="F642" s="111"/>
      <c r="G642" s="111"/>
      <c r="H642" s="111"/>
      <c r="I642" s="111"/>
      <c r="J642" s="111"/>
      <c r="K642" s="111"/>
    </row>
    <row r="643" spans="2:11">
      <c r="B643" s="110"/>
      <c r="C643" s="110"/>
      <c r="D643" s="110"/>
      <c r="E643" s="111"/>
      <c r="F643" s="111"/>
      <c r="G643" s="111"/>
      <c r="H643" s="111"/>
      <c r="I643" s="111"/>
      <c r="J643" s="111"/>
      <c r="K643" s="111"/>
    </row>
    <row r="644" spans="2:11">
      <c r="B644" s="110"/>
      <c r="C644" s="110"/>
      <c r="D644" s="110"/>
      <c r="E644" s="111"/>
      <c r="F644" s="111"/>
      <c r="G644" s="111"/>
      <c r="H644" s="111"/>
      <c r="I644" s="111"/>
      <c r="J644" s="111"/>
      <c r="K644" s="111"/>
    </row>
    <row r="645" spans="2:11">
      <c r="B645" s="110"/>
      <c r="C645" s="110"/>
      <c r="D645" s="110"/>
      <c r="E645" s="111"/>
      <c r="F645" s="111"/>
      <c r="G645" s="111"/>
      <c r="H645" s="111"/>
      <c r="I645" s="111"/>
      <c r="J645" s="111"/>
      <c r="K645" s="111"/>
    </row>
    <row r="646" spans="2:11">
      <c r="B646" s="110"/>
      <c r="C646" s="110"/>
      <c r="D646" s="110"/>
      <c r="E646" s="111"/>
      <c r="F646" s="111"/>
      <c r="G646" s="111"/>
      <c r="H646" s="111"/>
      <c r="I646" s="111"/>
      <c r="J646" s="111"/>
      <c r="K646" s="111"/>
    </row>
    <row r="647" spans="2:11">
      <c r="B647" s="110"/>
      <c r="C647" s="110"/>
      <c r="D647" s="110"/>
      <c r="E647" s="111"/>
      <c r="F647" s="111"/>
      <c r="G647" s="111"/>
      <c r="H647" s="111"/>
      <c r="I647" s="111"/>
      <c r="J647" s="111"/>
      <c r="K647" s="111"/>
    </row>
    <row r="648" spans="2:11">
      <c r="B648" s="110"/>
      <c r="C648" s="110"/>
      <c r="D648" s="110"/>
      <c r="E648" s="111"/>
      <c r="F648" s="111"/>
      <c r="G648" s="111"/>
      <c r="H648" s="111"/>
      <c r="I648" s="111"/>
      <c r="J648" s="111"/>
      <c r="K648" s="111"/>
    </row>
    <row r="649" spans="2:11">
      <c r="B649" s="110"/>
      <c r="C649" s="110"/>
      <c r="D649" s="110"/>
      <c r="E649" s="111"/>
      <c r="F649" s="111"/>
      <c r="G649" s="111"/>
      <c r="H649" s="111"/>
      <c r="I649" s="111"/>
      <c r="J649" s="111"/>
      <c r="K649" s="111"/>
    </row>
    <row r="650" spans="2:11">
      <c r="B650" s="110"/>
      <c r="C650" s="110"/>
      <c r="D650" s="110"/>
      <c r="E650" s="111"/>
      <c r="F650" s="111"/>
      <c r="G650" s="111"/>
      <c r="H650" s="111"/>
      <c r="I650" s="111"/>
      <c r="J650" s="111"/>
      <c r="K650" s="111"/>
    </row>
    <row r="651" spans="2:11">
      <c r="B651" s="110"/>
      <c r="C651" s="110"/>
      <c r="D651" s="110"/>
      <c r="E651" s="111"/>
      <c r="F651" s="111"/>
      <c r="G651" s="111"/>
      <c r="H651" s="111"/>
      <c r="I651" s="111"/>
      <c r="J651" s="111"/>
      <c r="K651" s="111"/>
    </row>
    <row r="652" spans="2:11">
      <c r="B652" s="110"/>
      <c r="C652" s="110"/>
      <c r="D652" s="110"/>
      <c r="E652" s="111"/>
      <c r="F652" s="111"/>
      <c r="G652" s="111"/>
      <c r="H652" s="111"/>
      <c r="I652" s="111"/>
      <c r="J652" s="111"/>
      <c r="K652" s="111"/>
    </row>
    <row r="653" spans="2:11">
      <c r="B653" s="110"/>
      <c r="C653" s="110"/>
      <c r="D653" s="110"/>
      <c r="E653" s="111"/>
      <c r="F653" s="111"/>
      <c r="G653" s="111"/>
      <c r="H653" s="111"/>
      <c r="I653" s="111"/>
      <c r="J653" s="111"/>
      <c r="K653" s="111"/>
    </row>
    <row r="654" spans="2:11">
      <c r="B654" s="110"/>
      <c r="C654" s="110"/>
      <c r="D654" s="110"/>
      <c r="E654" s="111"/>
      <c r="F654" s="111"/>
      <c r="G654" s="111"/>
      <c r="H654" s="111"/>
      <c r="I654" s="111"/>
      <c r="J654" s="111"/>
      <c r="K654" s="111"/>
    </row>
    <row r="655" spans="2:11">
      <c r="B655" s="110"/>
      <c r="C655" s="110"/>
      <c r="D655" s="110"/>
      <c r="E655" s="111"/>
      <c r="F655" s="111"/>
      <c r="G655" s="111"/>
      <c r="H655" s="111"/>
      <c r="I655" s="111"/>
      <c r="J655" s="111"/>
      <c r="K655" s="111"/>
    </row>
    <row r="656" spans="2:11">
      <c r="B656" s="110"/>
      <c r="C656" s="110"/>
      <c r="D656" s="110"/>
      <c r="E656" s="111"/>
      <c r="F656" s="111"/>
      <c r="G656" s="111"/>
      <c r="H656" s="111"/>
      <c r="I656" s="111"/>
      <c r="J656" s="111"/>
      <c r="K656" s="111"/>
    </row>
    <row r="657" spans="2:11">
      <c r="B657" s="110"/>
      <c r="C657" s="110"/>
      <c r="D657" s="110"/>
      <c r="E657" s="111"/>
      <c r="F657" s="111"/>
      <c r="G657" s="111"/>
      <c r="H657" s="111"/>
      <c r="I657" s="111"/>
      <c r="J657" s="111"/>
      <c r="K657" s="111"/>
    </row>
    <row r="658" spans="2:11">
      <c r="B658" s="110"/>
      <c r="C658" s="110"/>
      <c r="D658" s="110"/>
      <c r="E658" s="111"/>
      <c r="F658" s="111"/>
      <c r="G658" s="111"/>
      <c r="H658" s="111"/>
      <c r="I658" s="111"/>
      <c r="J658" s="111"/>
      <c r="K658" s="111"/>
    </row>
    <row r="659" spans="2:11">
      <c r="B659" s="110"/>
      <c r="C659" s="110"/>
      <c r="D659" s="110"/>
      <c r="E659" s="111"/>
      <c r="F659" s="111"/>
      <c r="G659" s="111"/>
      <c r="H659" s="111"/>
      <c r="I659" s="111"/>
      <c r="J659" s="111"/>
      <c r="K659" s="111"/>
    </row>
    <row r="660" spans="2:11">
      <c r="B660" s="110"/>
      <c r="C660" s="110"/>
      <c r="D660" s="110"/>
      <c r="E660" s="111"/>
      <c r="F660" s="111"/>
      <c r="G660" s="111"/>
      <c r="H660" s="111"/>
      <c r="I660" s="111"/>
      <c r="J660" s="111"/>
      <c r="K660" s="111"/>
    </row>
    <row r="661" spans="2:11">
      <c r="B661" s="110"/>
      <c r="C661" s="110"/>
      <c r="D661" s="110"/>
      <c r="E661" s="111"/>
      <c r="F661" s="111"/>
      <c r="G661" s="111"/>
      <c r="H661" s="111"/>
      <c r="I661" s="111"/>
      <c r="J661" s="111"/>
      <c r="K661" s="111"/>
    </row>
    <row r="662" spans="2:11">
      <c r="B662" s="110"/>
      <c r="C662" s="110"/>
      <c r="D662" s="110"/>
      <c r="E662" s="111"/>
      <c r="F662" s="111"/>
      <c r="G662" s="111"/>
      <c r="H662" s="111"/>
      <c r="I662" s="111"/>
      <c r="J662" s="111"/>
      <c r="K662" s="111"/>
    </row>
    <row r="663" spans="2:11">
      <c r="B663" s="110"/>
      <c r="C663" s="110"/>
      <c r="D663" s="110"/>
      <c r="E663" s="111"/>
      <c r="F663" s="111"/>
      <c r="G663" s="111"/>
      <c r="H663" s="111"/>
      <c r="I663" s="111"/>
      <c r="J663" s="111"/>
      <c r="K663" s="111"/>
    </row>
    <row r="664" spans="2:11">
      <c r="B664" s="110"/>
      <c r="C664" s="110"/>
      <c r="D664" s="110"/>
      <c r="E664" s="111"/>
      <c r="F664" s="111"/>
      <c r="G664" s="111"/>
      <c r="H664" s="111"/>
      <c r="I664" s="111"/>
      <c r="J664" s="111"/>
      <c r="K664" s="111"/>
    </row>
    <row r="665" spans="2:11">
      <c r="B665" s="110"/>
      <c r="C665" s="110"/>
      <c r="D665" s="110"/>
      <c r="E665" s="111"/>
      <c r="F665" s="111"/>
      <c r="G665" s="111"/>
      <c r="H665" s="111"/>
      <c r="I665" s="111"/>
      <c r="J665" s="111"/>
      <c r="K665" s="111"/>
    </row>
    <row r="666" spans="2:11">
      <c r="B666" s="110"/>
      <c r="C666" s="110"/>
      <c r="D666" s="110"/>
      <c r="E666" s="111"/>
      <c r="F666" s="111"/>
      <c r="G666" s="111"/>
      <c r="H666" s="111"/>
      <c r="I666" s="111"/>
      <c r="J666" s="111"/>
      <c r="K666" s="111"/>
    </row>
    <row r="667" spans="2:11">
      <c r="B667" s="110"/>
      <c r="C667" s="110"/>
      <c r="D667" s="110"/>
      <c r="E667" s="111"/>
      <c r="F667" s="111"/>
      <c r="G667" s="111"/>
      <c r="H667" s="111"/>
      <c r="I667" s="111"/>
      <c r="J667" s="111"/>
      <c r="K667" s="111"/>
    </row>
    <row r="668" spans="2:11">
      <c r="B668" s="110"/>
      <c r="C668" s="110"/>
      <c r="D668" s="110"/>
      <c r="E668" s="111"/>
      <c r="F668" s="111"/>
      <c r="G668" s="111"/>
      <c r="H668" s="111"/>
      <c r="I668" s="111"/>
      <c r="J668" s="111"/>
      <c r="K668" s="111"/>
    </row>
    <row r="669" spans="2:11">
      <c r="B669" s="110"/>
      <c r="C669" s="110"/>
      <c r="D669" s="110"/>
      <c r="E669" s="111"/>
      <c r="F669" s="111"/>
      <c r="G669" s="111"/>
      <c r="H669" s="111"/>
      <c r="I669" s="111"/>
      <c r="J669" s="111"/>
      <c r="K669" s="111"/>
    </row>
    <row r="670" spans="2:11">
      <c r="B670" s="110"/>
      <c r="C670" s="110"/>
      <c r="D670" s="110"/>
      <c r="E670" s="111"/>
      <c r="F670" s="111"/>
      <c r="G670" s="111"/>
      <c r="H670" s="111"/>
      <c r="I670" s="111"/>
      <c r="J670" s="111"/>
      <c r="K670" s="111"/>
    </row>
    <row r="671" spans="2:11">
      <c r="B671" s="110"/>
      <c r="C671" s="110"/>
      <c r="D671" s="110"/>
      <c r="E671" s="111"/>
      <c r="F671" s="111"/>
      <c r="G671" s="111"/>
      <c r="H671" s="111"/>
      <c r="I671" s="111"/>
      <c r="J671" s="111"/>
      <c r="K671" s="111"/>
    </row>
    <row r="672" spans="2:11">
      <c r="B672" s="110"/>
      <c r="C672" s="110"/>
      <c r="D672" s="110"/>
      <c r="E672" s="111"/>
      <c r="F672" s="111"/>
      <c r="G672" s="111"/>
      <c r="H672" s="111"/>
      <c r="I672" s="111"/>
      <c r="J672" s="111"/>
      <c r="K672" s="111"/>
    </row>
    <row r="673" spans="2:11">
      <c r="B673" s="110"/>
      <c r="C673" s="110"/>
      <c r="D673" s="110"/>
      <c r="E673" s="111"/>
      <c r="F673" s="111"/>
      <c r="G673" s="111"/>
      <c r="H673" s="111"/>
      <c r="I673" s="111"/>
      <c r="J673" s="111"/>
      <c r="K673" s="111"/>
    </row>
    <row r="674" spans="2:11">
      <c r="B674" s="110"/>
      <c r="C674" s="110"/>
      <c r="D674" s="110"/>
      <c r="E674" s="111"/>
      <c r="F674" s="111"/>
      <c r="G674" s="111"/>
      <c r="H674" s="111"/>
      <c r="I674" s="111"/>
      <c r="J674" s="111"/>
      <c r="K674" s="111"/>
    </row>
    <row r="675" spans="2:11">
      <c r="B675" s="110"/>
      <c r="C675" s="110"/>
      <c r="D675" s="110"/>
      <c r="E675" s="111"/>
      <c r="F675" s="111"/>
      <c r="G675" s="111"/>
      <c r="H675" s="111"/>
      <c r="I675" s="111"/>
      <c r="J675" s="111"/>
      <c r="K675" s="111"/>
    </row>
    <row r="676" spans="2:11">
      <c r="B676" s="110"/>
      <c r="C676" s="110"/>
      <c r="D676" s="110"/>
      <c r="E676" s="111"/>
      <c r="F676" s="111"/>
      <c r="G676" s="111"/>
      <c r="H676" s="111"/>
      <c r="I676" s="111"/>
      <c r="J676" s="111"/>
      <c r="K676" s="111"/>
    </row>
    <row r="677" spans="2:11">
      <c r="B677" s="110"/>
      <c r="C677" s="110"/>
      <c r="D677" s="110"/>
      <c r="E677" s="111"/>
      <c r="F677" s="111"/>
      <c r="G677" s="111"/>
      <c r="H677" s="111"/>
      <c r="I677" s="111"/>
      <c r="J677" s="111"/>
      <c r="K677" s="111"/>
    </row>
    <row r="678" spans="2:11">
      <c r="B678" s="110"/>
      <c r="C678" s="110"/>
      <c r="D678" s="110"/>
      <c r="E678" s="111"/>
      <c r="F678" s="111"/>
      <c r="G678" s="111"/>
      <c r="H678" s="111"/>
      <c r="I678" s="111"/>
      <c r="J678" s="111"/>
      <c r="K678" s="111"/>
    </row>
    <row r="679" spans="2:11">
      <c r="B679" s="110"/>
      <c r="C679" s="110"/>
      <c r="D679" s="110"/>
      <c r="E679" s="111"/>
      <c r="F679" s="111"/>
      <c r="G679" s="111"/>
      <c r="H679" s="111"/>
      <c r="I679" s="111"/>
      <c r="J679" s="111"/>
      <c r="K679" s="111"/>
    </row>
    <row r="680" spans="2:11">
      <c r="B680" s="110"/>
      <c r="C680" s="110"/>
      <c r="D680" s="110"/>
      <c r="E680" s="111"/>
      <c r="F680" s="111"/>
      <c r="G680" s="111"/>
      <c r="H680" s="111"/>
      <c r="I680" s="111"/>
      <c r="J680" s="111"/>
      <c r="K680" s="111"/>
    </row>
    <row r="681" spans="2:11">
      <c r="B681" s="110"/>
      <c r="C681" s="110"/>
      <c r="D681" s="110"/>
      <c r="E681" s="111"/>
      <c r="F681" s="111"/>
      <c r="G681" s="111"/>
      <c r="H681" s="111"/>
      <c r="I681" s="111"/>
      <c r="J681" s="111"/>
      <c r="K681" s="111"/>
    </row>
    <row r="682" spans="2:11">
      <c r="B682" s="110"/>
      <c r="C682" s="110"/>
      <c r="D682" s="110"/>
      <c r="E682" s="111"/>
      <c r="F682" s="111"/>
      <c r="G682" s="111"/>
      <c r="H682" s="111"/>
      <c r="I682" s="111"/>
      <c r="J682" s="111"/>
      <c r="K682" s="111"/>
    </row>
    <row r="683" spans="2:11">
      <c r="B683" s="110"/>
      <c r="C683" s="110"/>
      <c r="D683" s="110"/>
      <c r="E683" s="111"/>
      <c r="F683" s="111"/>
      <c r="G683" s="111"/>
      <c r="H683" s="111"/>
      <c r="I683" s="111"/>
      <c r="J683" s="111"/>
      <c r="K683" s="111"/>
    </row>
    <row r="684" spans="2:11">
      <c r="B684" s="110"/>
      <c r="C684" s="110"/>
      <c r="D684" s="110"/>
      <c r="E684" s="111"/>
      <c r="F684" s="111"/>
      <c r="G684" s="111"/>
      <c r="H684" s="111"/>
      <c r="I684" s="111"/>
      <c r="J684" s="111"/>
      <c r="K684" s="111"/>
    </row>
    <row r="685" spans="2:11">
      <c r="B685" s="110"/>
      <c r="C685" s="110"/>
      <c r="D685" s="110"/>
      <c r="E685" s="111"/>
      <c r="F685" s="111"/>
      <c r="G685" s="111"/>
      <c r="H685" s="111"/>
      <c r="I685" s="111"/>
      <c r="J685" s="111"/>
      <c r="K685" s="111"/>
    </row>
    <row r="686" spans="2:11">
      <c r="B686" s="110"/>
      <c r="C686" s="110"/>
      <c r="D686" s="110"/>
      <c r="E686" s="111"/>
      <c r="F686" s="111"/>
      <c r="G686" s="111"/>
      <c r="H686" s="111"/>
      <c r="I686" s="111"/>
      <c r="J686" s="111"/>
      <c r="K686" s="111"/>
    </row>
    <row r="687" spans="2:11">
      <c r="B687" s="110"/>
      <c r="C687" s="110"/>
      <c r="D687" s="110"/>
      <c r="E687" s="111"/>
      <c r="F687" s="111"/>
      <c r="G687" s="111"/>
      <c r="H687" s="111"/>
      <c r="I687" s="111"/>
      <c r="J687" s="111"/>
      <c r="K687" s="111"/>
    </row>
    <row r="688" spans="2:11">
      <c r="B688" s="110"/>
      <c r="C688" s="110"/>
      <c r="D688" s="110"/>
      <c r="E688" s="111"/>
      <c r="F688" s="111"/>
      <c r="G688" s="111"/>
      <c r="H688" s="111"/>
      <c r="I688" s="111"/>
      <c r="J688" s="111"/>
      <c r="K688" s="111"/>
    </row>
    <row r="689" spans="2:11">
      <c r="B689" s="110"/>
      <c r="C689" s="110"/>
      <c r="D689" s="110"/>
      <c r="E689" s="111"/>
      <c r="F689" s="111"/>
      <c r="G689" s="111"/>
      <c r="H689" s="111"/>
      <c r="I689" s="111"/>
      <c r="J689" s="111"/>
      <c r="K689" s="111"/>
    </row>
    <row r="690" spans="2:11">
      <c r="B690" s="110"/>
      <c r="C690" s="110"/>
      <c r="D690" s="110"/>
      <c r="E690" s="111"/>
      <c r="F690" s="111"/>
      <c r="G690" s="111"/>
      <c r="H690" s="111"/>
      <c r="I690" s="111"/>
      <c r="J690" s="111"/>
      <c r="K690" s="111"/>
    </row>
    <row r="691" spans="2:11">
      <c r="B691" s="110"/>
      <c r="C691" s="110"/>
      <c r="D691" s="110"/>
      <c r="E691" s="111"/>
      <c r="F691" s="111"/>
      <c r="G691" s="111"/>
      <c r="H691" s="111"/>
      <c r="I691" s="111"/>
      <c r="J691" s="111"/>
      <c r="K691" s="111"/>
    </row>
    <row r="692" spans="2:11">
      <c r="B692" s="110"/>
      <c r="C692" s="110"/>
      <c r="D692" s="110"/>
      <c r="E692" s="111"/>
      <c r="F692" s="111"/>
      <c r="G692" s="111"/>
      <c r="H692" s="111"/>
      <c r="I692" s="111"/>
      <c r="J692" s="111"/>
      <c r="K692" s="111"/>
    </row>
    <row r="693" spans="2:11">
      <c r="B693" s="110"/>
      <c r="C693" s="110"/>
      <c r="D693" s="110"/>
      <c r="E693" s="111"/>
      <c r="F693" s="111"/>
      <c r="G693" s="111"/>
      <c r="H693" s="111"/>
      <c r="I693" s="111"/>
      <c r="J693" s="111"/>
      <c r="K693" s="111"/>
    </row>
    <row r="694" spans="2:11">
      <c r="B694" s="110"/>
      <c r="C694" s="110"/>
      <c r="D694" s="110"/>
      <c r="E694" s="111"/>
      <c r="F694" s="111"/>
      <c r="G694" s="111"/>
      <c r="H694" s="111"/>
      <c r="I694" s="111"/>
      <c r="J694" s="111"/>
      <c r="K694" s="111"/>
    </row>
    <row r="695" spans="2:11">
      <c r="B695" s="110"/>
      <c r="C695" s="110"/>
      <c r="D695" s="110"/>
      <c r="E695" s="111"/>
      <c r="F695" s="111"/>
      <c r="G695" s="111"/>
      <c r="H695" s="111"/>
      <c r="I695" s="111"/>
      <c r="J695" s="111"/>
      <c r="K695" s="111"/>
    </row>
    <row r="696" spans="2:11">
      <c r="B696" s="110"/>
      <c r="C696" s="110"/>
      <c r="D696" s="110"/>
      <c r="E696" s="111"/>
      <c r="F696" s="111"/>
      <c r="G696" s="111"/>
      <c r="H696" s="111"/>
      <c r="I696" s="111"/>
      <c r="J696" s="111"/>
      <c r="K696" s="111"/>
    </row>
    <row r="697" spans="2:11">
      <c r="B697" s="110"/>
      <c r="C697" s="110"/>
      <c r="D697" s="110"/>
      <c r="E697" s="111"/>
      <c r="F697" s="111"/>
      <c r="G697" s="111"/>
      <c r="H697" s="111"/>
      <c r="I697" s="111"/>
      <c r="J697" s="111"/>
      <c r="K697" s="111"/>
    </row>
    <row r="698" spans="2:11">
      <c r="B698" s="110"/>
      <c r="C698" s="110"/>
      <c r="D698" s="110"/>
      <c r="E698" s="111"/>
      <c r="F698" s="111"/>
      <c r="G698" s="111"/>
      <c r="H698" s="111"/>
      <c r="I698" s="111"/>
      <c r="J698" s="111"/>
      <c r="K698" s="111"/>
    </row>
    <row r="699" spans="2:11">
      <c r="B699" s="110"/>
      <c r="C699" s="110"/>
      <c r="D699" s="110"/>
      <c r="E699" s="111"/>
      <c r="F699" s="111"/>
      <c r="G699" s="111"/>
      <c r="H699" s="111"/>
      <c r="I699" s="111"/>
      <c r="J699" s="111"/>
      <c r="K699" s="111"/>
    </row>
    <row r="700" spans="2:11">
      <c r="B700" s="110"/>
      <c r="C700" s="110"/>
      <c r="D700" s="110"/>
      <c r="E700" s="111"/>
      <c r="F700" s="111"/>
      <c r="G700" s="111"/>
      <c r="H700" s="111"/>
      <c r="I700" s="111"/>
      <c r="J700" s="111"/>
      <c r="K700" s="111"/>
    </row>
    <row r="701" spans="2:11">
      <c r="B701" s="110"/>
      <c r="C701" s="110"/>
      <c r="D701" s="110"/>
      <c r="E701" s="111"/>
      <c r="F701" s="111"/>
      <c r="G701" s="111"/>
      <c r="H701" s="111"/>
      <c r="I701" s="111"/>
      <c r="J701" s="111"/>
      <c r="K701" s="111"/>
    </row>
    <row r="702" spans="2:11">
      <c r="B702" s="110"/>
      <c r="C702" s="110"/>
      <c r="D702" s="110"/>
      <c r="E702" s="111"/>
      <c r="F702" s="111"/>
      <c r="G702" s="111"/>
      <c r="H702" s="111"/>
      <c r="I702" s="111"/>
      <c r="J702" s="111"/>
      <c r="K702" s="111"/>
    </row>
    <row r="703" spans="2:11">
      <c r="B703" s="110"/>
      <c r="C703" s="110"/>
      <c r="D703" s="110"/>
      <c r="E703" s="111"/>
      <c r="F703" s="111"/>
      <c r="G703" s="111"/>
      <c r="H703" s="111"/>
      <c r="I703" s="111"/>
      <c r="J703" s="111"/>
      <c r="K703" s="111"/>
    </row>
    <row r="704" spans="2:11">
      <c r="B704" s="110"/>
      <c r="C704" s="110"/>
      <c r="D704" s="110"/>
      <c r="E704" s="111"/>
      <c r="F704" s="111"/>
      <c r="G704" s="111"/>
      <c r="H704" s="111"/>
      <c r="I704" s="111"/>
      <c r="J704" s="111"/>
      <c r="K704" s="111"/>
    </row>
    <row r="705" spans="2:11">
      <c r="B705" s="110"/>
      <c r="C705" s="110"/>
      <c r="D705" s="110"/>
      <c r="E705" s="111"/>
      <c r="F705" s="111"/>
      <c r="G705" s="111"/>
      <c r="H705" s="111"/>
      <c r="I705" s="111"/>
      <c r="J705" s="111"/>
      <c r="K705" s="111"/>
    </row>
    <row r="706" spans="2:11">
      <c r="B706" s="110"/>
      <c r="C706" s="110"/>
      <c r="D706" s="110"/>
      <c r="E706" s="111"/>
      <c r="F706" s="111"/>
      <c r="G706" s="111"/>
      <c r="H706" s="111"/>
      <c r="I706" s="111"/>
      <c r="J706" s="111"/>
      <c r="K706" s="111"/>
    </row>
    <row r="707" spans="2:11">
      <c r="B707" s="110"/>
      <c r="C707" s="110"/>
      <c r="D707" s="110"/>
      <c r="E707" s="111"/>
      <c r="F707" s="111"/>
      <c r="G707" s="111"/>
      <c r="H707" s="111"/>
      <c r="I707" s="111"/>
      <c r="J707" s="111"/>
      <c r="K707" s="111"/>
    </row>
    <row r="708" spans="2:11">
      <c r="B708" s="110"/>
      <c r="C708" s="110"/>
      <c r="D708" s="110"/>
      <c r="E708" s="111"/>
      <c r="F708" s="111"/>
      <c r="G708" s="111"/>
      <c r="H708" s="111"/>
      <c r="I708" s="111"/>
      <c r="J708" s="111"/>
      <c r="K708" s="111"/>
    </row>
    <row r="709" spans="2:11">
      <c r="B709" s="110"/>
      <c r="C709" s="110"/>
      <c r="D709" s="110"/>
      <c r="E709" s="111"/>
      <c r="F709" s="111"/>
      <c r="G709" s="111"/>
      <c r="H709" s="111"/>
      <c r="I709" s="111"/>
      <c r="J709" s="111"/>
      <c r="K709" s="111"/>
    </row>
    <row r="710" spans="2:11">
      <c r="B710" s="110"/>
      <c r="C710" s="110"/>
      <c r="D710" s="110"/>
      <c r="E710" s="111"/>
      <c r="F710" s="111"/>
      <c r="G710" s="111"/>
      <c r="H710" s="111"/>
      <c r="I710" s="111"/>
      <c r="J710" s="111"/>
      <c r="K710" s="111"/>
    </row>
    <row r="711" spans="2:11">
      <c r="B711" s="110"/>
      <c r="C711" s="110"/>
      <c r="D711" s="110"/>
      <c r="E711" s="111"/>
      <c r="F711" s="111"/>
      <c r="G711" s="111"/>
      <c r="H711" s="111"/>
      <c r="I711" s="111"/>
      <c r="J711" s="111"/>
      <c r="K711" s="111"/>
    </row>
    <row r="712" spans="2:11">
      <c r="B712" s="110"/>
      <c r="C712" s="110"/>
      <c r="D712" s="110"/>
      <c r="E712" s="111"/>
      <c r="F712" s="111"/>
      <c r="G712" s="111"/>
      <c r="H712" s="111"/>
      <c r="I712" s="111"/>
      <c r="J712" s="111"/>
      <c r="K712" s="111"/>
    </row>
    <row r="713" spans="2:11">
      <c r="B713" s="110"/>
      <c r="C713" s="110"/>
      <c r="D713" s="110"/>
      <c r="E713" s="111"/>
      <c r="F713" s="111"/>
      <c r="G713" s="111"/>
      <c r="H713" s="111"/>
      <c r="I713" s="111"/>
      <c r="J713" s="111"/>
      <c r="K713" s="111"/>
    </row>
    <row r="714" spans="2:11">
      <c r="B714" s="110"/>
      <c r="C714" s="110"/>
      <c r="D714" s="110"/>
      <c r="E714" s="111"/>
      <c r="F714" s="111"/>
      <c r="G714" s="111"/>
      <c r="H714" s="111"/>
      <c r="I714" s="111"/>
      <c r="J714" s="111"/>
      <c r="K714" s="111"/>
    </row>
    <row r="715" spans="2:11">
      <c r="B715" s="110"/>
      <c r="C715" s="110"/>
      <c r="D715" s="110"/>
      <c r="E715" s="111"/>
      <c r="F715" s="111"/>
      <c r="G715" s="111"/>
      <c r="H715" s="111"/>
      <c r="I715" s="111"/>
      <c r="J715" s="111"/>
      <c r="K715" s="111"/>
    </row>
    <row r="716" spans="2:11">
      <c r="B716" s="110"/>
      <c r="C716" s="110"/>
      <c r="D716" s="110"/>
      <c r="E716" s="111"/>
      <c r="F716" s="111"/>
      <c r="G716" s="111"/>
      <c r="H716" s="111"/>
      <c r="I716" s="111"/>
      <c r="J716" s="111"/>
      <c r="K716" s="111"/>
    </row>
    <row r="717" spans="2:11">
      <c r="B717" s="110"/>
      <c r="C717" s="110"/>
      <c r="D717" s="110"/>
      <c r="E717" s="111"/>
      <c r="F717" s="111"/>
      <c r="G717" s="111"/>
      <c r="H717" s="111"/>
      <c r="I717" s="111"/>
      <c r="J717" s="111"/>
      <c r="K717" s="111"/>
    </row>
    <row r="718" spans="2:11">
      <c r="B718" s="110"/>
      <c r="C718" s="110"/>
      <c r="D718" s="110"/>
      <c r="E718" s="111"/>
      <c r="F718" s="111"/>
      <c r="G718" s="111"/>
      <c r="H718" s="111"/>
      <c r="I718" s="111"/>
      <c r="J718" s="111"/>
      <c r="K718" s="111"/>
    </row>
    <row r="719" spans="2:11">
      <c r="B719" s="110"/>
      <c r="C719" s="110"/>
      <c r="D719" s="110"/>
      <c r="E719" s="111"/>
      <c r="F719" s="111"/>
      <c r="G719" s="111"/>
      <c r="H719" s="111"/>
      <c r="I719" s="111"/>
      <c r="J719" s="111"/>
      <c r="K719" s="111"/>
    </row>
    <row r="720" spans="2:11">
      <c r="B720" s="110"/>
      <c r="C720" s="110"/>
      <c r="D720" s="110"/>
      <c r="E720" s="111"/>
      <c r="F720" s="111"/>
      <c r="G720" s="111"/>
      <c r="H720" s="111"/>
      <c r="I720" s="111"/>
      <c r="J720" s="111"/>
      <c r="K720" s="111"/>
    </row>
    <row r="721" spans="2:11">
      <c r="B721" s="110"/>
      <c r="C721" s="110"/>
      <c r="D721" s="110"/>
      <c r="E721" s="111"/>
      <c r="F721" s="111"/>
      <c r="G721" s="111"/>
      <c r="H721" s="111"/>
      <c r="I721" s="111"/>
      <c r="J721" s="111"/>
      <c r="K721" s="111"/>
    </row>
    <row r="722" spans="2:11">
      <c r="B722" s="110"/>
      <c r="C722" s="110"/>
      <c r="D722" s="110"/>
      <c r="E722" s="111"/>
      <c r="F722" s="111"/>
      <c r="G722" s="111"/>
      <c r="H722" s="111"/>
      <c r="I722" s="111"/>
      <c r="J722" s="111"/>
      <c r="K722" s="111"/>
    </row>
    <row r="723" spans="2:11">
      <c r="B723" s="110"/>
      <c r="C723" s="110"/>
      <c r="D723" s="110"/>
      <c r="E723" s="111"/>
      <c r="F723" s="111"/>
      <c r="G723" s="111"/>
      <c r="H723" s="111"/>
      <c r="I723" s="111"/>
      <c r="J723" s="111"/>
      <c r="K723" s="111"/>
    </row>
    <row r="724" spans="2:11">
      <c r="B724" s="110"/>
      <c r="C724" s="110"/>
      <c r="D724" s="110"/>
      <c r="E724" s="111"/>
      <c r="F724" s="111"/>
      <c r="G724" s="111"/>
      <c r="H724" s="111"/>
      <c r="I724" s="111"/>
      <c r="J724" s="111"/>
      <c r="K724" s="111"/>
    </row>
    <row r="725" spans="2:11">
      <c r="B725" s="110"/>
      <c r="C725" s="110"/>
      <c r="D725" s="110"/>
      <c r="E725" s="111"/>
      <c r="F725" s="111"/>
      <c r="G725" s="111"/>
      <c r="H725" s="111"/>
      <c r="I725" s="111"/>
      <c r="J725" s="111"/>
      <c r="K725" s="111"/>
    </row>
    <row r="726" spans="2:11">
      <c r="B726" s="110"/>
      <c r="C726" s="110"/>
      <c r="D726" s="110"/>
      <c r="E726" s="111"/>
      <c r="F726" s="111"/>
      <c r="G726" s="111"/>
      <c r="H726" s="111"/>
      <c r="I726" s="111"/>
      <c r="J726" s="111"/>
      <c r="K726" s="111"/>
    </row>
    <row r="727" spans="2:11">
      <c r="B727" s="110"/>
      <c r="C727" s="110"/>
      <c r="D727" s="110"/>
      <c r="E727" s="111"/>
      <c r="F727" s="111"/>
      <c r="G727" s="111"/>
      <c r="H727" s="111"/>
      <c r="I727" s="111"/>
      <c r="J727" s="111"/>
      <c r="K727" s="111"/>
    </row>
    <row r="728" spans="2:11">
      <c r="B728" s="110"/>
      <c r="C728" s="110"/>
      <c r="D728" s="110"/>
      <c r="E728" s="111"/>
      <c r="F728" s="111"/>
      <c r="G728" s="111"/>
      <c r="H728" s="111"/>
      <c r="I728" s="111"/>
      <c r="J728" s="111"/>
      <c r="K728" s="111"/>
    </row>
    <row r="729" spans="2:11">
      <c r="B729" s="110"/>
      <c r="C729" s="110"/>
      <c r="D729" s="110"/>
      <c r="E729" s="111"/>
      <c r="F729" s="111"/>
      <c r="G729" s="111"/>
      <c r="H729" s="111"/>
      <c r="I729" s="111"/>
      <c r="J729" s="111"/>
      <c r="K729" s="111"/>
    </row>
    <row r="730" spans="2:11">
      <c r="B730" s="110"/>
      <c r="C730" s="110"/>
      <c r="D730" s="110"/>
      <c r="E730" s="111"/>
      <c r="F730" s="111"/>
      <c r="G730" s="111"/>
      <c r="H730" s="111"/>
      <c r="I730" s="111"/>
      <c r="J730" s="111"/>
      <c r="K730" s="111"/>
    </row>
    <row r="731" spans="2:11">
      <c r="B731" s="110"/>
      <c r="C731" s="110"/>
      <c r="D731" s="110"/>
      <c r="E731" s="111"/>
      <c r="F731" s="111"/>
      <c r="G731" s="111"/>
      <c r="H731" s="111"/>
      <c r="I731" s="111"/>
      <c r="J731" s="111"/>
      <c r="K731" s="111"/>
    </row>
    <row r="732" spans="2:11">
      <c r="B732" s="110"/>
      <c r="C732" s="110"/>
      <c r="D732" s="110"/>
      <c r="E732" s="111"/>
      <c r="F732" s="111"/>
      <c r="G732" s="111"/>
      <c r="H732" s="111"/>
      <c r="I732" s="111"/>
      <c r="J732" s="111"/>
      <c r="K732" s="111"/>
    </row>
    <row r="733" spans="2:11">
      <c r="B733" s="110"/>
      <c r="C733" s="110"/>
      <c r="D733" s="110"/>
      <c r="E733" s="111"/>
      <c r="F733" s="111"/>
      <c r="G733" s="111"/>
      <c r="H733" s="111"/>
      <c r="I733" s="111"/>
      <c r="J733" s="111"/>
      <c r="K733" s="111"/>
    </row>
    <row r="734" spans="2:11">
      <c r="B734" s="110"/>
      <c r="C734" s="110"/>
      <c r="D734" s="110"/>
      <c r="E734" s="111"/>
      <c r="F734" s="111"/>
      <c r="G734" s="111"/>
      <c r="H734" s="111"/>
      <c r="I734" s="111"/>
      <c r="J734" s="111"/>
      <c r="K734" s="111"/>
    </row>
    <row r="735" spans="2:11">
      <c r="B735" s="110"/>
      <c r="C735" s="110"/>
      <c r="D735" s="110"/>
      <c r="E735" s="111"/>
      <c r="F735" s="111"/>
      <c r="G735" s="111"/>
      <c r="H735" s="111"/>
      <c r="I735" s="111"/>
      <c r="J735" s="111"/>
      <c r="K735" s="111"/>
    </row>
    <row r="736" spans="2:11">
      <c r="B736" s="110"/>
      <c r="C736" s="110"/>
      <c r="D736" s="110"/>
      <c r="E736" s="111"/>
      <c r="F736" s="111"/>
      <c r="G736" s="111"/>
      <c r="H736" s="111"/>
      <c r="I736" s="111"/>
      <c r="J736" s="111"/>
      <c r="K736" s="111"/>
    </row>
    <row r="737" spans="2:11">
      <c r="B737" s="110"/>
      <c r="C737" s="110"/>
      <c r="D737" s="110"/>
      <c r="E737" s="111"/>
      <c r="F737" s="111"/>
      <c r="G737" s="111"/>
      <c r="H737" s="111"/>
      <c r="I737" s="111"/>
      <c r="J737" s="111"/>
      <c r="K737" s="111"/>
    </row>
    <row r="738" spans="2:11">
      <c r="B738" s="110"/>
      <c r="C738" s="110"/>
      <c r="D738" s="110"/>
      <c r="E738" s="111"/>
      <c r="F738" s="111"/>
      <c r="G738" s="111"/>
      <c r="H738" s="111"/>
      <c r="I738" s="111"/>
      <c r="J738" s="111"/>
      <c r="K738" s="111"/>
    </row>
    <row r="739" spans="2:11">
      <c r="B739" s="110"/>
      <c r="C739" s="110"/>
      <c r="D739" s="110"/>
      <c r="E739" s="111"/>
      <c r="F739" s="111"/>
      <c r="G739" s="111"/>
      <c r="H739" s="111"/>
      <c r="I739" s="111"/>
      <c r="J739" s="111"/>
      <c r="K739" s="111"/>
    </row>
    <row r="740" spans="2:11">
      <c r="B740" s="110"/>
      <c r="C740" s="110"/>
      <c r="D740" s="110"/>
      <c r="E740" s="111"/>
      <c r="F740" s="111"/>
      <c r="G740" s="111"/>
      <c r="H740" s="111"/>
      <c r="I740" s="111"/>
      <c r="J740" s="111"/>
      <c r="K740" s="111"/>
    </row>
    <row r="741" spans="2:11">
      <c r="B741" s="110"/>
      <c r="C741" s="110"/>
      <c r="D741" s="110"/>
      <c r="E741" s="111"/>
      <c r="F741" s="111"/>
      <c r="G741" s="111"/>
      <c r="H741" s="111"/>
      <c r="I741" s="111"/>
      <c r="J741" s="111"/>
      <c r="K741" s="111"/>
    </row>
    <row r="742" spans="2:11">
      <c r="B742" s="110"/>
      <c r="C742" s="110"/>
      <c r="D742" s="110"/>
      <c r="E742" s="111"/>
      <c r="F742" s="111"/>
      <c r="G742" s="111"/>
      <c r="H742" s="111"/>
      <c r="I742" s="111"/>
      <c r="J742" s="111"/>
      <c r="K742" s="111"/>
    </row>
    <row r="743" spans="2:11">
      <c r="B743" s="110"/>
      <c r="C743" s="110"/>
      <c r="D743" s="110"/>
      <c r="E743" s="111"/>
      <c r="F743" s="111"/>
      <c r="G743" s="111"/>
      <c r="H743" s="111"/>
      <c r="I743" s="111"/>
      <c r="J743" s="111"/>
      <c r="K743" s="111"/>
    </row>
    <row r="744" spans="2:11">
      <c r="B744" s="110"/>
      <c r="C744" s="110"/>
      <c r="D744" s="110"/>
      <c r="E744" s="111"/>
      <c r="F744" s="111"/>
      <c r="G744" s="111"/>
      <c r="H744" s="111"/>
      <c r="I744" s="111"/>
      <c r="J744" s="111"/>
      <c r="K744" s="111"/>
    </row>
    <row r="745" spans="2:11">
      <c r="B745" s="110"/>
      <c r="C745" s="110"/>
      <c r="D745" s="110"/>
      <c r="E745" s="111"/>
      <c r="F745" s="111"/>
      <c r="G745" s="111"/>
      <c r="H745" s="111"/>
      <c r="I745" s="111"/>
      <c r="J745" s="111"/>
      <c r="K745" s="111"/>
    </row>
    <row r="746" spans="2:11">
      <c r="B746" s="110"/>
      <c r="C746" s="110"/>
      <c r="D746" s="110"/>
      <c r="E746" s="111"/>
      <c r="F746" s="111"/>
      <c r="G746" s="111"/>
      <c r="H746" s="111"/>
      <c r="I746" s="111"/>
      <c r="J746" s="111"/>
      <c r="K746" s="111"/>
    </row>
    <row r="747" spans="2:11">
      <c r="B747" s="110"/>
      <c r="C747" s="110"/>
      <c r="D747" s="110"/>
      <c r="E747" s="111"/>
      <c r="F747" s="111"/>
      <c r="G747" s="111"/>
      <c r="H747" s="111"/>
      <c r="I747" s="111"/>
      <c r="J747" s="111"/>
      <c r="K747" s="111"/>
    </row>
    <row r="748" spans="2:11">
      <c r="B748" s="110"/>
      <c r="C748" s="110"/>
      <c r="D748" s="110"/>
      <c r="E748" s="111"/>
      <c r="F748" s="111"/>
      <c r="G748" s="111"/>
      <c r="H748" s="111"/>
      <c r="I748" s="111"/>
      <c r="J748" s="111"/>
      <c r="K748" s="111"/>
    </row>
    <row r="749" spans="2:11">
      <c r="B749" s="110"/>
      <c r="C749" s="110"/>
      <c r="D749" s="110"/>
      <c r="E749" s="111"/>
      <c r="F749" s="111"/>
      <c r="G749" s="111"/>
      <c r="H749" s="111"/>
      <c r="I749" s="111"/>
      <c r="J749" s="111"/>
      <c r="K749" s="111"/>
    </row>
    <row r="750" spans="2:11">
      <c r="B750" s="110"/>
      <c r="C750" s="110"/>
      <c r="D750" s="110"/>
      <c r="E750" s="111"/>
      <c r="F750" s="111"/>
      <c r="G750" s="111"/>
      <c r="H750" s="111"/>
      <c r="I750" s="111"/>
      <c r="J750" s="111"/>
      <c r="K750" s="111"/>
    </row>
    <row r="751" spans="2:11">
      <c r="B751" s="110"/>
      <c r="C751" s="110"/>
      <c r="D751" s="110"/>
      <c r="E751" s="111"/>
      <c r="F751" s="111"/>
      <c r="G751" s="111"/>
      <c r="H751" s="111"/>
      <c r="I751" s="111"/>
      <c r="J751" s="111"/>
      <c r="K751" s="111"/>
    </row>
    <row r="752" spans="2:11">
      <c r="B752" s="110"/>
      <c r="C752" s="110"/>
      <c r="D752" s="110"/>
      <c r="E752" s="111"/>
      <c r="F752" s="111"/>
      <c r="G752" s="111"/>
      <c r="H752" s="111"/>
      <c r="I752" s="111"/>
      <c r="J752" s="111"/>
      <c r="K752" s="111"/>
    </row>
    <row r="753" spans="2:11">
      <c r="B753" s="110"/>
      <c r="C753" s="110"/>
      <c r="D753" s="110"/>
      <c r="E753" s="111"/>
      <c r="F753" s="111"/>
      <c r="G753" s="111"/>
      <c r="H753" s="111"/>
      <c r="I753" s="111"/>
      <c r="J753" s="111"/>
      <c r="K753" s="111"/>
    </row>
    <row r="754" spans="2:11">
      <c r="B754" s="110"/>
      <c r="C754" s="110"/>
      <c r="D754" s="110"/>
      <c r="E754" s="111"/>
      <c r="F754" s="111"/>
      <c r="G754" s="111"/>
      <c r="H754" s="111"/>
      <c r="I754" s="111"/>
      <c r="J754" s="111"/>
      <c r="K754" s="111"/>
    </row>
    <row r="755" spans="2:11">
      <c r="B755" s="110"/>
      <c r="C755" s="110"/>
      <c r="D755" s="110"/>
      <c r="E755" s="111"/>
      <c r="F755" s="111"/>
      <c r="G755" s="111"/>
      <c r="H755" s="111"/>
      <c r="I755" s="111"/>
      <c r="J755" s="111"/>
      <c r="K755" s="111"/>
    </row>
    <row r="756" spans="2:11">
      <c r="B756" s="110"/>
      <c r="C756" s="110"/>
      <c r="D756" s="110"/>
      <c r="E756" s="111"/>
      <c r="F756" s="111"/>
      <c r="G756" s="111"/>
      <c r="H756" s="111"/>
      <c r="I756" s="111"/>
      <c r="J756" s="111"/>
      <c r="K756" s="111"/>
    </row>
    <row r="757" spans="2:11">
      <c r="B757" s="110"/>
      <c r="C757" s="110"/>
      <c r="D757" s="110"/>
      <c r="E757" s="111"/>
      <c r="F757" s="111"/>
      <c r="G757" s="111"/>
      <c r="H757" s="111"/>
      <c r="I757" s="111"/>
      <c r="J757" s="111"/>
      <c r="K757" s="111"/>
    </row>
    <row r="758" spans="2:11">
      <c r="B758" s="110"/>
      <c r="C758" s="110"/>
      <c r="D758" s="110"/>
      <c r="E758" s="111"/>
      <c r="F758" s="111"/>
      <c r="G758" s="111"/>
      <c r="H758" s="111"/>
      <c r="I758" s="111"/>
      <c r="J758" s="111"/>
      <c r="K758" s="111"/>
    </row>
    <row r="759" spans="2:11">
      <c r="B759" s="110"/>
      <c r="C759" s="110"/>
      <c r="D759" s="110"/>
      <c r="E759" s="111"/>
      <c r="F759" s="111"/>
      <c r="G759" s="111"/>
      <c r="H759" s="111"/>
      <c r="I759" s="111"/>
      <c r="J759" s="111"/>
      <c r="K759" s="111"/>
    </row>
    <row r="760" spans="2:11">
      <c r="B760" s="110"/>
      <c r="C760" s="110"/>
      <c r="D760" s="110"/>
      <c r="E760" s="111"/>
      <c r="F760" s="111"/>
      <c r="G760" s="111"/>
      <c r="H760" s="111"/>
      <c r="I760" s="111"/>
      <c r="J760" s="111"/>
      <c r="K760" s="111"/>
    </row>
    <row r="761" spans="2:11">
      <c r="B761" s="110"/>
      <c r="C761" s="110"/>
      <c r="D761" s="110"/>
      <c r="E761" s="111"/>
      <c r="F761" s="111"/>
      <c r="G761" s="111"/>
      <c r="H761" s="111"/>
      <c r="I761" s="111"/>
      <c r="J761" s="111"/>
      <c r="K761" s="111"/>
    </row>
    <row r="762" spans="2:11">
      <c r="B762" s="110"/>
      <c r="C762" s="110"/>
      <c r="D762" s="110"/>
      <c r="E762" s="111"/>
      <c r="F762" s="111"/>
      <c r="G762" s="111"/>
      <c r="H762" s="111"/>
      <c r="I762" s="111"/>
      <c r="J762" s="111"/>
      <c r="K762" s="111"/>
    </row>
    <row r="763" spans="2:11">
      <c r="B763" s="110"/>
      <c r="C763" s="110"/>
      <c r="D763" s="110"/>
      <c r="E763" s="111"/>
      <c r="F763" s="111"/>
      <c r="G763" s="111"/>
      <c r="H763" s="111"/>
      <c r="I763" s="111"/>
      <c r="J763" s="111"/>
      <c r="K763" s="111"/>
    </row>
    <row r="764" spans="2:11">
      <c r="B764" s="110"/>
      <c r="C764" s="110"/>
      <c r="D764" s="110"/>
      <c r="E764" s="111"/>
      <c r="F764" s="111"/>
      <c r="G764" s="111"/>
      <c r="H764" s="111"/>
      <c r="I764" s="111"/>
      <c r="J764" s="111"/>
      <c r="K764" s="111"/>
    </row>
    <row r="765" spans="2:11">
      <c r="B765" s="110"/>
      <c r="C765" s="110"/>
      <c r="D765" s="110"/>
      <c r="E765" s="111"/>
      <c r="F765" s="111"/>
      <c r="G765" s="111"/>
      <c r="H765" s="111"/>
      <c r="I765" s="111"/>
      <c r="J765" s="111"/>
      <c r="K765" s="111"/>
    </row>
    <row r="766" spans="2:11">
      <c r="B766" s="110"/>
      <c r="C766" s="110"/>
      <c r="D766" s="110"/>
      <c r="E766" s="111"/>
      <c r="F766" s="111"/>
      <c r="G766" s="111"/>
      <c r="H766" s="111"/>
      <c r="I766" s="111"/>
      <c r="J766" s="111"/>
      <c r="K766" s="111"/>
    </row>
    <row r="767" spans="2:11">
      <c r="B767" s="110"/>
      <c r="C767" s="110"/>
      <c r="D767" s="110"/>
      <c r="E767" s="111"/>
      <c r="F767" s="111"/>
      <c r="G767" s="111"/>
      <c r="H767" s="111"/>
      <c r="I767" s="111"/>
      <c r="J767" s="111"/>
      <c r="K767" s="111"/>
    </row>
    <row r="768" spans="2:11">
      <c r="B768" s="110"/>
      <c r="C768" s="110"/>
      <c r="D768" s="110"/>
      <c r="E768" s="111"/>
      <c r="F768" s="111"/>
      <c r="G768" s="111"/>
      <c r="H768" s="111"/>
      <c r="I768" s="111"/>
      <c r="J768" s="111"/>
      <c r="K768" s="111"/>
    </row>
    <row r="769" spans="2:11">
      <c r="B769" s="110"/>
      <c r="C769" s="110"/>
      <c r="D769" s="110"/>
      <c r="E769" s="111"/>
      <c r="F769" s="111"/>
      <c r="G769" s="111"/>
      <c r="H769" s="111"/>
      <c r="I769" s="111"/>
      <c r="J769" s="111"/>
      <c r="K769" s="111"/>
    </row>
    <row r="770" spans="2:11">
      <c r="B770" s="110"/>
      <c r="C770" s="110"/>
      <c r="D770" s="110"/>
      <c r="E770" s="111"/>
      <c r="F770" s="111"/>
      <c r="G770" s="111"/>
      <c r="H770" s="111"/>
      <c r="I770" s="111"/>
      <c r="J770" s="111"/>
      <c r="K770" s="111"/>
    </row>
    <row r="771" spans="2:11">
      <c r="B771" s="110"/>
      <c r="C771" s="110"/>
      <c r="D771" s="110"/>
      <c r="E771" s="111"/>
      <c r="F771" s="111"/>
      <c r="G771" s="111"/>
      <c r="H771" s="111"/>
      <c r="I771" s="111"/>
      <c r="J771" s="111"/>
      <c r="K771" s="111"/>
    </row>
    <row r="772" spans="2:11">
      <c r="B772" s="110"/>
      <c r="C772" s="110"/>
      <c r="D772" s="110"/>
      <c r="E772" s="111"/>
      <c r="F772" s="111"/>
      <c r="G772" s="111"/>
      <c r="H772" s="111"/>
      <c r="I772" s="111"/>
      <c r="J772" s="111"/>
      <c r="K772" s="111"/>
    </row>
    <row r="773" spans="2:11">
      <c r="B773" s="110"/>
      <c r="C773" s="110"/>
      <c r="D773" s="110"/>
      <c r="E773" s="111"/>
      <c r="F773" s="111"/>
      <c r="G773" s="111"/>
      <c r="H773" s="111"/>
      <c r="I773" s="111"/>
      <c r="J773" s="111"/>
      <c r="K773" s="111"/>
    </row>
    <row r="774" spans="2:11">
      <c r="B774" s="110"/>
      <c r="C774" s="110"/>
      <c r="D774" s="110"/>
      <c r="E774" s="111"/>
      <c r="F774" s="111"/>
      <c r="G774" s="111"/>
      <c r="H774" s="111"/>
      <c r="I774" s="111"/>
      <c r="J774" s="111"/>
      <c r="K774" s="111"/>
    </row>
    <row r="775" spans="2:11">
      <c r="B775" s="110"/>
      <c r="C775" s="110"/>
      <c r="D775" s="110"/>
      <c r="E775" s="111"/>
      <c r="F775" s="111"/>
      <c r="G775" s="111"/>
      <c r="H775" s="111"/>
      <c r="I775" s="111"/>
      <c r="J775" s="111"/>
      <c r="K775" s="111"/>
    </row>
    <row r="776" spans="2:11">
      <c r="B776" s="110"/>
      <c r="C776" s="110"/>
      <c r="D776" s="110"/>
      <c r="E776" s="111"/>
      <c r="F776" s="111"/>
      <c r="G776" s="111"/>
      <c r="H776" s="111"/>
      <c r="I776" s="111"/>
      <c r="J776" s="111"/>
      <c r="K776" s="111"/>
    </row>
    <row r="777" spans="2:11">
      <c r="B777" s="110"/>
      <c r="C777" s="110"/>
      <c r="D777" s="110"/>
      <c r="E777" s="111"/>
      <c r="F777" s="111"/>
      <c r="G777" s="111"/>
      <c r="H777" s="111"/>
      <c r="I777" s="111"/>
      <c r="J777" s="111"/>
      <c r="K777" s="111"/>
    </row>
    <row r="778" spans="2:11">
      <c r="B778" s="110"/>
      <c r="C778" s="110"/>
      <c r="D778" s="110"/>
      <c r="E778" s="111"/>
      <c r="F778" s="111"/>
      <c r="G778" s="111"/>
      <c r="H778" s="111"/>
      <c r="I778" s="111"/>
      <c r="J778" s="111"/>
      <c r="K778" s="111"/>
    </row>
    <row r="779" spans="2:11">
      <c r="B779" s="110"/>
      <c r="C779" s="110"/>
      <c r="D779" s="110"/>
      <c r="E779" s="111"/>
      <c r="F779" s="111"/>
      <c r="G779" s="111"/>
      <c r="H779" s="111"/>
      <c r="I779" s="111"/>
      <c r="J779" s="111"/>
      <c r="K779" s="111"/>
    </row>
    <row r="780" spans="2:11">
      <c r="B780" s="110"/>
      <c r="C780" s="110"/>
      <c r="D780" s="110"/>
      <c r="E780" s="111"/>
      <c r="F780" s="111"/>
      <c r="G780" s="111"/>
      <c r="H780" s="111"/>
      <c r="I780" s="111"/>
      <c r="J780" s="111"/>
      <c r="K780" s="111"/>
    </row>
    <row r="781" spans="2:11">
      <c r="B781" s="110"/>
      <c r="C781" s="110"/>
      <c r="D781" s="110"/>
      <c r="E781" s="111"/>
      <c r="F781" s="111"/>
      <c r="G781" s="111"/>
      <c r="H781" s="111"/>
      <c r="I781" s="111"/>
      <c r="J781" s="111"/>
      <c r="K781" s="111"/>
    </row>
    <row r="782" spans="2:11">
      <c r="B782" s="110"/>
      <c r="C782" s="110"/>
      <c r="D782" s="110"/>
      <c r="E782" s="111"/>
      <c r="F782" s="111"/>
      <c r="G782" s="111"/>
      <c r="H782" s="111"/>
      <c r="I782" s="111"/>
      <c r="J782" s="111"/>
      <c r="K782" s="111"/>
    </row>
    <row r="783" spans="2:11">
      <c r="B783" s="110"/>
      <c r="C783" s="110"/>
      <c r="D783" s="110"/>
      <c r="E783" s="111"/>
      <c r="F783" s="111"/>
      <c r="G783" s="111"/>
      <c r="H783" s="111"/>
      <c r="I783" s="111"/>
      <c r="J783" s="111"/>
      <c r="K783" s="111"/>
    </row>
    <row r="784" spans="2:11">
      <c r="B784" s="110"/>
      <c r="C784" s="110"/>
      <c r="D784" s="110"/>
      <c r="E784" s="111"/>
      <c r="F784" s="111"/>
      <c r="G784" s="111"/>
      <c r="H784" s="111"/>
      <c r="I784" s="111"/>
      <c r="J784" s="111"/>
      <c r="K784" s="111"/>
    </row>
    <row r="785" spans="2:11">
      <c r="B785" s="110"/>
      <c r="C785" s="110"/>
      <c r="D785" s="110"/>
      <c r="E785" s="111"/>
      <c r="F785" s="111"/>
      <c r="G785" s="111"/>
      <c r="H785" s="111"/>
      <c r="I785" s="111"/>
      <c r="J785" s="111"/>
      <c r="K785" s="111"/>
    </row>
    <row r="786" spans="2:11">
      <c r="B786" s="110"/>
      <c r="C786" s="110"/>
      <c r="D786" s="110"/>
      <c r="E786" s="111"/>
      <c r="F786" s="111"/>
      <c r="G786" s="111"/>
      <c r="H786" s="111"/>
      <c r="I786" s="111"/>
      <c r="J786" s="111"/>
      <c r="K786" s="111"/>
    </row>
    <row r="787" spans="2:11">
      <c r="B787" s="110"/>
      <c r="C787" s="110"/>
      <c r="D787" s="110"/>
      <c r="E787" s="111"/>
      <c r="F787" s="111"/>
      <c r="G787" s="111"/>
      <c r="H787" s="111"/>
      <c r="I787" s="111"/>
      <c r="J787" s="111"/>
      <c r="K787" s="111"/>
    </row>
    <row r="788" spans="2:11">
      <c r="B788" s="110"/>
      <c r="C788" s="110"/>
      <c r="D788" s="110"/>
      <c r="E788" s="111"/>
      <c r="F788" s="111"/>
      <c r="G788" s="111"/>
      <c r="H788" s="111"/>
      <c r="I788" s="111"/>
      <c r="J788" s="111"/>
      <c r="K788" s="111"/>
    </row>
    <row r="789" spans="2:11">
      <c r="B789" s="110"/>
      <c r="C789" s="110"/>
      <c r="D789" s="110"/>
      <c r="E789" s="111"/>
      <c r="F789" s="111"/>
      <c r="G789" s="111"/>
      <c r="H789" s="111"/>
      <c r="I789" s="111"/>
      <c r="J789" s="111"/>
      <c r="K789" s="111"/>
    </row>
    <row r="790" spans="2:11">
      <c r="B790" s="110"/>
      <c r="C790" s="110"/>
      <c r="D790" s="110"/>
      <c r="E790" s="111"/>
      <c r="F790" s="111"/>
      <c r="G790" s="111"/>
      <c r="H790" s="111"/>
      <c r="I790" s="111"/>
      <c r="J790" s="111"/>
      <c r="K790" s="111"/>
    </row>
    <row r="791" spans="2:11">
      <c r="B791" s="110"/>
      <c r="C791" s="110"/>
      <c r="D791" s="110"/>
      <c r="E791" s="111"/>
      <c r="F791" s="111"/>
      <c r="G791" s="111"/>
      <c r="H791" s="111"/>
      <c r="I791" s="111"/>
      <c r="J791" s="111"/>
      <c r="K791" s="111"/>
    </row>
    <row r="792" spans="2:11">
      <c r="B792" s="110"/>
      <c r="C792" s="110"/>
      <c r="D792" s="110"/>
      <c r="E792" s="111"/>
      <c r="F792" s="111"/>
      <c r="G792" s="111"/>
      <c r="H792" s="111"/>
      <c r="I792" s="111"/>
      <c r="J792" s="111"/>
      <c r="K792" s="111"/>
    </row>
    <row r="793" spans="2:11">
      <c r="B793" s="110"/>
      <c r="C793" s="110"/>
      <c r="D793" s="110"/>
      <c r="E793" s="111"/>
      <c r="F793" s="111"/>
      <c r="G793" s="111"/>
      <c r="H793" s="111"/>
      <c r="I793" s="111"/>
      <c r="J793" s="111"/>
      <c r="K793" s="111"/>
    </row>
    <row r="794" spans="2:11">
      <c r="B794" s="110"/>
      <c r="C794" s="110"/>
      <c r="D794" s="110"/>
      <c r="E794" s="111"/>
      <c r="F794" s="111"/>
      <c r="G794" s="111"/>
      <c r="H794" s="111"/>
      <c r="I794" s="111"/>
      <c r="J794" s="111"/>
      <c r="K794" s="111"/>
    </row>
    <row r="795" spans="2:11">
      <c r="B795" s="110"/>
      <c r="C795" s="110"/>
      <c r="D795" s="110"/>
      <c r="E795" s="111"/>
      <c r="F795" s="111"/>
      <c r="G795" s="111"/>
      <c r="H795" s="111"/>
      <c r="I795" s="111"/>
      <c r="J795" s="111"/>
      <c r="K795" s="111"/>
    </row>
    <row r="796" spans="2:11">
      <c r="B796" s="110"/>
      <c r="C796" s="110"/>
      <c r="D796" s="110"/>
      <c r="E796" s="111"/>
      <c r="F796" s="111"/>
      <c r="G796" s="111"/>
      <c r="H796" s="111"/>
      <c r="I796" s="111"/>
      <c r="J796" s="111"/>
      <c r="K796" s="111"/>
    </row>
    <row r="797" spans="2:11">
      <c r="B797" s="110"/>
      <c r="C797" s="110"/>
      <c r="D797" s="110"/>
      <c r="E797" s="111"/>
      <c r="F797" s="111"/>
      <c r="G797" s="111"/>
      <c r="H797" s="111"/>
      <c r="I797" s="111"/>
      <c r="J797" s="111"/>
      <c r="K797" s="111"/>
    </row>
    <row r="798" spans="2:11">
      <c r="B798" s="110"/>
      <c r="C798" s="110"/>
      <c r="D798" s="110"/>
      <c r="E798" s="111"/>
      <c r="F798" s="111"/>
      <c r="G798" s="111"/>
      <c r="H798" s="111"/>
      <c r="I798" s="111"/>
      <c r="J798" s="111"/>
      <c r="K798" s="111"/>
    </row>
    <row r="799" spans="2:11">
      <c r="B799" s="110"/>
      <c r="C799" s="110"/>
      <c r="D799" s="110"/>
      <c r="E799" s="111"/>
      <c r="F799" s="111"/>
      <c r="G799" s="111"/>
      <c r="H799" s="111"/>
      <c r="I799" s="111"/>
      <c r="J799" s="111"/>
      <c r="K799" s="111"/>
    </row>
    <row r="800" spans="2:11">
      <c r="B800" s="110"/>
      <c r="C800" s="110"/>
      <c r="D800" s="110"/>
      <c r="E800" s="111"/>
      <c r="F800" s="111"/>
      <c r="G800" s="111"/>
      <c r="H800" s="111"/>
      <c r="I800" s="111"/>
      <c r="J800" s="111"/>
      <c r="K800" s="111"/>
    </row>
    <row r="801" spans="2:11">
      <c r="B801" s="110"/>
      <c r="C801" s="110"/>
      <c r="D801" s="110"/>
      <c r="E801" s="111"/>
      <c r="F801" s="111"/>
      <c r="G801" s="111"/>
      <c r="H801" s="111"/>
      <c r="I801" s="111"/>
      <c r="J801" s="111"/>
      <c r="K801" s="111"/>
    </row>
    <row r="802" spans="2:11">
      <c r="B802" s="110"/>
      <c r="C802" s="110"/>
      <c r="D802" s="110"/>
      <c r="E802" s="111"/>
      <c r="F802" s="111"/>
      <c r="G802" s="111"/>
      <c r="H802" s="111"/>
      <c r="I802" s="111"/>
      <c r="J802" s="111"/>
      <c r="K802" s="111"/>
    </row>
    <row r="803" spans="2:11">
      <c r="B803" s="110"/>
      <c r="C803" s="110"/>
      <c r="D803" s="110"/>
      <c r="E803" s="111"/>
      <c r="F803" s="111"/>
      <c r="G803" s="111"/>
      <c r="H803" s="111"/>
      <c r="I803" s="111"/>
      <c r="J803" s="111"/>
      <c r="K803" s="111"/>
    </row>
    <row r="804" spans="2:11">
      <c r="B804" s="110"/>
      <c r="C804" s="110"/>
      <c r="D804" s="110"/>
      <c r="E804" s="111"/>
      <c r="F804" s="111"/>
      <c r="G804" s="111"/>
      <c r="H804" s="111"/>
      <c r="I804" s="111"/>
      <c r="J804" s="111"/>
      <c r="K804" s="111"/>
    </row>
    <row r="805" spans="2:11">
      <c r="B805" s="110"/>
      <c r="C805" s="110"/>
      <c r="D805" s="110"/>
      <c r="E805" s="111"/>
      <c r="F805" s="111"/>
      <c r="G805" s="111"/>
      <c r="H805" s="111"/>
      <c r="I805" s="111"/>
      <c r="J805" s="111"/>
      <c r="K805" s="111"/>
    </row>
    <row r="806" spans="2:11">
      <c r="B806" s="110"/>
      <c r="C806" s="110"/>
      <c r="D806" s="110"/>
      <c r="E806" s="111"/>
      <c r="F806" s="111"/>
      <c r="G806" s="111"/>
      <c r="H806" s="111"/>
      <c r="I806" s="111"/>
      <c r="J806" s="111"/>
      <c r="K806" s="111"/>
    </row>
    <row r="807" spans="2:11">
      <c r="B807" s="110"/>
      <c r="C807" s="110"/>
      <c r="D807" s="110"/>
      <c r="E807" s="111"/>
      <c r="F807" s="111"/>
      <c r="G807" s="111"/>
      <c r="H807" s="111"/>
      <c r="I807" s="111"/>
      <c r="J807" s="111"/>
      <c r="K807" s="111"/>
    </row>
    <row r="808" spans="2:11">
      <c r="B808" s="110"/>
      <c r="C808" s="110"/>
      <c r="D808" s="110"/>
      <c r="E808" s="111"/>
      <c r="F808" s="111"/>
      <c r="G808" s="111"/>
      <c r="H808" s="111"/>
      <c r="I808" s="111"/>
      <c r="J808" s="111"/>
      <c r="K808" s="111"/>
    </row>
    <row r="809" spans="2:11">
      <c r="B809" s="110"/>
      <c r="C809" s="110"/>
      <c r="D809" s="110"/>
      <c r="E809" s="111"/>
      <c r="F809" s="111"/>
      <c r="G809" s="111"/>
      <c r="H809" s="111"/>
      <c r="I809" s="111"/>
      <c r="J809" s="111"/>
      <c r="K809" s="111"/>
    </row>
    <row r="810" spans="2:11">
      <c r="B810" s="110"/>
      <c r="C810" s="110"/>
      <c r="D810" s="110"/>
      <c r="E810" s="111"/>
      <c r="F810" s="111"/>
      <c r="G810" s="111"/>
      <c r="H810" s="111"/>
      <c r="I810" s="111"/>
      <c r="J810" s="111"/>
      <c r="K810" s="111"/>
    </row>
    <row r="811" spans="2:11">
      <c r="B811" s="110"/>
      <c r="C811" s="110"/>
      <c r="D811" s="110"/>
      <c r="E811" s="111"/>
      <c r="F811" s="111"/>
      <c r="G811" s="111"/>
      <c r="H811" s="111"/>
      <c r="I811" s="111"/>
      <c r="J811" s="111"/>
      <c r="K811" s="111"/>
    </row>
    <row r="812" spans="2:11">
      <c r="B812" s="110"/>
      <c r="C812" s="110"/>
      <c r="D812" s="110"/>
      <c r="E812" s="111"/>
      <c r="F812" s="111"/>
      <c r="G812" s="111"/>
      <c r="H812" s="111"/>
      <c r="I812" s="111"/>
      <c r="J812" s="111"/>
      <c r="K812" s="111"/>
    </row>
    <row r="813" spans="2:11">
      <c r="B813" s="110"/>
      <c r="C813" s="110"/>
      <c r="D813" s="110"/>
      <c r="E813" s="111"/>
      <c r="F813" s="111"/>
      <c r="G813" s="111"/>
      <c r="H813" s="111"/>
      <c r="I813" s="111"/>
      <c r="J813" s="111"/>
      <c r="K813" s="111"/>
    </row>
    <row r="814" spans="2:11">
      <c r="B814" s="110"/>
      <c r="C814" s="110"/>
      <c r="D814" s="110"/>
      <c r="E814" s="111"/>
      <c r="F814" s="111"/>
      <c r="G814" s="111"/>
      <c r="H814" s="111"/>
      <c r="I814" s="111"/>
      <c r="J814" s="111"/>
      <c r="K814" s="111"/>
    </row>
    <row r="815" spans="2:11">
      <c r="B815" s="110"/>
      <c r="C815" s="110"/>
      <c r="D815" s="110"/>
      <c r="E815" s="111"/>
      <c r="F815" s="111"/>
      <c r="G815" s="111"/>
      <c r="H815" s="111"/>
      <c r="I815" s="111"/>
      <c r="J815" s="111"/>
      <c r="K815" s="111"/>
    </row>
    <row r="816" spans="2:11">
      <c r="B816" s="110"/>
      <c r="C816" s="110"/>
      <c r="D816" s="110"/>
      <c r="E816" s="111"/>
      <c r="F816" s="111"/>
      <c r="G816" s="111"/>
      <c r="H816" s="111"/>
      <c r="I816" s="111"/>
      <c r="J816" s="111"/>
      <c r="K816" s="111"/>
    </row>
    <row r="817" spans="2:11">
      <c r="B817" s="110"/>
      <c r="C817" s="110"/>
      <c r="D817" s="110"/>
      <c r="E817" s="111"/>
      <c r="F817" s="111"/>
      <c r="G817" s="111"/>
      <c r="H817" s="111"/>
      <c r="I817" s="111"/>
      <c r="J817" s="111"/>
      <c r="K817" s="111"/>
    </row>
    <row r="818" spans="2:11">
      <c r="B818" s="110"/>
      <c r="C818" s="110"/>
      <c r="D818" s="110"/>
      <c r="E818" s="111"/>
      <c r="F818" s="111"/>
      <c r="G818" s="111"/>
      <c r="H818" s="111"/>
      <c r="I818" s="111"/>
      <c r="J818" s="111"/>
      <c r="K818" s="111"/>
    </row>
    <row r="819" spans="2:11">
      <c r="B819" s="110"/>
      <c r="C819" s="110"/>
      <c r="D819" s="110"/>
      <c r="E819" s="111"/>
      <c r="F819" s="111"/>
      <c r="G819" s="111"/>
      <c r="H819" s="111"/>
      <c r="I819" s="111"/>
      <c r="J819" s="111"/>
      <c r="K819" s="111"/>
    </row>
    <row r="820" spans="2:11">
      <c r="B820" s="110"/>
      <c r="C820" s="110"/>
      <c r="D820" s="110"/>
      <c r="E820" s="111"/>
      <c r="F820" s="111"/>
      <c r="G820" s="111"/>
      <c r="H820" s="111"/>
      <c r="I820" s="111"/>
      <c r="J820" s="111"/>
      <c r="K820" s="111"/>
    </row>
    <row r="821" spans="2:11">
      <c r="B821" s="110"/>
      <c r="C821" s="110"/>
      <c r="D821" s="110"/>
      <c r="E821" s="111"/>
      <c r="F821" s="111"/>
      <c r="G821" s="111"/>
      <c r="H821" s="111"/>
      <c r="I821" s="111"/>
      <c r="J821" s="111"/>
      <c r="K821" s="111"/>
    </row>
    <row r="822" spans="2:11">
      <c r="B822" s="110"/>
      <c r="C822" s="110"/>
      <c r="D822" s="110"/>
      <c r="E822" s="111"/>
      <c r="F822" s="111"/>
      <c r="G822" s="111"/>
      <c r="H822" s="111"/>
      <c r="I822" s="111"/>
      <c r="J822" s="111"/>
      <c r="K822" s="111"/>
    </row>
    <row r="823" spans="2:11">
      <c r="B823" s="110"/>
      <c r="C823" s="110"/>
      <c r="D823" s="110"/>
      <c r="E823" s="111"/>
      <c r="F823" s="111"/>
      <c r="G823" s="111"/>
      <c r="H823" s="111"/>
      <c r="I823" s="111"/>
      <c r="J823" s="111"/>
      <c r="K823" s="111"/>
    </row>
    <row r="824" spans="2:11">
      <c r="B824" s="110"/>
      <c r="C824" s="110"/>
      <c r="D824" s="110"/>
      <c r="E824" s="111"/>
      <c r="F824" s="111"/>
      <c r="G824" s="111"/>
      <c r="H824" s="111"/>
      <c r="I824" s="111"/>
      <c r="J824" s="111"/>
      <c r="K824" s="111"/>
    </row>
    <row r="825" spans="2:11">
      <c r="B825" s="110"/>
      <c r="C825" s="110"/>
      <c r="D825" s="110"/>
      <c r="E825" s="111"/>
      <c r="F825" s="111"/>
      <c r="G825" s="111"/>
      <c r="H825" s="111"/>
      <c r="I825" s="111"/>
      <c r="J825" s="111"/>
      <c r="K825" s="111"/>
    </row>
    <row r="826" spans="2:11">
      <c r="B826" s="110"/>
      <c r="C826" s="110"/>
      <c r="D826" s="110"/>
      <c r="E826" s="111"/>
      <c r="F826" s="111"/>
      <c r="G826" s="111"/>
      <c r="H826" s="111"/>
      <c r="I826" s="111"/>
      <c r="J826" s="111"/>
      <c r="K826" s="111"/>
    </row>
    <row r="827" spans="2:11">
      <c r="B827" s="110"/>
      <c r="C827" s="110"/>
      <c r="D827" s="110"/>
      <c r="E827" s="111"/>
      <c r="F827" s="111"/>
      <c r="G827" s="111"/>
      <c r="H827" s="111"/>
      <c r="I827" s="111"/>
      <c r="J827" s="111"/>
      <c r="K827" s="111"/>
    </row>
    <row r="828" spans="2:11">
      <c r="B828" s="110"/>
      <c r="C828" s="110"/>
      <c r="D828" s="110"/>
      <c r="E828" s="111"/>
      <c r="F828" s="111"/>
      <c r="G828" s="111"/>
      <c r="H828" s="111"/>
      <c r="I828" s="111"/>
      <c r="J828" s="111"/>
      <c r="K828" s="111"/>
    </row>
    <row r="829" spans="2:11">
      <c r="B829" s="110"/>
      <c r="C829" s="110"/>
      <c r="D829" s="110"/>
      <c r="E829" s="111"/>
      <c r="F829" s="111"/>
      <c r="G829" s="111"/>
      <c r="H829" s="111"/>
      <c r="I829" s="111"/>
      <c r="J829" s="111"/>
      <c r="K829" s="111"/>
    </row>
    <row r="830" spans="2:11">
      <c r="B830" s="110"/>
      <c r="C830" s="110"/>
      <c r="D830" s="110"/>
      <c r="E830" s="111"/>
      <c r="F830" s="111"/>
      <c r="G830" s="111"/>
      <c r="H830" s="111"/>
      <c r="I830" s="111"/>
      <c r="J830" s="111"/>
      <c r="K830" s="111"/>
    </row>
    <row r="831" spans="2:11">
      <c r="B831" s="110"/>
      <c r="C831" s="110"/>
      <c r="D831" s="110"/>
      <c r="E831" s="111"/>
      <c r="F831" s="111"/>
      <c r="G831" s="111"/>
      <c r="H831" s="111"/>
      <c r="I831" s="111"/>
      <c r="J831" s="111"/>
      <c r="K831" s="111"/>
    </row>
    <row r="832" spans="2:11">
      <c r="B832" s="110"/>
      <c r="C832" s="110"/>
      <c r="D832" s="110"/>
      <c r="E832" s="111"/>
      <c r="F832" s="111"/>
      <c r="G832" s="111"/>
      <c r="H832" s="111"/>
      <c r="I832" s="111"/>
      <c r="J832" s="111"/>
      <c r="K832" s="111"/>
    </row>
    <row r="833" spans="2:11">
      <c r="B833" s="110"/>
      <c r="C833" s="110"/>
      <c r="D833" s="110"/>
      <c r="E833" s="111"/>
      <c r="F833" s="111"/>
      <c r="G833" s="111"/>
      <c r="H833" s="111"/>
      <c r="I833" s="111"/>
      <c r="J833" s="111"/>
      <c r="K833" s="111"/>
    </row>
    <row r="834" spans="2:11">
      <c r="B834" s="110"/>
      <c r="C834" s="110"/>
      <c r="D834" s="110"/>
      <c r="E834" s="111"/>
      <c r="F834" s="111"/>
      <c r="G834" s="111"/>
      <c r="H834" s="111"/>
      <c r="I834" s="111"/>
      <c r="J834" s="111"/>
      <c r="K834" s="111"/>
    </row>
    <row r="835" spans="2:11">
      <c r="B835" s="110"/>
      <c r="C835" s="110"/>
      <c r="D835" s="110"/>
      <c r="E835" s="111"/>
      <c r="F835" s="111"/>
      <c r="G835" s="111"/>
      <c r="H835" s="111"/>
      <c r="I835" s="111"/>
      <c r="J835" s="111"/>
      <c r="K835" s="111"/>
    </row>
    <row r="836" spans="2:11">
      <c r="B836" s="110"/>
      <c r="C836" s="110"/>
      <c r="D836" s="110"/>
      <c r="E836" s="111"/>
      <c r="F836" s="111"/>
      <c r="G836" s="111"/>
      <c r="H836" s="111"/>
      <c r="I836" s="111"/>
      <c r="J836" s="111"/>
      <c r="K836" s="111"/>
    </row>
    <row r="837" spans="2:11">
      <c r="B837" s="110"/>
      <c r="C837" s="110"/>
      <c r="D837" s="110"/>
      <c r="E837" s="111"/>
      <c r="F837" s="111"/>
      <c r="G837" s="111"/>
      <c r="H837" s="111"/>
      <c r="I837" s="111"/>
      <c r="J837" s="111"/>
      <c r="K837" s="111"/>
    </row>
    <row r="838" spans="2:11">
      <c r="B838" s="110"/>
      <c r="C838" s="110"/>
      <c r="D838" s="110"/>
      <c r="E838" s="111"/>
      <c r="F838" s="111"/>
      <c r="G838" s="111"/>
      <c r="H838" s="111"/>
      <c r="I838" s="111"/>
      <c r="J838" s="111"/>
      <c r="K838" s="111"/>
    </row>
    <row r="839" spans="2:11">
      <c r="B839" s="110"/>
      <c r="C839" s="110"/>
      <c r="D839" s="110"/>
      <c r="E839" s="111"/>
      <c r="F839" s="111"/>
      <c r="G839" s="111"/>
      <c r="H839" s="111"/>
      <c r="I839" s="111"/>
      <c r="J839" s="111"/>
      <c r="K839" s="111"/>
    </row>
    <row r="840" spans="2:11">
      <c r="B840" s="110"/>
      <c r="C840" s="110"/>
      <c r="D840" s="110"/>
      <c r="E840" s="111"/>
      <c r="F840" s="111"/>
      <c r="G840" s="111"/>
      <c r="H840" s="111"/>
      <c r="I840" s="111"/>
      <c r="J840" s="111"/>
      <c r="K840" s="111"/>
    </row>
    <row r="841" spans="2:11">
      <c r="B841" s="110"/>
      <c r="C841" s="110"/>
      <c r="D841" s="110"/>
      <c r="E841" s="111"/>
      <c r="F841" s="111"/>
      <c r="G841" s="111"/>
      <c r="H841" s="111"/>
      <c r="I841" s="111"/>
      <c r="J841" s="111"/>
      <c r="K841" s="111"/>
    </row>
    <row r="842" spans="2:11">
      <c r="B842" s="110"/>
      <c r="C842" s="110"/>
      <c r="D842" s="110"/>
      <c r="E842" s="111"/>
      <c r="F842" s="111"/>
      <c r="G842" s="111"/>
      <c r="H842" s="111"/>
      <c r="I842" s="111"/>
      <c r="J842" s="111"/>
      <c r="K842" s="111"/>
    </row>
    <row r="843" spans="2:11">
      <c r="B843" s="110"/>
      <c r="C843" s="110"/>
      <c r="D843" s="110"/>
      <c r="E843" s="111"/>
      <c r="F843" s="111"/>
      <c r="G843" s="111"/>
      <c r="H843" s="111"/>
      <c r="I843" s="111"/>
      <c r="J843" s="111"/>
      <c r="K843" s="111"/>
    </row>
    <row r="844" spans="2:11">
      <c r="B844" s="110"/>
      <c r="C844" s="110"/>
      <c r="D844" s="110"/>
      <c r="E844" s="111"/>
      <c r="F844" s="111"/>
      <c r="G844" s="111"/>
      <c r="H844" s="111"/>
      <c r="I844" s="111"/>
      <c r="J844" s="111"/>
      <c r="K844" s="111"/>
    </row>
    <row r="845" spans="2:11">
      <c r="B845" s="110"/>
      <c r="C845" s="110"/>
      <c r="D845" s="110"/>
      <c r="E845" s="111"/>
      <c r="F845" s="111"/>
      <c r="G845" s="111"/>
      <c r="H845" s="111"/>
      <c r="I845" s="111"/>
      <c r="J845" s="111"/>
      <c r="K845" s="111"/>
    </row>
    <row r="846" spans="2:11">
      <c r="B846" s="110"/>
      <c r="C846" s="110"/>
      <c r="D846" s="110"/>
      <c r="E846" s="111"/>
      <c r="F846" s="111"/>
      <c r="G846" s="111"/>
      <c r="H846" s="111"/>
      <c r="I846" s="111"/>
      <c r="J846" s="111"/>
      <c r="K846" s="111"/>
    </row>
    <row r="847" spans="2:11">
      <c r="B847" s="110"/>
      <c r="C847" s="110"/>
      <c r="D847" s="110"/>
      <c r="E847" s="111"/>
      <c r="F847" s="111"/>
      <c r="G847" s="111"/>
      <c r="H847" s="111"/>
      <c r="I847" s="111"/>
      <c r="J847" s="111"/>
      <c r="K847" s="111"/>
    </row>
    <row r="848" spans="2:11">
      <c r="B848" s="110"/>
      <c r="C848" s="110"/>
      <c r="D848" s="110"/>
      <c r="E848" s="111"/>
      <c r="F848" s="111"/>
      <c r="G848" s="111"/>
      <c r="H848" s="111"/>
      <c r="I848" s="111"/>
      <c r="J848" s="111"/>
      <c r="K848" s="111"/>
    </row>
    <row r="849" spans="2:11">
      <c r="B849" s="110"/>
      <c r="C849" s="110"/>
      <c r="D849" s="110"/>
      <c r="E849" s="111"/>
      <c r="F849" s="111"/>
      <c r="G849" s="111"/>
      <c r="H849" s="111"/>
      <c r="I849" s="111"/>
      <c r="J849" s="111"/>
      <c r="K849" s="111"/>
    </row>
    <row r="850" spans="2:11">
      <c r="B850" s="110"/>
      <c r="C850" s="110"/>
      <c r="D850" s="110"/>
      <c r="E850" s="111"/>
      <c r="F850" s="111"/>
      <c r="G850" s="111"/>
      <c r="H850" s="111"/>
      <c r="I850" s="111"/>
      <c r="J850" s="111"/>
      <c r="K850" s="111"/>
    </row>
    <row r="851" spans="2:11">
      <c r="B851" s="110"/>
      <c r="C851" s="110"/>
      <c r="D851" s="110"/>
      <c r="E851" s="111"/>
      <c r="F851" s="111"/>
      <c r="G851" s="111"/>
      <c r="H851" s="111"/>
      <c r="I851" s="111"/>
      <c r="J851" s="111"/>
      <c r="K851" s="111"/>
    </row>
    <row r="852" spans="2:11">
      <c r="B852" s="110"/>
      <c r="C852" s="110"/>
      <c r="D852" s="110"/>
      <c r="E852" s="111"/>
      <c r="F852" s="111"/>
      <c r="G852" s="111"/>
      <c r="H852" s="111"/>
      <c r="I852" s="111"/>
      <c r="J852" s="111"/>
      <c r="K852" s="111"/>
    </row>
    <row r="853" spans="2:11">
      <c r="B853" s="110"/>
      <c r="C853" s="110"/>
      <c r="D853" s="110"/>
      <c r="E853" s="111"/>
      <c r="F853" s="111"/>
      <c r="G853" s="111"/>
      <c r="H853" s="111"/>
      <c r="I853" s="111"/>
      <c r="J853" s="111"/>
      <c r="K853" s="111"/>
    </row>
    <row r="854" spans="2:11">
      <c r="B854" s="110"/>
      <c r="C854" s="110"/>
      <c r="D854" s="110"/>
      <c r="E854" s="111"/>
      <c r="F854" s="111"/>
      <c r="G854" s="111"/>
      <c r="H854" s="111"/>
      <c r="I854" s="111"/>
      <c r="J854" s="111"/>
      <c r="K854" s="111"/>
    </row>
    <row r="855" spans="2:11">
      <c r="B855" s="110"/>
      <c r="C855" s="110"/>
      <c r="D855" s="110"/>
      <c r="E855" s="111"/>
      <c r="F855" s="111"/>
      <c r="G855" s="111"/>
      <c r="H855" s="111"/>
      <c r="I855" s="111"/>
      <c r="J855" s="111"/>
      <c r="K855" s="111"/>
    </row>
    <row r="856" spans="2:11">
      <c r="B856" s="110"/>
      <c r="C856" s="110"/>
      <c r="D856" s="110"/>
      <c r="E856" s="111"/>
      <c r="F856" s="111"/>
      <c r="G856" s="111"/>
      <c r="H856" s="111"/>
      <c r="I856" s="111"/>
      <c r="J856" s="111"/>
      <c r="K856" s="111"/>
    </row>
    <row r="857" spans="2:11">
      <c r="B857" s="110"/>
      <c r="C857" s="110"/>
      <c r="D857" s="110"/>
      <c r="E857" s="111"/>
      <c r="F857" s="111"/>
      <c r="G857" s="111"/>
      <c r="H857" s="111"/>
      <c r="I857" s="111"/>
      <c r="J857" s="111"/>
      <c r="K857" s="111"/>
    </row>
    <row r="858" spans="2:11">
      <c r="B858" s="110"/>
      <c r="C858" s="110"/>
      <c r="D858" s="110"/>
      <c r="E858" s="111"/>
      <c r="F858" s="111"/>
      <c r="G858" s="111"/>
      <c r="H858" s="111"/>
      <c r="I858" s="111"/>
      <c r="J858" s="111"/>
      <c r="K858" s="111"/>
    </row>
    <row r="859" spans="2:11">
      <c r="B859" s="110"/>
      <c r="C859" s="110"/>
      <c r="D859" s="110"/>
      <c r="E859" s="111"/>
      <c r="F859" s="111"/>
      <c r="G859" s="111"/>
      <c r="H859" s="111"/>
      <c r="I859" s="111"/>
      <c r="J859" s="111"/>
      <c r="K859" s="111"/>
    </row>
    <row r="860" spans="2:11">
      <c r="B860" s="110"/>
      <c r="C860" s="110"/>
      <c r="D860" s="110"/>
      <c r="E860" s="111"/>
      <c r="F860" s="111"/>
      <c r="G860" s="111"/>
      <c r="H860" s="111"/>
      <c r="I860" s="111"/>
      <c r="J860" s="111"/>
      <c r="K860" s="111"/>
    </row>
    <row r="861" spans="2:11">
      <c r="B861" s="110"/>
      <c r="C861" s="110"/>
      <c r="D861" s="110"/>
      <c r="E861" s="111"/>
      <c r="F861" s="111"/>
      <c r="G861" s="111"/>
      <c r="H861" s="111"/>
      <c r="I861" s="111"/>
      <c r="J861" s="111"/>
      <c r="K861" s="111"/>
    </row>
    <row r="862" spans="2:11">
      <c r="B862" s="110"/>
      <c r="C862" s="110"/>
      <c r="D862" s="110"/>
      <c r="E862" s="111"/>
      <c r="F862" s="111"/>
      <c r="G862" s="111"/>
      <c r="H862" s="111"/>
      <c r="I862" s="111"/>
      <c r="J862" s="111"/>
      <c r="K862" s="111"/>
    </row>
    <row r="863" spans="2:11">
      <c r="B863" s="110"/>
      <c r="C863" s="110"/>
      <c r="D863" s="110"/>
      <c r="E863" s="111"/>
      <c r="F863" s="111"/>
      <c r="G863" s="111"/>
      <c r="H863" s="111"/>
      <c r="I863" s="111"/>
      <c r="J863" s="111"/>
      <c r="K863" s="111"/>
    </row>
    <row r="864" spans="2:11">
      <c r="B864" s="110"/>
      <c r="C864" s="110"/>
      <c r="D864" s="110"/>
      <c r="E864" s="111"/>
      <c r="F864" s="111"/>
      <c r="G864" s="111"/>
      <c r="H864" s="111"/>
      <c r="I864" s="111"/>
      <c r="J864" s="111"/>
      <c r="K864" s="111"/>
    </row>
    <row r="865" spans="2:11">
      <c r="B865" s="110"/>
      <c r="C865" s="110"/>
      <c r="D865" s="110"/>
      <c r="E865" s="111"/>
      <c r="F865" s="111"/>
      <c r="G865" s="111"/>
      <c r="H865" s="111"/>
      <c r="I865" s="111"/>
      <c r="J865" s="111"/>
      <c r="K865" s="111"/>
    </row>
    <row r="866" spans="2:11">
      <c r="B866" s="110"/>
      <c r="C866" s="110"/>
      <c r="D866" s="110"/>
      <c r="E866" s="111"/>
      <c r="F866" s="111"/>
      <c r="G866" s="111"/>
      <c r="H866" s="111"/>
      <c r="I866" s="111"/>
      <c r="J866" s="111"/>
      <c r="K866" s="111"/>
    </row>
    <row r="867" spans="2:11">
      <c r="B867" s="110"/>
      <c r="C867" s="110"/>
      <c r="D867" s="110"/>
      <c r="E867" s="111"/>
      <c r="F867" s="111"/>
      <c r="G867" s="111"/>
      <c r="H867" s="111"/>
      <c r="I867" s="111"/>
      <c r="J867" s="111"/>
      <c r="K867" s="111"/>
    </row>
    <row r="868" spans="2:11">
      <c r="B868" s="110"/>
      <c r="C868" s="110"/>
      <c r="D868" s="110"/>
      <c r="E868" s="111"/>
      <c r="F868" s="111"/>
      <c r="G868" s="111"/>
      <c r="H868" s="111"/>
      <c r="I868" s="111"/>
      <c r="J868" s="111"/>
      <c r="K868" s="111"/>
    </row>
    <row r="869" spans="2:11">
      <c r="B869" s="110"/>
      <c r="C869" s="110"/>
      <c r="D869" s="110"/>
      <c r="E869" s="111"/>
      <c r="F869" s="111"/>
      <c r="G869" s="111"/>
      <c r="H869" s="111"/>
      <c r="I869" s="111"/>
      <c r="J869" s="111"/>
      <c r="K869" s="111"/>
    </row>
    <row r="870" spans="2:11">
      <c r="B870" s="110"/>
      <c r="C870" s="110"/>
      <c r="D870" s="110"/>
      <c r="E870" s="111"/>
      <c r="F870" s="111"/>
      <c r="G870" s="111"/>
      <c r="H870" s="111"/>
      <c r="I870" s="111"/>
      <c r="J870" s="111"/>
      <c r="K870" s="111"/>
    </row>
    <row r="871" spans="2:11">
      <c r="B871" s="110"/>
      <c r="C871" s="110"/>
      <c r="D871" s="110"/>
      <c r="E871" s="111"/>
      <c r="F871" s="111"/>
      <c r="G871" s="111"/>
      <c r="H871" s="111"/>
      <c r="I871" s="111"/>
      <c r="J871" s="111"/>
      <c r="K871" s="111"/>
    </row>
    <row r="872" spans="2:11">
      <c r="B872" s="110"/>
      <c r="C872" s="110"/>
      <c r="D872" s="110"/>
      <c r="E872" s="111"/>
      <c r="F872" s="111"/>
      <c r="G872" s="111"/>
      <c r="H872" s="111"/>
      <c r="I872" s="111"/>
      <c r="J872" s="111"/>
      <c r="K872" s="111"/>
    </row>
    <row r="873" spans="2:11">
      <c r="B873" s="110"/>
      <c r="C873" s="110"/>
      <c r="D873" s="110"/>
      <c r="E873" s="111"/>
      <c r="F873" s="111"/>
      <c r="G873" s="111"/>
      <c r="H873" s="111"/>
      <c r="I873" s="111"/>
      <c r="J873" s="111"/>
      <c r="K873" s="111"/>
    </row>
    <row r="874" spans="2:11">
      <c r="B874" s="110"/>
      <c r="C874" s="110"/>
      <c r="D874" s="110"/>
      <c r="E874" s="111"/>
      <c r="F874" s="111"/>
      <c r="G874" s="111"/>
      <c r="H874" s="111"/>
      <c r="I874" s="111"/>
      <c r="J874" s="111"/>
      <c r="K874" s="111"/>
    </row>
    <row r="875" spans="2:11">
      <c r="B875" s="110"/>
      <c r="C875" s="110"/>
      <c r="D875" s="110"/>
      <c r="E875" s="111"/>
      <c r="F875" s="111"/>
      <c r="G875" s="111"/>
      <c r="H875" s="111"/>
      <c r="I875" s="111"/>
      <c r="J875" s="111"/>
      <c r="K875" s="111"/>
    </row>
    <row r="876" spans="2:11">
      <c r="B876" s="110"/>
      <c r="C876" s="110"/>
      <c r="D876" s="110"/>
      <c r="E876" s="111"/>
      <c r="F876" s="111"/>
      <c r="G876" s="111"/>
      <c r="H876" s="111"/>
      <c r="I876" s="111"/>
      <c r="J876" s="111"/>
      <c r="K876" s="111"/>
    </row>
    <row r="877" spans="2:11">
      <c r="B877" s="110"/>
      <c r="C877" s="110"/>
      <c r="D877" s="110"/>
      <c r="E877" s="111"/>
      <c r="F877" s="111"/>
      <c r="G877" s="111"/>
      <c r="H877" s="111"/>
      <c r="I877" s="111"/>
      <c r="J877" s="111"/>
      <c r="K877" s="111"/>
    </row>
    <row r="878" spans="2:11">
      <c r="B878" s="110"/>
      <c r="C878" s="110"/>
      <c r="D878" s="110"/>
      <c r="E878" s="111"/>
      <c r="F878" s="111"/>
      <c r="G878" s="111"/>
      <c r="H878" s="111"/>
      <c r="I878" s="111"/>
      <c r="J878" s="111"/>
      <c r="K878" s="111"/>
    </row>
    <row r="879" spans="2:11">
      <c r="B879" s="110"/>
      <c r="C879" s="110"/>
      <c r="D879" s="110"/>
      <c r="E879" s="111"/>
      <c r="F879" s="111"/>
      <c r="G879" s="111"/>
      <c r="H879" s="111"/>
      <c r="I879" s="111"/>
      <c r="J879" s="111"/>
      <c r="K879" s="111"/>
    </row>
    <row r="880" spans="2:11">
      <c r="B880" s="110"/>
      <c r="C880" s="110"/>
      <c r="D880" s="110"/>
      <c r="E880" s="111"/>
      <c r="F880" s="111"/>
      <c r="G880" s="111"/>
      <c r="H880" s="111"/>
      <c r="I880" s="111"/>
      <c r="J880" s="111"/>
      <c r="K880" s="111"/>
    </row>
    <row r="881" spans="2:11">
      <c r="B881" s="110"/>
      <c r="C881" s="110"/>
      <c r="D881" s="110"/>
      <c r="E881" s="111"/>
      <c r="F881" s="111"/>
      <c r="G881" s="111"/>
      <c r="H881" s="111"/>
      <c r="I881" s="111"/>
      <c r="J881" s="111"/>
      <c r="K881" s="111"/>
    </row>
    <row r="882" spans="2:11">
      <c r="B882" s="110"/>
      <c r="C882" s="110"/>
      <c r="D882" s="110"/>
      <c r="E882" s="111"/>
      <c r="F882" s="111"/>
      <c r="G882" s="111"/>
      <c r="H882" s="111"/>
      <c r="I882" s="111"/>
      <c r="J882" s="111"/>
      <c r="K882" s="111"/>
    </row>
    <row r="883" spans="2:11">
      <c r="B883" s="110"/>
      <c r="C883" s="110"/>
      <c r="D883" s="110"/>
      <c r="E883" s="111"/>
      <c r="F883" s="111"/>
      <c r="G883" s="111"/>
      <c r="H883" s="111"/>
      <c r="I883" s="111"/>
      <c r="J883" s="111"/>
      <c r="K883" s="111"/>
    </row>
    <row r="884" spans="2:11">
      <c r="B884" s="110"/>
      <c r="C884" s="110"/>
      <c r="D884" s="110"/>
      <c r="E884" s="111"/>
      <c r="F884" s="111"/>
      <c r="G884" s="111"/>
      <c r="H884" s="111"/>
      <c r="I884" s="111"/>
      <c r="J884" s="111"/>
      <c r="K884" s="111"/>
    </row>
    <row r="885" spans="2:11">
      <c r="B885" s="110"/>
      <c r="C885" s="110"/>
      <c r="D885" s="110"/>
      <c r="E885" s="111"/>
      <c r="F885" s="111"/>
      <c r="G885" s="111"/>
      <c r="H885" s="111"/>
      <c r="I885" s="111"/>
      <c r="J885" s="111"/>
      <c r="K885" s="111"/>
    </row>
    <row r="886" spans="2:11">
      <c r="B886" s="110"/>
      <c r="C886" s="110"/>
      <c r="D886" s="110"/>
      <c r="E886" s="111"/>
      <c r="F886" s="111"/>
      <c r="G886" s="111"/>
      <c r="H886" s="111"/>
      <c r="I886" s="111"/>
      <c r="J886" s="111"/>
      <c r="K886" s="111"/>
    </row>
    <row r="887" spans="2:11">
      <c r="B887" s="110"/>
      <c r="C887" s="110"/>
      <c r="D887" s="110"/>
      <c r="E887" s="111"/>
      <c r="F887" s="111"/>
      <c r="G887" s="111"/>
      <c r="H887" s="111"/>
      <c r="I887" s="111"/>
      <c r="J887" s="111"/>
      <c r="K887" s="111"/>
    </row>
    <row r="888" spans="2:11">
      <c r="B888" s="110"/>
      <c r="C888" s="110"/>
      <c r="D888" s="110"/>
      <c r="E888" s="111"/>
      <c r="F888" s="111"/>
      <c r="G888" s="111"/>
      <c r="H888" s="111"/>
      <c r="I888" s="111"/>
      <c r="J888" s="111"/>
      <c r="K888" s="111"/>
    </row>
    <row r="889" spans="2:11">
      <c r="B889" s="110"/>
      <c r="C889" s="110"/>
      <c r="D889" s="110"/>
      <c r="E889" s="111"/>
      <c r="F889" s="111"/>
      <c r="G889" s="111"/>
      <c r="H889" s="111"/>
      <c r="I889" s="111"/>
      <c r="J889" s="111"/>
      <c r="K889" s="111"/>
    </row>
    <row r="890" spans="2:11">
      <c r="B890" s="110"/>
      <c r="C890" s="110"/>
      <c r="D890" s="110"/>
      <c r="E890" s="111"/>
      <c r="F890" s="111"/>
      <c r="G890" s="111"/>
      <c r="H890" s="111"/>
      <c r="I890" s="111"/>
      <c r="J890" s="111"/>
      <c r="K890" s="111"/>
    </row>
    <row r="891" spans="2:11">
      <c r="B891" s="110"/>
      <c r="C891" s="110"/>
      <c r="D891" s="110"/>
      <c r="E891" s="111"/>
      <c r="F891" s="111"/>
      <c r="G891" s="111"/>
      <c r="H891" s="111"/>
      <c r="I891" s="111"/>
      <c r="J891" s="111"/>
      <c r="K891" s="111"/>
    </row>
    <row r="892" spans="2:11">
      <c r="B892" s="110"/>
      <c r="C892" s="110"/>
      <c r="D892" s="110"/>
      <c r="E892" s="111"/>
      <c r="F892" s="111"/>
      <c r="G892" s="111"/>
      <c r="H892" s="111"/>
      <c r="I892" s="111"/>
      <c r="J892" s="111"/>
      <c r="K892" s="111"/>
    </row>
    <row r="893" spans="2:11">
      <c r="B893" s="110"/>
      <c r="C893" s="110"/>
      <c r="D893" s="110"/>
      <c r="E893" s="111"/>
      <c r="F893" s="111"/>
      <c r="G893" s="111"/>
      <c r="H893" s="111"/>
      <c r="I893" s="111"/>
      <c r="J893" s="111"/>
      <c r="K893" s="111"/>
    </row>
    <row r="894" spans="2:11">
      <c r="B894" s="110"/>
      <c r="C894" s="110"/>
      <c r="D894" s="110"/>
      <c r="E894" s="111"/>
      <c r="F894" s="111"/>
      <c r="G894" s="111"/>
      <c r="H894" s="111"/>
      <c r="I894" s="111"/>
      <c r="J894" s="111"/>
      <c r="K894" s="111"/>
    </row>
    <row r="895" spans="2:11">
      <c r="B895" s="110"/>
      <c r="C895" s="110"/>
      <c r="D895" s="110"/>
      <c r="E895" s="111"/>
      <c r="F895" s="111"/>
      <c r="G895" s="111"/>
      <c r="H895" s="111"/>
      <c r="I895" s="111"/>
      <c r="J895" s="111"/>
      <c r="K895" s="111"/>
    </row>
    <row r="896" spans="2:11">
      <c r="B896" s="110"/>
      <c r="C896" s="110"/>
      <c r="D896" s="110"/>
      <c r="E896" s="111"/>
      <c r="F896" s="111"/>
      <c r="G896" s="111"/>
      <c r="H896" s="111"/>
      <c r="I896" s="111"/>
      <c r="J896" s="111"/>
      <c r="K896" s="111"/>
    </row>
    <row r="897" spans="2:11">
      <c r="B897" s="110"/>
      <c r="C897" s="110"/>
      <c r="D897" s="110"/>
      <c r="E897" s="111"/>
      <c r="F897" s="111"/>
      <c r="G897" s="111"/>
      <c r="H897" s="111"/>
      <c r="I897" s="111"/>
      <c r="J897" s="111"/>
      <c r="K897" s="111"/>
    </row>
    <row r="898" spans="2:11">
      <c r="B898" s="110"/>
      <c r="C898" s="110"/>
      <c r="D898" s="110"/>
      <c r="E898" s="111"/>
      <c r="F898" s="111"/>
      <c r="G898" s="111"/>
      <c r="H898" s="111"/>
      <c r="I898" s="111"/>
      <c r="J898" s="111"/>
      <c r="K898" s="111"/>
    </row>
    <row r="899" spans="2:11">
      <c r="B899" s="110"/>
      <c r="C899" s="110"/>
      <c r="D899" s="110"/>
      <c r="E899" s="111"/>
      <c r="F899" s="111"/>
      <c r="G899" s="111"/>
      <c r="H899" s="111"/>
      <c r="I899" s="111"/>
      <c r="J899" s="111"/>
      <c r="K899" s="111"/>
    </row>
    <row r="900" spans="2:11">
      <c r="B900" s="110"/>
      <c r="C900" s="110"/>
      <c r="D900" s="110"/>
      <c r="E900" s="111"/>
      <c r="F900" s="111"/>
      <c r="G900" s="111"/>
      <c r="H900" s="111"/>
      <c r="I900" s="111"/>
      <c r="J900" s="111"/>
      <c r="K900" s="111"/>
    </row>
    <row r="901" spans="2:11">
      <c r="B901" s="110"/>
      <c r="C901" s="110"/>
      <c r="D901" s="110"/>
      <c r="E901" s="111"/>
      <c r="F901" s="111"/>
      <c r="G901" s="111"/>
      <c r="H901" s="111"/>
      <c r="I901" s="111"/>
      <c r="J901" s="111"/>
      <c r="K901" s="111"/>
    </row>
    <row r="902" spans="2:11">
      <c r="B902" s="110"/>
      <c r="C902" s="110"/>
      <c r="D902" s="110"/>
      <c r="E902" s="111"/>
      <c r="F902" s="111"/>
      <c r="G902" s="111"/>
      <c r="H902" s="111"/>
      <c r="I902" s="111"/>
      <c r="J902" s="111"/>
      <c r="K902" s="111"/>
    </row>
    <row r="903" spans="2:11">
      <c r="B903" s="110"/>
      <c r="C903" s="110"/>
      <c r="D903" s="110"/>
      <c r="E903" s="111"/>
      <c r="F903" s="111"/>
      <c r="G903" s="111"/>
      <c r="H903" s="111"/>
      <c r="I903" s="111"/>
      <c r="J903" s="111"/>
      <c r="K903" s="111"/>
    </row>
    <row r="904" spans="2:11">
      <c r="B904" s="110"/>
      <c r="C904" s="110"/>
      <c r="D904" s="110"/>
      <c r="E904" s="111"/>
      <c r="F904" s="111"/>
      <c r="G904" s="111"/>
      <c r="H904" s="111"/>
      <c r="I904" s="111"/>
      <c r="J904" s="111"/>
      <c r="K904" s="111"/>
    </row>
    <row r="905" spans="2:11">
      <c r="B905" s="110"/>
      <c r="C905" s="110"/>
      <c r="D905" s="110"/>
      <c r="E905" s="111"/>
      <c r="F905" s="111"/>
      <c r="G905" s="111"/>
      <c r="H905" s="111"/>
      <c r="I905" s="111"/>
      <c r="J905" s="111"/>
      <c r="K905" s="111"/>
    </row>
    <row r="906" spans="2:11">
      <c r="B906" s="110"/>
      <c r="C906" s="110"/>
      <c r="D906" s="110"/>
      <c r="E906" s="111"/>
      <c r="F906" s="111"/>
      <c r="G906" s="111"/>
      <c r="H906" s="111"/>
      <c r="I906" s="111"/>
      <c r="J906" s="111"/>
      <c r="K906" s="111"/>
    </row>
    <row r="907" spans="2:11">
      <c r="B907" s="110"/>
      <c r="C907" s="110"/>
      <c r="D907" s="110"/>
      <c r="E907" s="111"/>
      <c r="F907" s="111"/>
      <c r="G907" s="111"/>
      <c r="H907" s="111"/>
      <c r="I907" s="111"/>
      <c r="J907" s="111"/>
      <c r="K907" s="111"/>
    </row>
    <row r="908" spans="2:11">
      <c r="B908" s="110"/>
      <c r="C908" s="110"/>
      <c r="D908" s="110"/>
      <c r="E908" s="111"/>
      <c r="F908" s="111"/>
      <c r="G908" s="111"/>
      <c r="H908" s="111"/>
      <c r="I908" s="111"/>
      <c r="J908" s="111"/>
      <c r="K908" s="111"/>
    </row>
    <row r="909" spans="2:11">
      <c r="B909" s="110"/>
      <c r="C909" s="110"/>
      <c r="D909" s="110"/>
      <c r="E909" s="111"/>
      <c r="F909" s="111"/>
      <c r="G909" s="111"/>
      <c r="H909" s="111"/>
      <c r="I909" s="111"/>
      <c r="J909" s="111"/>
      <c r="K909" s="111"/>
    </row>
    <row r="910" spans="2:11">
      <c r="B910" s="110"/>
      <c r="C910" s="110"/>
      <c r="D910" s="110"/>
      <c r="E910" s="111"/>
      <c r="F910" s="111"/>
      <c r="G910" s="111"/>
      <c r="H910" s="111"/>
      <c r="I910" s="111"/>
      <c r="J910" s="111"/>
      <c r="K910" s="111"/>
    </row>
    <row r="911" spans="2:11">
      <c r="B911" s="110"/>
      <c r="C911" s="110"/>
      <c r="D911" s="110"/>
      <c r="E911" s="111"/>
      <c r="F911" s="111"/>
      <c r="G911" s="111"/>
      <c r="H911" s="111"/>
      <c r="I911" s="111"/>
      <c r="J911" s="111"/>
      <c r="K911" s="111"/>
    </row>
    <row r="912" spans="2:11">
      <c r="B912" s="110"/>
      <c r="C912" s="110"/>
      <c r="D912" s="110"/>
      <c r="E912" s="111"/>
      <c r="F912" s="111"/>
      <c r="G912" s="111"/>
      <c r="H912" s="111"/>
      <c r="I912" s="111"/>
      <c r="J912" s="111"/>
      <c r="K912" s="111"/>
    </row>
    <row r="913" spans="2:11">
      <c r="B913" s="110"/>
      <c r="C913" s="110"/>
      <c r="D913" s="110"/>
      <c r="E913" s="111"/>
      <c r="F913" s="111"/>
      <c r="G913" s="111"/>
      <c r="H913" s="111"/>
      <c r="I913" s="111"/>
      <c r="J913" s="111"/>
      <c r="K913" s="111"/>
    </row>
    <row r="914" spans="2:11">
      <c r="B914" s="110"/>
      <c r="C914" s="110"/>
      <c r="D914" s="110"/>
      <c r="E914" s="111"/>
      <c r="F914" s="111"/>
      <c r="G914" s="111"/>
      <c r="H914" s="111"/>
      <c r="I914" s="111"/>
      <c r="J914" s="111"/>
      <c r="K914" s="111"/>
    </row>
    <row r="915" spans="2:11">
      <c r="B915" s="110"/>
      <c r="C915" s="110"/>
      <c r="D915" s="110"/>
      <c r="E915" s="111"/>
      <c r="F915" s="111"/>
      <c r="G915" s="111"/>
      <c r="H915" s="111"/>
      <c r="I915" s="111"/>
      <c r="J915" s="111"/>
      <c r="K915" s="111"/>
    </row>
    <row r="916" spans="2:11">
      <c r="B916" s="110"/>
      <c r="C916" s="110"/>
      <c r="D916" s="110"/>
      <c r="E916" s="111"/>
      <c r="F916" s="111"/>
      <c r="G916" s="111"/>
      <c r="H916" s="111"/>
      <c r="I916" s="111"/>
      <c r="J916" s="111"/>
      <c r="K916" s="111"/>
    </row>
    <row r="917" spans="2:11">
      <c r="B917" s="110"/>
      <c r="C917" s="110"/>
      <c r="D917" s="110"/>
      <c r="E917" s="111"/>
      <c r="F917" s="111"/>
      <c r="G917" s="111"/>
      <c r="H917" s="111"/>
      <c r="I917" s="111"/>
      <c r="J917" s="111"/>
      <c r="K917" s="111"/>
    </row>
    <row r="918" spans="2:11">
      <c r="B918" s="110"/>
      <c r="C918" s="110"/>
      <c r="D918" s="110"/>
      <c r="E918" s="111"/>
      <c r="F918" s="111"/>
      <c r="G918" s="111"/>
      <c r="H918" s="111"/>
      <c r="I918" s="111"/>
      <c r="J918" s="111"/>
      <c r="K918" s="111"/>
    </row>
    <row r="919" spans="2:11">
      <c r="B919" s="110"/>
      <c r="C919" s="110"/>
      <c r="D919" s="110"/>
      <c r="E919" s="111"/>
      <c r="F919" s="111"/>
      <c r="G919" s="111"/>
      <c r="H919" s="111"/>
      <c r="I919" s="111"/>
      <c r="J919" s="111"/>
      <c r="K919" s="111"/>
    </row>
    <row r="920" spans="2:11">
      <c r="B920" s="110"/>
      <c r="C920" s="110"/>
      <c r="D920" s="110"/>
      <c r="E920" s="111"/>
      <c r="F920" s="111"/>
      <c r="G920" s="111"/>
      <c r="H920" s="111"/>
      <c r="I920" s="111"/>
      <c r="J920" s="111"/>
      <c r="K920" s="111"/>
    </row>
    <row r="921" spans="2:11">
      <c r="B921" s="110"/>
      <c r="C921" s="110"/>
      <c r="D921" s="110"/>
      <c r="E921" s="111"/>
      <c r="F921" s="111"/>
      <c r="G921" s="111"/>
      <c r="H921" s="111"/>
      <c r="I921" s="111"/>
      <c r="J921" s="111"/>
      <c r="K921" s="111"/>
    </row>
    <row r="922" spans="2:11">
      <c r="B922" s="110"/>
      <c r="C922" s="110"/>
      <c r="D922" s="110"/>
      <c r="E922" s="111"/>
      <c r="F922" s="111"/>
      <c r="G922" s="111"/>
      <c r="H922" s="111"/>
      <c r="I922" s="111"/>
      <c r="J922" s="111"/>
      <c r="K922" s="111"/>
    </row>
    <row r="923" spans="2:11">
      <c r="B923" s="110"/>
      <c r="C923" s="110"/>
      <c r="D923" s="110"/>
      <c r="E923" s="111"/>
      <c r="F923" s="111"/>
      <c r="G923" s="111"/>
      <c r="H923" s="111"/>
      <c r="I923" s="111"/>
      <c r="J923" s="111"/>
      <c r="K923" s="111"/>
    </row>
    <row r="924" spans="2:11">
      <c r="B924" s="110"/>
      <c r="C924" s="110"/>
      <c r="D924" s="110"/>
      <c r="E924" s="111"/>
      <c r="F924" s="111"/>
      <c r="G924" s="111"/>
      <c r="H924" s="111"/>
      <c r="I924" s="111"/>
      <c r="J924" s="111"/>
      <c r="K924" s="111"/>
    </row>
    <row r="925" spans="2:11">
      <c r="B925" s="110"/>
      <c r="C925" s="110"/>
      <c r="D925" s="110"/>
      <c r="E925" s="111"/>
      <c r="F925" s="111"/>
      <c r="G925" s="111"/>
      <c r="H925" s="111"/>
      <c r="I925" s="111"/>
      <c r="J925" s="111"/>
      <c r="K925" s="111"/>
    </row>
    <row r="926" spans="2:11">
      <c r="B926" s="110"/>
      <c r="C926" s="110"/>
      <c r="D926" s="110"/>
      <c r="E926" s="111"/>
      <c r="F926" s="111"/>
      <c r="G926" s="111"/>
      <c r="H926" s="111"/>
      <c r="I926" s="111"/>
      <c r="J926" s="111"/>
      <c r="K926" s="111"/>
    </row>
    <row r="927" spans="2:11">
      <c r="B927" s="110"/>
      <c r="C927" s="110"/>
      <c r="D927" s="110"/>
      <c r="E927" s="111"/>
      <c r="F927" s="111"/>
      <c r="G927" s="111"/>
      <c r="H927" s="111"/>
      <c r="I927" s="111"/>
      <c r="J927" s="111"/>
      <c r="K927" s="111"/>
    </row>
    <row r="928" spans="2:11">
      <c r="B928" s="110"/>
      <c r="C928" s="110"/>
      <c r="D928" s="110"/>
      <c r="E928" s="111"/>
      <c r="F928" s="111"/>
      <c r="G928" s="111"/>
      <c r="H928" s="111"/>
      <c r="I928" s="111"/>
      <c r="J928" s="111"/>
      <c r="K928" s="111"/>
    </row>
    <row r="929" spans="2:11">
      <c r="B929" s="110"/>
      <c r="C929" s="110"/>
      <c r="D929" s="110"/>
      <c r="E929" s="111"/>
      <c r="F929" s="111"/>
      <c r="G929" s="111"/>
      <c r="H929" s="111"/>
      <c r="I929" s="111"/>
      <c r="J929" s="111"/>
      <c r="K929" s="111"/>
    </row>
    <row r="930" spans="2:11">
      <c r="B930" s="110"/>
      <c r="C930" s="110"/>
      <c r="D930" s="110"/>
      <c r="E930" s="111"/>
      <c r="F930" s="111"/>
      <c r="G930" s="111"/>
      <c r="H930" s="111"/>
      <c r="I930" s="111"/>
      <c r="J930" s="111"/>
      <c r="K930" s="111"/>
    </row>
    <row r="931" spans="2:11">
      <c r="B931" s="110"/>
      <c r="C931" s="110"/>
      <c r="D931" s="110"/>
      <c r="E931" s="111"/>
      <c r="F931" s="111"/>
      <c r="G931" s="111"/>
      <c r="H931" s="111"/>
      <c r="I931" s="111"/>
      <c r="J931" s="111"/>
      <c r="K931" s="111"/>
    </row>
    <row r="932" spans="2:11">
      <c r="B932" s="110"/>
      <c r="C932" s="110"/>
      <c r="D932" s="110"/>
      <c r="E932" s="111"/>
      <c r="F932" s="111"/>
      <c r="G932" s="111"/>
      <c r="H932" s="111"/>
      <c r="I932" s="111"/>
      <c r="J932" s="111"/>
      <c r="K932" s="111"/>
    </row>
    <row r="933" spans="2:11">
      <c r="B933" s="110"/>
      <c r="C933" s="110"/>
      <c r="D933" s="110"/>
      <c r="E933" s="111"/>
      <c r="F933" s="111"/>
      <c r="G933" s="111"/>
      <c r="H933" s="111"/>
      <c r="I933" s="111"/>
      <c r="J933" s="111"/>
      <c r="K933" s="111"/>
    </row>
    <row r="934" spans="2:11">
      <c r="B934" s="110"/>
      <c r="C934" s="110"/>
      <c r="D934" s="110"/>
      <c r="E934" s="111"/>
      <c r="F934" s="111"/>
      <c r="G934" s="111"/>
      <c r="H934" s="111"/>
      <c r="I934" s="111"/>
      <c r="J934" s="111"/>
      <c r="K934" s="111"/>
    </row>
    <row r="935" spans="2:11">
      <c r="B935" s="110"/>
      <c r="C935" s="110"/>
      <c r="D935" s="110"/>
      <c r="E935" s="111"/>
      <c r="F935" s="111"/>
      <c r="G935" s="111"/>
      <c r="H935" s="111"/>
      <c r="I935" s="111"/>
      <c r="J935" s="111"/>
      <c r="K935" s="111"/>
    </row>
    <row r="936" spans="2:11">
      <c r="B936" s="110"/>
      <c r="C936" s="110"/>
      <c r="D936" s="110"/>
      <c r="E936" s="111"/>
      <c r="F936" s="111"/>
      <c r="G936" s="111"/>
      <c r="H936" s="111"/>
      <c r="I936" s="111"/>
      <c r="J936" s="111"/>
      <c r="K936" s="111"/>
    </row>
    <row r="937" spans="2:11">
      <c r="B937" s="110"/>
      <c r="C937" s="110"/>
      <c r="D937" s="110"/>
      <c r="E937" s="111"/>
      <c r="F937" s="111"/>
      <c r="G937" s="111"/>
      <c r="H937" s="111"/>
      <c r="I937" s="111"/>
      <c r="J937" s="111"/>
      <c r="K937" s="111"/>
    </row>
    <row r="938" spans="2:11">
      <c r="B938" s="110"/>
      <c r="C938" s="110"/>
      <c r="D938" s="110"/>
      <c r="E938" s="111"/>
      <c r="F938" s="111"/>
      <c r="G938" s="111"/>
      <c r="H938" s="111"/>
      <c r="I938" s="111"/>
      <c r="J938" s="111"/>
      <c r="K938" s="111"/>
    </row>
    <row r="939" spans="2:11">
      <c r="B939" s="110"/>
      <c r="C939" s="110"/>
      <c r="D939" s="110"/>
      <c r="E939" s="111"/>
      <c r="F939" s="111"/>
      <c r="G939" s="111"/>
      <c r="H939" s="111"/>
      <c r="I939" s="111"/>
      <c r="J939" s="111"/>
      <c r="K939" s="111"/>
    </row>
    <row r="940" spans="2:11">
      <c r="B940" s="110"/>
      <c r="C940" s="110"/>
      <c r="D940" s="110"/>
      <c r="E940" s="111"/>
      <c r="F940" s="111"/>
      <c r="G940" s="111"/>
      <c r="H940" s="111"/>
      <c r="I940" s="111"/>
      <c r="J940" s="111"/>
      <c r="K940" s="111"/>
    </row>
    <row r="941" spans="2:11">
      <c r="B941" s="110"/>
      <c r="C941" s="110"/>
      <c r="D941" s="110"/>
      <c r="E941" s="111"/>
      <c r="F941" s="111"/>
      <c r="G941" s="111"/>
      <c r="H941" s="111"/>
      <c r="I941" s="111"/>
      <c r="J941" s="111"/>
      <c r="K941" s="111"/>
    </row>
    <row r="942" spans="2:11">
      <c r="B942" s="110"/>
      <c r="C942" s="110"/>
      <c r="D942" s="110"/>
      <c r="E942" s="111"/>
      <c r="F942" s="111"/>
      <c r="G942" s="111"/>
      <c r="H942" s="111"/>
      <c r="I942" s="111"/>
      <c r="J942" s="111"/>
      <c r="K942" s="111"/>
    </row>
    <row r="943" spans="2:11">
      <c r="B943" s="110"/>
      <c r="C943" s="110"/>
      <c r="D943" s="110"/>
      <c r="E943" s="111"/>
      <c r="F943" s="111"/>
      <c r="G943" s="111"/>
      <c r="H943" s="111"/>
      <c r="I943" s="111"/>
      <c r="J943" s="111"/>
      <c r="K943" s="111"/>
    </row>
    <row r="944" spans="2:11">
      <c r="B944" s="110"/>
      <c r="C944" s="110"/>
      <c r="D944" s="110"/>
      <c r="E944" s="111"/>
      <c r="F944" s="111"/>
      <c r="G944" s="111"/>
      <c r="H944" s="111"/>
      <c r="I944" s="111"/>
      <c r="J944" s="111"/>
      <c r="K944" s="111"/>
    </row>
    <row r="945" spans="2:11">
      <c r="B945" s="110"/>
      <c r="C945" s="110"/>
      <c r="D945" s="110"/>
      <c r="E945" s="111"/>
      <c r="F945" s="111"/>
      <c r="G945" s="111"/>
      <c r="H945" s="111"/>
      <c r="I945" s="111"/>
      <c r="J945" s="111"/>
      <c r="K945" s="111"/>
    </row>
    <row r="946" spans="2:11">
      <c r="B946" s="110"/>
      <c r="C946" s="110"/>
      <c r="D946" s="110"/>
      <c r="E946" s="111"/>
      <c r="F946" s="111"/>
      <c r="G946" s="111"/>
      <c r="H946" s="111"/>
      <c r="I946" s="111"/>
      <c r="J946" s="111"/>
      <c r="K946" s="111"/>
    </row>
    <row r="947" spans="2:11">
      <c r="B947" s="110"/>
      <c r="C947" s="110"/>
      <c r="D947" s="110"/>
      <c r="E947" s="111"/>
      <c r="F947" s="111"/>
      <c r="G947" s="111"/>
      <c r="H947" s="111"/>
      <c r="I947" s="111"/>
      <c r="J947" s="111"/>
      <c r="K947" s="111"/>
    </row>
    <row r="948" spans="2:11">
      <c r="B948" s="110"/>
      <c r="C948" s="110"/>
      <c r="D948" s="110"/>
      <c r="E948" s="111"/>
      <c r="F948" s="111"/>
      <c r="G948" s="111"/>
      <c r="H948" s="111"/>
      <c r="I948" s="111"/>
      <c r="J948" s="111"/>
      <c r="K948" s="111"/>
    </row>
    <row r="949" spans="2:11">
      <c r="B949" s="110"/>
      <c r="C949" s="110"/>
      <c r="D949" s="110"/>
      <c r="E949" s="111"/>
      <c r="F949" s="111"/>
      <c r="G949" s="111"/>
      <c r="H949" s="111"/>
      <c r="I949" s="111"/>
      <c r="J949" s="111"/>
      <c r="K949" s="111"/>
    </row>
    <row r="950" spans="2:11">
      <c r="B950" s="110"/>
      <c r="C950" s="110"/>
      <c r="D950" s="110"/>
      <c r="E950" s="111"/>
      <c r="F950" s="111"/>
      <c r="G950" s="111"/>
      <c r="H950" s="111"/>
      <c r="I950" s="111"/>
      <c r="J950" s="111"/>
      <c r="K950" s="111"/>
    </row>
    <row r="951" spans="2:11">
      <c r="B951" s="110"/>
      <c r="C951" s="110"/>
      <c r="D951" s="110"/>
      <c r="E951" s="111"/>
      <c r="F951" s="111"/>
      <c r="G951" s="111"/>
      <c r="H951" s="111"/>
      <c r="I951" s="111"/>
      <c r="J951" s="111"/>
      <c r="K951" s="111"/>
    </row>
    <row r="952" spans="2:11">
      <c r="B952" s="110"/>
      <c r="C952" s="110"/>
      <c r="D952" s="110"/>
      <c r="E952" s="111"/>
      <c r="F952" s="111"/>
      <c r="G952" s="111"/>
      <c r="H952" s="111"/>
      <c r="I952" s="111"/>
      <c r="J952" s="111"/>
      <c r="K952" s="111"/>
    </row>
    <row r="953" spans="2:11">
      <c r="B953" s="110"/>
      <c r="C953" s="110"/>
      <c r="D953" s="110"/>
      <c r="E953" s="111"/>
      <c r="F953" s="111"/>
      <c r="G953" s="111"/>
      <c r="H953" s="111"/>
      <c r="I953" s="111"/>
      <c r="J953" s="111"/>
      <c r="K953" s="111"/>
    </row>
    <row r="954" spans="2:11">
      <c r="B954" s="110"/>
      <c r="C954" s="110"/>
      <c r="D954" s="110"/>
      <c r="E954" s="111"/>
      <c r="F954" s="111"/>
      <c r="G954" s="111"/>
      <c r="H954" s="111"/>
      <c r="I954" s="111"/>
      <c r="J954" s="111"/>
      <c r="K954" s="111"/>
    </row>
    <row r="955" spans="2:11">
      <c r="B955" s="110"/>
      <c r="C955" s="110"/>
      <c r="D955" s="110"/>
      <c r="E955" s="111"/>
      <c r="F955" s="111"/>
      <c r="G955" s="111"/>
      <c r="H955" s="111"/>
      <c r="I955" s="111"/>
      <c r="J955" s="111"/>
      <c r="K955" s="111"/>
    </row>
    <row r="956" spans="2:11">
      <c r="B956" s="110"/>
      <c r="C956" s="110"/>
      <c r="D956" s="110"/>
      <c r="E956" s="111"/>
      <c r="F956" s="111"/>
      <c r="G956" s="111"/>
      <c r="H956" s="111"/>
      <c r="I956" s="111"/>
      <c r="J956" s="111"/>
      <c r="K956" s="111"/>
    </row>
    <row r="957" spans="2:11">
      <c r="B957" s="110"/>
      <c r="C957" s="110"/>
      <c r="D957" s="110"/>
      <c r="E957" s="111"/>
      <c r="F957" s="111"/>
      <c r="G957" s="111"/>
      <c r="H957" s="111"/>
      <c r="I957" s="111"/>
      <c r="J957" s="111"/>
      <c r="K957" s="111"/>
    </row>
    <row r="958" spans="2:11">
      <c r="B958" s="110"/>
      <c r="C958" s="110"/>
      <c r="D958" s="110"/>
      <c r="E958" s="111"/>
      <c r="F958" s="111"/>
      <c r="G958" s="111"/>
      <c r="H958" s="111"/>
      <c r="I958" s="111"/>
      <c r="J958" s="111"/>
      <c r="K958" s="111"/>
    </row>
    <row r="959" spans="2:11">
      <c r="B959" s="110"/>
      <c r="C959" s="110"/>
      <c r="D959" s="110"/>
      <c r="E959" s="111"/>
      <c r="F959" s="111"/>
      <c r="G959" s="111"/>
      <c r="H959" s="111"/>
      <c r="I959" s="111"/>
      <c r="J959" s="111"/>
      <c r="K959" s="111"/>
    </row>
    <row r="960" spans="2:11">
      <c r="B960" s="110"/>
      <c r="C960" s="110"/>
      <c r="D960" s="110"/>
      <c r="E960" s="111"/>
      <c r="F960" s="111"/>
      <c r="G960" s="111"/>
      <c r="H960" s="111"/>
      <c r="I960" s="111"/>
      <c r="J960" s="111"/>
      <c r="K960" s="111"/>
    </row>
    <row r="961" spans="2:11">
      <c r="B961" s="110"/>
      <c r="C961" s="110"/>
      <c r="D961" s="110"/>
      <c r="E961" s="111"/>
      <c r="F961" s="111"/>
      <c r="G961" s="111"/>
      <c r="H961" s="111"/>
      <c r="I961" s="111"/>
      <c r="J961" s="111"/>
      <c r="K961" s="111"/>
    </row>
    <row r="962" spans="2:11">
      <c r="B962" s="110"/>
      <c r="C962" s="110"/>
      <c r="D962" s="110"/>
      <c r="E962" s="111"/>
      <c r="F962" s="111"/>
      <c r="G962" s="111"/>
      <c r="H962" s="111"/>
      <c r="I962" s="111"/>
      <c r="J962" s="111"/>
      <c r="K962" s="111"/>
    </row>
    <row r="963" spans="2:11">
      <c r="B963" s="110"/>
      <c r="C963" s="110"/>
      <c r="D963" s="110"/>
      <c r="E963" s="111"/>
      <c r="F963" s="111"/>
      <c r="G963" s="111"/>
      <c r="H963" s="111"/>
      <c r="I963" s="111"/>
      <c r="J963" s="111"/>
      <c r="K963" s="111"/>
    </row>
    <row r="964" spans="2:11">
      <c r="B964" s="110"/>
      <c r="C964" s="110"/>
      <c r="D964" s="110"/>
      <c r="E964" s="111"/>
      <c r="F964" s="111"/>
      <c r="G964" s="111"/>
      <c r="H964" s="111"/>
      <c r="I964" s="111"/>
      <c r="J964" s="111"/>
      <c r="K964" s="111"/>
    </row>
    <row r="965" spans="2:11">
      <c r="B965" s="110"/>
      <c r="C965" s="110"/>
      <c r="D965" s="110"/>
      <c r="E965" s="111"/>
      <c r="F965" s="111"/>
      <c r="G965" s="111"/>
      <c r="H965" s="111"/>
      <c r="I965" s="111"/>
      <c r="J965" s="111"/>
      <c r="K965" s="111"/>
    </row>
    <row r="966" spans="2:11">
      <c r="B966" s="110"/>
      <c r="C966" s="110"/>
      <c r="D966" s="110"/>
      <c r="E966" s="111"/>
      <c r="F966" s="111"/>
      <c r="G966" s="111"/>
      <c r="H966" s="111"/>
      <c r="I966" s="111"/>
      <c r="J966" s="111"/>
      <c r="K966" s="111"/>
    </row>
    <row r="967" spans="2:11">
      <c r="B967" s="110"/>
      <c r="C967" s="110"/>
      <c r="D967" s="110"/>
      <c r="E967" s="111"/>
      <c r="F967" s="111"/>
      <c r="G967" s="111"/>
      <c r="H967" s="111"/>
      <c r="I967" s="111"/>
      <c r="J967" s="111"/>
      <c r="K967" s="111"/>
    </row>
    <row r="968" spans="2:11">
      <c r="B968" s="110"/>
      <c r="C968" s="110"/>
      <c r="D968" s="110"/>
      <c r="E968" s="111"/>
      <c r="F968" s="111"/>
      <c r="G968" s="111"/>
      <c r="H968" s="111"/>
      <c r="I968" s="111"/>
      <c r="J968" s="111"/>
      <c r="K968" s="111"/>
    </row>
    <row r="969" spans="2:11">
      <c r="B969" s="110"/>
      <c r="C969" s="110"/>
      <c r="D969" s="110"/>
      <c r="E969" s="111"/>
      <c r="F969" s="111"/>
      <c r="G969" s="111"/>
      <c r="H969" s="111"/>
      <c r="I969" s="111"/>
      <c r="J969" s="111"/>
      <c r="K969" s="111"/>
    </row>
    <row r="970" spans="2:11">
      <c r="B970" s="110"/>
      <c r="C970" s="110"/>
      <c r="D970" s="110"/>
      <c r="E970" s="111"/>
      <c r="F970" s="111"/>
      <c r="G970" s="111"/>
      <c r="H970" s="111"/>
      <c r="I970" s="111"/>
      <c r="J970" s="111"/>
      <c r="K970" s="111"/>
    </row>
    <row r="971" spans="2:11">
      <c r="B971" s="110"/>
      <c r="C971" s="110"/>
      <c r="D971" s="110"/>
      <c r="E971" s="111"/>
      <c r="F971" s="111"/>
      <c r="G971" s="111"/>
      <c r="H971" s="111"/>
      <c r="I971" s="111"/>
      <c r="J971" s="111"/>
      <c r="K971" s="111"/>
    </row>
    <row r="972" spans="2:11">
      <c r="B972" s="110"/>
      <c r="C972" s="110"/>
      <c r="D972" s="110"/>
      <c r="E972" s="111"/>
      <c r="F972" s="111"/>
      <c r="G972" s="111"/>
      <c r="H972" s="111"/>
      <c r="I972" s="111"/>
      <c r="J972" s="111"/>
      <c r="K972" s="111"/>
    </row>
    <row r="973" spans="2:11">
      <c r="B973" s="110"/>
      <c r="C973" s="110"/>
      <c r="D973" s="110"/>
      <c r="E973" s="111"/>
      <c r="F973" s="111"/>
      <c r="G973" s="111"/>
      <c r="H973" s="111"/>
      <c r="I973" s="111"/>
      <c r="J973" s="111"/>
      <c r="K973" s="111"/>
    </row>
    <row r="974" spans="2:11">
      <c r="B974" s="110"/>
      <c r="C974" s="110"/>
      <c r="D974" s="110"/>
      <c r="E974" s="111"/>
      <c r="F974" s="111"/>
      <c r="G974" s="111"/>
      <c r="H974" s="111"/>
      <c r="I974" s="111"/>
      <c r="J974" s="111"/>
      <c r="K974" s="111"/>
    </row>
    <row r="975" spans="2:11">
      <c r="B975" s="110"/>
      <c r="C975" s="110"/>
      <c r="D975" s="110"/>
      <c r="E975" s="111"/>
      <c r="F975" s="111"/>
      <c r="G975" s="111"/>
      <c r="H975" s="111"/>
      <c r="I975" s="111"/>
      <c r="J975" s="111"/>
      <c r="K975" s="111"/>
    </row>
    <row r="976" spans="2:11">
      <c r="B976" s="110"/>
      <c r="C976" s="110"/>
      <c r="D976" s="110"/>
      <c r="E976" s="111"/>
      <c r="F976" s="111"/>
      <c r="G976" s="111"/>
      <c r="H976" s="111"/>
      <c r="I976" s="111"/>
      <c r="J976" s="111"/>
      <c r="K976" s="111"/>
    </row>
    <row r="977" spans="2:11">
      <c r="B977" s="110"/>
      <c r="C977" s="110"/>
      <c r="D977" s="110"/>
      <c r="E977" s="111"/>
      <c r="F977" s="111"/>
      <c r="G977" s="111"/>
      <c r="H977" s="111"/>
      <c r="I977" s="111"/>
      <c r="J977" s="111"/>
      <c r="K977" s="111"/>
    </row>
    <row r="978" spans="2:11">
      <c r="B978" s="110"/>
      <c r="C978" s="110"/>
      <c r="D978" s="110"/>
      <c r="E978" s="111"/>
      <c r="F978" s="111"/>
      <c r="G978" s="111"/>
      <c r="H978" s="111"/>
      <c r="I978" s="111"/>
      <c r="J978" s="111"/>
      <c r="K978" s="111"/>
    </row>
    <row r="979" spans="2:11">
      <c r="B979" s="110"/>
      <c r="C979" s="110"/>
      <c r="D979" s="110"/>
      <c r="E979" s="111"/>
      <c r="F979" s="111"/>
      <c r="G979" s="111"/>
      <c r="H979" s="111"/>
      <c r="I979" s="111"/>
      <c r="J979" s="111"/>
      <c r="K979" s="111"/>
    </row>
    <row r="980" spans="2:11">
      <c r="B980" s="110"/>
      <c r="C980" s="110"/>
      <c r="D980" s="110"/>
      <c r="E980" s="111"/>
      <c r="F980" s="111"/>
      <c r="G980" s="111"/>
      <c r="H980" s="111"/>
      <c r="I980" s="111"/>
      <c r="J980" s="111"/>
      <c r="K980" s="111"/>
    </row>
    <row r="981" spans="2:11">
      <c r="B981" s="110"/>
      <c r="C981" s="110"/>
      <c r="D981" s="110"/>
      <c r="E981" s="111"/>
      <c r="F981" s="111"/>
      <c r="G981" s="111"/>
      <c r="H981" s="111"/>
      <c r="I981" s="111"/>
      <c r="J981" s="111"/>
      <c r="K981" s="111"/>
    </row>
    <row r="982" spans="2:11">
      <c r="B982" s="110"/>
      <c r="C982" s="110"/>
      <c r="D982" s="110"/>
      <c r="E982" s="111"/>
      <c r="F982" s="111"/>
      <c r="G982" s="111"/>
      <c r="H982" s="111"/>
      <c r="I982" s="111"/>
      <c r="J982" s="111"/>
      <c r="K982" s="111"/>
    </row>
    <row r="983" spans="2:11">
      <c r="B983" s="110"/>
      <c r="C983" s="110"/>
      <c r="D983" s="110"/>
      <c r="E983" s="111"/>
      <c r="F983" s="111"/>
      <c r="G983" s="111"/>
      <c r="H983" s="111"/>
      <c r="I983" s="111"/>
      <c r="J983" s="111"/>
      <c r="K983" s="111"/>
    </row>
    <row r="984" spans="2:11">
      <c r="B984" s="110"/>
      <c r="C984" s="110"/>
      <c r="D984" s="110"/>
      <c r="E984" s="111"/>
      <c r="F984" s="111"/>
      <c r="G984" s="111"/>
      <c r="H984" s="111"/>
      <c r="I984" s="111"/>
      <c r="J984" s="111"/>
      <c r="K984" s="111"/>
    </row>
    <row r="985" spans="2:11">
      <c r="B985" s="110"/>
      <c r="C985" s="110"/>
      <c r="D985" s="110"/>
      <c r="E985" s="111"/>
      <c r="F985" s="111"/>
      <c r="G985" s="111"/>
      <c r="H985" s="111"/>
      <c r="I985" s="111"/>
      <c r="J985" s="111"/>
      <c r="K985" s="111"/>
    </row>
    <row r="986" spans="2:11">
      <c r="B986" s="110"/>
      <c r="C986" s="110"/>
      <c r="D986" s="110"/>
      <c r="E986" s="111"/>
      <c r="F986" s="111"/>
      <c r="G986" s="111"/>
      <c r="H986" s="111"/>
      <c r="I986" s="111"/>
      <c r="J986" s="111"/>
      <c r="K986" s="111"/>
    </row>
    <row r="987" spans="2:11">
      <c r="B987" s="110"/>
      <c r="C987" s="110"/>
      <c r="D987" s="110"/>
      <c r="E987" s="111"/>
      <c r="F987" s="111"/>
      <c r="G987" s="111"/>
      <c r="H987" s="111"/>
      <c r="I987" s="111"/>
      <c r="J987" s="111"/>
      <c r="K987" s="111"/>
    </row>
    <row r="988" spans="2:11">
      <c r="B988" s="110"/>
      <c r="C988" s="110"/>
      <c r="D988" s="110"/>
      <c r="E988" s="111"/>
      <c r="F988" s="111"/>
      <c r="G988" s="111"/>
      <c r="H988" s="111"/>
      <c r="I988" s="111"/>
      <c r="J988" s="111"/>
      <c r="K988" s="111"/>
    </row>
    <row r="989" spans="2:11">
      <c r="B989" s="110"/>
      <c r="C989" s="110"/>
      <c r="D989" s="110"/>
      <c r="E989" s="111"/>
      <c r="F989" s="111"/>
      <c r="G989" s="111"/>
      <c r="H989" s="111"/>
      <c r="I989" s="111"/>
      <c r="J989" s="111"/>
      <c r="K989" s="111"/>
    </row>
    <row r="990" spans="2:11">
      <c r="B990" s="110"/>
      <c r="C990" s="110"/>
      <c r="D990" s="110"/>
      <c r="E990" s="111"/>
      <c r="F990" s="111"/>
      <c r="G990" s="111"/>
      <c r="H990" s="111"/>
      <c r="I990" s="111"/>
      <c r="J990" s="111"/>
      <c r="K990" s="111"/>
    </row>
    <row r="991" spans="2:11">
      <c r="B991" s="110"/>
      <c r="C991" s="110"/>
      <c r="D991" s="110"/>
      <c r="E991" s="111"/>
      <c r="F991" s="111"/>
      <c r="G991" s="111"/>
      <c r="H991" s="111"/>
      <c r="I991" s="111"/>
      <c r="J991" s="111"/>
      <c r="K991" s="111"/>
    </row>
    <row r="992" spans="2:11">
      <c r="B992" s="110"/>
      <c r="C992" s="110"/>
      <c r="D992" s="110"/>
      <c r="E992" s="111"/>
      <c r="F992" s="111"/>
      <c r="G992" s="111"/>
      <c r="H992" s="111"/>
      <c r="I992" s="111"/>
      <c r="J992" s="111"/>
      <c r="K992" s="111"/>
    </row>
    <row r="993" spans="2:11">
      <c r="B993" s="110"/>
      <c r="C993" s="110"/>
      <c r="D993" s="110"/>
      <c r="E993" s="111"/>
      <c r="F993" s="111"/>
      <c r="G993" s="111"/>
      <c r="H993" s="111"/>
      <c r="I993" s="111"/>
      <c r="J993" s="111"/>
      <c r="K993" s="111"/>
    </row>
    <row r="994" spans="2:11">
      <c r="B994" s="110"/>
      <c r="C994" s="110"/>
      <c r="D994" s="110"/>
      <c r="E994" s="111"/>
      <c r="F994" s="111"/>
      <c r="G994" s="111"/>
      <c r="H994" s="111"/>
      <c r="I994" s="111"/>
      <c r="J994" s="111"/>
      <c r="K994" s="111"/>
    </row>
    <row r="995" spans="2:11">
      <c r="B995" s="110"/>
      <c r="C995" s="110"/>
      <c r="D995" s="110"/>
      <c r="E995" s="111"/>
      <c r="F995" s="111"/>
      <c r="G995" s="111"/>
      <c r="H995" s="111"/>
      <c r="I995" s="111"/>
      <c r="J995" s="111"/>
      <c r="K995" s="111"/>
    </row>
    <row r="996" spans="2:11">
      <c r="B996" s="110"/>
      <c r="C996" s="110"/>
      <c r="D996" s="110"/>
      <c r="E996" s="111"/>
      <c r="F996" s="111"/>
      <c r="G996" s="111"/>
      <c r="H996" s="111"/>
      <c r="I996" s="111"/>
      <c r="J996" s="111"/>
      <c r="K996" s="111"/>
    </row>
    <row r="997" spans="2:11">
      <c r="B997" s="110"/>
      <c r="C997" s="110"/>
      <c r="D997" s="110"/>
      <c r="E997" s="111"/>
      <c r="F997" s="111"/>
      <c r="G997" s="111"/>
      <c r="H997" s="111"/>
      <c r="I997" s="111"/>
      <c r="J997" s="111"/>
      <c r="K997" s="111"/>
    </row>
    <row r="998" spans="2:11">
      <c r="B998" s="110"/>
      <c r="C998" s="110"/>
      <c r="D998" s="110"/>
      <c r="E998" s="111"/>
      <c r="F998" s="111"/>
      <c r="G998" s="111"/>
      <c r="H998" s="111"/>
      <c r="I998" s="111"/>
      <c r="J998" s="111"/>
      <c r="K998" s="111"/>
    </row>
    <row r="999" spans="2:11">
      <c r="B999" s="110"/>
      <c r="C999" s="110"/>
      <c r="D999" s="110"/>
      <c r="E999" s="111"/>
      <c r="F999" s="111"/>
      <c r="G999" s="111"/>
      <c r="H999" s="111"/>
      <c r="I999" s="111"/>
      <c r="J999" s="111"/>
      <c r="K999" s="111"/>
    </row>
    <row r="1000" spans="2:11">
      <c r="B1000" s="110"/>
      <c r="C1000" s="110"/>
      <c r="D1000" s="110"/>
      <c r="E1000" s="111"/>
      <c r="F1000" s="111"/>
      <c r="G1000" s="111"/>
      <c r="H1000" s="111"/>
      <c r="I1000" s="111"/>
      <c r="J1000" s="111"/>
      <c r="K1000" s="111"/>
    </row>
    <row r="1001" spans="2:11">
      <c r="B1001" s="110"/>
      <c r="C1001" s="110"/>
      <c r="D1001" s="110"/>
      <c r="E1001" s="111"/>
      <c r="F1001" s="111"/>
      <c r="G1001" s="111"/>
      <c r="H1001" s="111"/>
      <c r="I1001" s="111"/>
      <c r="J1001" s="111"/>
      <c r="K1001" s="111"/>
    </row>
    <row r="1002" spans="2:11">
      <c r="B1002" s="110"/>
      <c r="C1002" s="110"/>
      <c r="D1002" s="110"/>
      <c r="E1002" s="111"/>
      <c r="F1002" s="111"/>
      <c r="G1002" s="111"/>
      <c r="H1002" s="111"/>
      <c r="I1002" s="111"/>
      <c r="J1002" s="111"/>
      <c r="K1002" s="111"/>
    </row>
    <row r="1003" spans="2:11">
      <c r="B1003" s="110"/>
      <c r="C1003" s="110"/>
      <c r="D1003" s="110"/>
      <c r="E1003" s="111"/>
      <c r="F1003" s="111"/>
      <c r="G1003" s="111"/>
      <c r="H1003" s="111"/>
      <c r="I1003" s="111"/>
      <c r="J1003" s="111"/>
      <c r="K1003" s="111"/>
    </row>
    <row r="1004" spans="2:11">
      <c r="B1004" s="110"/>
      <c r="C1004" s="110"/>
      <c r="D1004" s="110"/>
      <c r="E1004" s="111"/>
      <c r="F1004" s="111"/>
      <c r="G1004" s="111"/>
      <c r="H1004" s="111"/>
      <c r="I1004" s="111"/>
      <c r="J1004" s="111"/>
      <c r="K1004" s="111"/>
    </row>
    <row r="1005" spans="2:11">
      <c r="B1005" s="110"/>
      <c r="C1005" s="110"/>
      <c r="D1005" s="110"/>
      <c r="E1005" s="111"/>
      <c r="F1005" s="111"/>
      <c r="G1005" s="111"/>
      <c r="H1005" s="111"/>
      <c r="I1005" s="111"/>
      <c r="J1005" s="111"/>
      <c r="K1005" s="111"/>
    </row>
    <row r="1006" spans="2:11">
      <c r="B1006" s="110"/>
      <c r="C1006" s="110"/>
      <c r="D1006" s="110"/>
      <c r="E1006" s="111"/>
      <c r="F1006" s="111"/>
      <c r="G1006" s="111"/>
      <c r="H1006" s="111"/>
      <c r="I1006" s="111"/>
      <c r="J1006" s="111"/>
      <c r="K1006" s="111"/>
    </row>
    <row r="1007" spans="2:11">
      <c r="B1007" s="110"/>
      <c r="C1007" s="110"/>
      <c r="D1007" s="110"/>
      <c r="E1007" s="111"/>
      <c r="F1007" s="111"/>
      <c r="G1007" s="111"/>
      <c r="H1007" s="111"/>
      <c r="I1007" s="111"/>
      <c r="J1007" s="111"/>
      <c r="K1007" s="111"/>
    </row>
    <row r="1008" spans="2:11">
      <c r="B1008" s="110"/>
      <c r="C1008" s="110"/>
      <c r="D1008" s="110"/>
      <c r="E1008" s="111"/>
      <c r="F1008" s="111"/>
      <c r="G1008" s="111"/>
      <c r="H1008" s="111"/>
      <c r="I1008" s="111"/>
      <c r="J1008" s="111"/>
      <c r="K1008" s="111"/>
    </row>
    <row r="1009" spans="2:11">
      <c r="B1009" s="110"/>
      <c r="C1009" s="110"/>
      <c r="D1009" s="110"/>
      <c r="E1009" s="111"/>
      <c r="F1009" s="111"/>
      <c r="G1009" s="111"/>
      <c r="H1009" s="111"/>
      <c r="I1009" s="111"/>
      <c r="J1009" s="111"/>
      <c r="K1009" s="111"/>
    </row>
    <row r="1010" spans="2:11">
      <c r="B1010" s="110"/>
      <c r="C1010" s="110"/>
      <c r="D1010" s="110"/>
      <c r="E1010" s="111"/>
      <c r="F1010" s="111"/>
      <c r="G1010" s="111"/>
      <c r="H1010" s="111"/>
      <c r="I1010" s="111"/>
      <c r="J1010" s="111"/>
      <c r="K1010" s="111"/>
    </row>
    <row r="1011" spans="2:11">
      <c r="B1011" s="110"/>
      <c r="C1011" s="110"/>
      <c r="D1011" s="110"/>
      <c r="E1011" s="111"/>
      <c r="F1011" s="111"/>
      <c r="G1011" s="111"/>
      <c r="H1011" s="111"/>
      <c r="I1011" s="111"/>
      <c r="J1011" s="111"/>
      <c r="K1011" s="111"/>
    </row>
    <row r="1012" spans="2:11">
      <c r="B1012" s="110"/>
      <c r="C1012" s="110"/>
      <c r="D1012" s="110"/>
      <c r="E1012" s="111"/>
      <c r="F1012" s="111"/>
      <c r="G1012" s="111"/>
      <c r="H1012" s="111"/>
      <c r="I1012" s="111"/>
      <c r="J1012" s="111"/>
      <c r="K1012" s="111"/>
    </row>
    <row r="1013" spans="2:11">
      <c r="B1013" s="110"/>
      <c r="C1013" s="110"/>
      <c r="D1013" s="110"/>
      <c r="E1013" s="111"/>
      <c r="F1013" s="111"/>
      <c r="G1013" s="111"/>
      <c r="H1013" s="111"/>
      <c r="I1013" s="111"/>
      <c r="J1013" s="111"/>
      <c r="K1013" s="111"/>
    </row>
    <row r="1014" spans="2:11">
      <c r="B1014" s="110"/>
      <c r="C1014" s="110"/>
      <c r="D1014" s="110"/>
      <c r="E1014" s="111"/>
      <c r="F1014" s="111"/>
      <c r="G1014" s="111"/>
      <c r="H1014" s="111"/>
      <c r="I1014" s="111"/>
      <c r="J1014" s="111"/>
      <c r="K1014" s="111"/>
    </row>
    <row r="1015" spans="2:11">
      <c r="B1015" s="110"/>
      <c r="C1015" s="110"/>
      <c r="D1015" s="110"/>
      <c r="E1015" s="111"/>
      <c r="F1015" s="111"/>
      <c r="G1015" s="111"/>
      <c r="H1015" s="111"/>
      <c r="I1015" s="111"/>
      <c r="J1015" s="111"/>
      <c r="K1015" s="111"/>
    </row>
    <row r="1016" spans="2:11">
      <c r="B1016" s="110"/>
      <c r="C1016" s="110"/>
      <c r="D1016" s="110"/>
      <c r="E1016" s="111"/>
      <c r="F1016" s="111"/>
      <c r="G1016" s="111"/>
      <c r="H1016" s="111"/>
      <c r="I1016" s="111"/>
      <c r="J1016" s="111"/>
      <c r="K1016" s="111"/>
    </row>
    <row r="1017" spans="2:11">
      <c r="B1017" s="110"/>
      <c r="C1017" s="110"/>
      <c r="D1017" s="110"/>
      <c r="E1017" s="111"/>
      <c r="F1017" s="111"/>
      <c r="G1017" s="111"/>
      <c r="H1017" s="111"/>
      <c r="I1017" s="111"/>
      <c r="J1017" s="111"/>
      <c r="K1017" s="111"/>
    </row>
    <row r="1018" spans="2:11">
      <c r="B1018" s="110"/>
      <c r="C1018" s="110"/>
      <c r="D1018" s="110"/>
      <c r="E1018" s="111"/>
      <c r="F1018" s="111"/>
      <c r="G1018" s="111"/>
      <c r="H1018" s="111"/>
      <c r="I1018" s="111"/>
      <c r="J1018" s="111"/>
      <c r="K1018" s="111"/>
    </row>
    <row r="1019" spans="2:11">
      <c r="B1019" s="110"/>
      <c r="C1019" s="110"/>
      <c r="D1019" s="110"/>
      <c r="E1019" s="111"/>
      <c r="F1019" s="111"/>
      <c r="G1019" s="111"/>
      <c r="H1019" s="111"/>
      <c r="I1019" s="111"/>
      <c r="J1019" s="111"/>
      <c r="K1019" s="111"/>
    </row>
    <row r="1020" spans="2:11">
      <c r="B1020" s="110"/>
      <c r="C1020" s="110"/>
      <c r="D1020" s="110"/>
      <c r="E1020" s="111"/>
      <c r="F1020" s="111"/>
      <c r="G1020" s="111"/>
      <c r="H1020" s="111"/>
      <c r="I1020" s="111"/>
      <c r="J1020" s="111"/>
      <c r="K1020" s="111"/>
    </row>
    <row r="1021" spans="2:11">
      <c r="B1021" s="110"/>
      <c r="C1021" s="110"/>
      <c r="D1021" s="110"/>
      <c r="E1021" s="111"/>
      <c r="F1021" s="111"/>
      <c r="G1021" s="111"/>
      <c r="H1021" s="111"/>
      <c r="I1021" s="111"/>
      <c r="J1021" s="111"/>
      <c r="K1021" s="111"/>
    </row>
    <row r="1022" spans="2:11">
      <c r="B1022" s="110"/>
      <c r="C1022" s="110"/>
      <c r="D1022" s="110"/>
      <c r="E1022" s="111"/>
      <c r="F1022" s="111"/>
      <c r="G1022" s="111"/>
      <c r="H1022" s="111"/>
      <c r="I1022" s="111"/>
      <c r="J1022" s="111"/>
      <c r="K1022" s="111"/>
    </row>
    <row r="1023" spans="2:11">
      <c r="B1023" s="110"/>
      <c r="C1023" s="110"/>
      <c r="D1023" s="110"/>
      <c r="E1023" s="111"/>
      <c r="F1023" s="111"/>
      <c r="G1023" s="111"/>
      <c r="H1023" s="111"/>
      <c r="I1023" s="111"/>
      <c r="J1023" s="111"/>
      <c r="K1023" s="111"/>
    </row>
    <row r="1024" spans="2:11">
      <c r="B1024" s="110"/>
      <c r="C1024" s="110"/>
      <c r="D1024" s="110"/>
      <c r="E1024" s="111"/>
      <c r="F1024" s="111"/>
      <c r="G1024" s="111"/>
      <c r="H1024" s="111"/>
      <c r="I1024" s="111"/>
      <c r="J1024" s="111"/>
      <c r="K1024" s="111"/>
    </row>
    <row r="1025" spans="2:11">
      <c r="B1025" s="110"/>
      <c r="C1025" s="110"/>
      <c r="D1025" s="110"/>
      <c r="E1025" s="111"/>
      <c r="F1025" s="111"/>
      <c r="G1025" s="111"/>
      <c r="H1025" s="111"/>
      <c r="I1025" s="111"/>
      <c r="J1025" s="111"/>
      <c r="K1025" s="111"/>
    </row>
    <row r="1026" spans="2:11">
      <c r="B1026" s="110"/>
      <c r="C1026" s="110"/>
      <c r="D1026" s="110"/>
      <c r="E1026" s="111"/>
      <c r="F1026" s="111"/>
      <c r="G1026" s="111"/>
      <c r="H1026" s="111"/>
      <c r="I1026" s="111"/>
      <c r="J1026" s="111"/>
      <c r="K1026" s="111"/>
    </row>
    <row r="1027" spans="2:11">
      <c r="B1027" s="110"/>
      <c r="C1027" s="110"/>
      <c r="D1027" s="110"/>
      <c r="E1027" s="111"/>
      <c r="F1027" s="111"/>
      <c r="G1027" s="111"/>
      <c r="H1027" s="111"/>
      <c r="I1027" s="111"/>
      <c r="J1027" s="111"/>
      <c r="K1027" s="111"/>
    </row>
    <row r="1028" spans="2:11">
      <c r="B1028" s="110"/>
      <c r="C1028" s="110"/>
      <c r="D1028" s="110"/>
      <c r="E1028" s="111"/>
      <c r="F1028" s="111"/>
      <c r="G1028" s="111"/>
      <c r="H1028" s="111"/>
      <c r="I1028" s="111"/>
      <c r="J1028" s="111"/>
      <c r="K1028" s="111"/>
    </row>
    <row r="1029" spans="2:11">
      <c r="B1029" s="110"/>
      <c r="C1029" s="110"/>
      <c r="D1029" s="110"/>
      <c r="E1029" s="111"/>
      <c r="F1029" s="111"/>
      <c r="G1029" s="111"/>
      <c r="H1029" s="111"/>
      <c r="I1029" s="111"/>
      <c r="J1029" s="111"/>
      <c r="K1029" s="111"/>
    </row>
    <row r="1030" spans="2:11">
      <c r="B1030" s="110"/>
      <c r="C1030" s="110"/>
      <c r="D1030" s="110"/>
      <c r="E1030" s="111"/>
      <c r="F1030" s="111"/>
      <c r="G1030" s="111"/>
      <c r="H1030" s="111"/>
      <c r="I1030" s="111"/>
      <c r="J1030" s="111"/>
      <c r="K1030" s="111"/>
    </row>
    <row r="1031" spans="2:11">
      <c r="B1031" s="110"/>
      <c r="C1031" s="110"/>
      <c r="D1031" s="110"/>
      <c r="E1031" s="111"/>
      <c r="F1031" s="111"/>
      <c r="G1031" s="111"/>
      <c r="H1031" s="111"/>
      <c r="I1031" s="111"/>
      <c r="J1031" s="111"/>
      <c r="K1031" s="111"/>
    </row>
    <row r="1032" spans="2:11">
      <c r="B1032" s="110"/>
      <c r="C1032" s="110"/>
      <c r="D1032" s="110"/>
      <c r="E1032" s="111"/>
      <c r="F1032" s="111"/>
      <c r="G1032" s="111"/>
      <c r="H1032" s="111"/>
      <c r="I1032" s="111"/>
      <c r="J1032" s="111"/>
      <c r="K1032" s="111"/>
    </row>
    <row r="1033" spans="2:11">
      <c r="B1033" s="110"/>
      <c r="C1033" s="110"/>
      <c r="D1033" s="110"/>
      <c r="E1033" s="111"/>
      <c r="F1033" s="111"/>
      <c r="G1033" s="111"/>
      <c r="H1033" s="111"/>
      <c r="I1033" s="111"/>
      <c r="J1033" s="111"/>
      <c r="K1033" s="111"/>
    </row>
    <row r="1034" spans="2:11">
      <c r="B1034" s="110"/>
      <c r="C1034" s="110"/>
      <c r="D1034" s="110"/>
      <c r="E1034" s="111"/>
      <c r="F1034" s="111"/>
      <c r="G1034" s="111"/>
      <c r="H1034" s="111"/>
      <c r="I1034" s="111"/>
      <c r="J1034" s="111"/>
      <c r="K1034" s="111"/>
    </row>
    <row r="1035" spans="2:11">
      <c r="B1035" s="110"/>
      <c r="C1035" s="110"/>
      <c r="D1035" s="110"/>
      <c r="E1035" s="111"/>
      <c r="F1035" s="111"/>
      <c r="G1035" s="111"/>
      <c r="H1035" s="111"/>
      <c r="I1035" s="111"/>
      <c r="J1035" s="111"/>
      <c r="K1035" s="111"/>
    </row>
    <row r="1036" spans="2:11">
      <c r="B1036" s="110"/>
      <c r="C1036" s="110"/>
      <c r="D1036" s="110"/>
      <c r="E1036" s="111"/>
      <c r="F1036" s="111"/>
      <c r="G1036" s="111"/>
      <c r="H1036" s="111"/>
      <c r="I1036" s="111"/>
      <c r="J1036" s="111"/>
      <c r="K1036" s="111"/>
    </row>
    <row r="1037" spans="2:11">
      <c r="B1037" s="110"/>
      <c r="C1037" s="110"/>
      <c r="D1037" s="110"/>
      <c r="E1037" s="111"/>
      <c r="F1037" s="111"/>
      <c r="G1037" s="111"/>
      <c r="H1037" s="111"/>
      <c r="I1037" s="111"/>
      <c r="J1037" s="111"/>
      <c r="K1037" s="111"/>
    </row>
    <row r="1038" spans="2:11">
      <c r="B1038" s="110"/>
      <c r="C1038" s="110"/>
      <c r="D1038" s="110"/>
      <c r="E1038" s="111"/>
      <c r="F1038" s="111"/>
      <c r="G1038" s="111"/>
      <c r="H1038" s="111"/>
      <c r="I1038" s="111"/>
      <c r="J1038" s="111"/>
      <c r="K1038" s="111"/>
    </row>
    <row r="1039" spans="2:11">
      <c r="B1039" s="110"/>
      <c r="C1039" s="110"/>
      <c r="D1039" s="110"/>
      <c r="E1039" s="111"/>
      <c r="F1039" s="111"/>
      <c r="G1039" s="111"/>
      <c r="H1039" s="111"/>
      <c r="I1039" s="111"/>
      <c r="J1039" s="111"/>
      <c r="K1039" s="111"/>
    </row>
    <row r="1040" spans="2:11">
      <c r="B1040" s="110"/>
      <c r="C1040" s="110"/>
      <c r="D1040" s="110"/>
      <c r="E1040" s="111"/>
      <c r="F1040" s="111"/>
      <c r="G1040" s="111"/>
      <c r="H1040" s="111"/>
      <c r="I1040" s="111"/>
      <c r="J1040" s="111"/>
      <c r="K1040" s="111"/>
    </row>
    <row r="1041" spans="2:11">
      <c r="B1041" s="110"/>
      <c r="C1041" s="110"/>
      <c r="D1041" s="110"/>
      <c r="E1041" s="111"/>
      <c r="F1041" s="111"/>
      <c r="G1041" s="111"/>
      <c r="H1041" s="111"/>
      <c r="I1041" s="111"/>
      <c r="J1041" s="111"/>
      <c r="K1041" s="111"/>
    </row>
    <row r="1042" spans="2:11">
      <c r="B1042" s="110"/>
      <c r="C1042" s="110"/>
      <c r="D1042" s="110"/>
      <c r="E1042" s="111"/>
      <c r="F1042" s="111"/>
      <c r="G1042" s="111"/>
      <c r="H1042" s="111"/>
      <c r="I1042" s="111"/>
      <c r="J1042" s="111"/>
      <c r="K1042" s="111"/>
    </row>
    <row r="1043" spans="2:11">
      <c r="B1043" s="110"/>
      <c r="C1043" s="110"/>
      <c r="D1043" s="110"/>
      <c r="E1043" s="111"/>
      <c r="F1043" s="111"/>
      <c r="G1043" s="111"/>
      <c r="H1043" s="111"/>
      <c r="I1043" s="111"/>
      <c r="J1043" s="111"/>
      <c r="K1043" s="111"/>
    </row>
    <row r="1044" spans="2:11">
      <c r="B1044" s="110"/>
      <c r="C1044" s="110"/>
      <c r="D1044" s="110"/>
      <c r="E1044" s="111"/>
      <c r="F1044" s="111"/>
      <c r="G1044" s="111"/>
      <c r="H1044" s="111"/>
      <c r="I1044" s="111"/>
      <c r="J1044" s="111"/>
      <c r="K1044" s="111"/>
    </row>
    <row r="1045" spans="2:11">
      <c r="B1045" s="110"/>
      <c r="C1045" s="110"/>
      <c r="D1045" s="110"/>
      <c r="E1045" s="111"/>
      <c r="F1045" s="111"/>
      <c r="G1045" s="111"/>
      <c r="H1045" s="111"/>
      <c r="I1045" s="111"/>
      <c r="J1045" s="111"/>
      <c r="K1045" s="111"/>
    </row>
    <row r="1046" spans="2:11">
      <c r="B1046" s="110"/>
      <c r="C1046" s="110"/>
      <c r="D1046" s="110"/>
      <c r="E1046" s="111"/>
      <c r="F1046" s="111"/>
      <c r="G1046" s="111"/>
      <c r="H1046" s="111"/>
      <c r="I1046" s="111"/>
      <c r="J1046" s="111"/>
      <c r="K1046" s="111"/>
    </row>
    <row r="1047" spans="2:11">
      <c r="B1047" s="110"/>
      <c r="C1047" s="110"/>
      <c r="D1047" s="110"/>
      <c r="E1047" s="111"/>
      <c r="F1047" s="111"/>
      <c r="G1047" s="111"/>
      <c r="H1047" s="111"/>
      <c r="I1047" s="111"/>
      <c r="J1047" s="111"/>
      <c r="K1047" s="111"/>
    </row>
    <row r="1048" spans="2:11">
      <c r="B1048" s="110"/>
      <c r="C1048" s="110"/>
      <c r="D1048" s="110"/>
      <c r="E1048" s="111"/>
      <c r="F1048" s="111"/>
      <c r="G1048" s="111"/>
      <c r="H1048" s="111"/>
      <c r="I1048" s="111"/>
      <c r="J1048" s="111"/>
      <c r="K1048" s="111"/>
    </row>
    <row r="1049" spans="2:11">
      <c r="B1049" s="110"/>
      <c r="C1049" s="110"/>
      <c r="D1049" s="110"/>
      <c r="E1049" s="111"/>
      <c r="F1049" s="111"/>
      <c r="G1049" s="111"/>
      <c r="H1049" s="111"/>
      <c r="I1049" s="111"/>
      <c r="J1049" s="111"/>
      <c r="K1049" s="111"/>
    </row>
    <row r="1050" spans="2:11">
      <c r="B1050" s="110"/>
      <c r="C1050" s="110"/>
      <c r="D1050" s="110"/>
      <c r="E1050" s="111"/>
      <c r="F1050" s="111"/>
      <c r="G1050" s="111"/>
      <c r="H1050" s="111"/>
      <c r="I1050" s="111"/>
      <c r="J1050" s="111"/>
      <c r="K1050" s="111"/>
    </row>
    <row r="1051" spans="2:11">
      <c r="B1051" s="110"/>
      <c r="C1051" s="110"/>
      <c r="D1051" s="110"/>
      <c r="E1051" s="111"/>
      <c r="F1051" s="111"/>
      <c r="G1051" s="111"/>
      <c r="H1051" s="111"/>
      <c r="I1051" s="111"/>
      <c r="J1051" s="111"/>
      <c r="K1051" s="111"/>
    </row>
    <row r="1052" spans="2:11">
      <c r="B1052" s="110"/>
      <c r="C1052" s="110"/>
      <c r="D1052" s="110"/>
      <c r="E1052" s="111"/>
      <c r="F1052" s="111"/>
      <c r="G1052" s="111"/>
      <c r="H1052" s="111"/>
      <c r="I1052" s="111"/>
      <c r="J1052" s="111"/>
      <c r="K1052" s="111"/>
    </row>
    <row r="1053" spans="2:11">
      <c r="B1053" s="110"/>
      <c r="C1053" s="110"/>
      <c r="D1053" s="110"/>
      <c r="E1053" s="111"/>
      <c r="F1053" s="111"/>
      <c r="G1053" s="111"/>
      <c r="H1053" s="111"/>
      <c r="I1053" s="111"/>
      <c r="J1053" s="111"/>
      <c r="K1053" s="111"/>
    </row>
    <row r="1054" spans="2:11">
      <c r="B1054" s="110"/>
      <c r="C1054" s="110"/>
      <c r="D1054" s="110"/>
      <c r="E1054" s="111"/>
      <c r="F1054" s="111"/>
      <c r="G1054" s="111"/>
      <c r="H1054" s="111"/>
      <c r="I1054" s="111"/>
      <c r="J1054" s="111"/>
      <c r="K1054" s="111"/>
    </row>
    <row r="1055" spans="2:11">
      <c r="B1055" s="110"/>
      <c r="C1055" s="110"/>
      <c r="D1055" s="110"/>
      <c r="E1055" s="111"/>
      <c r="F1055" s="111"/>
      <c r="G1055" s="111"/>
      <c r="H1055" s="111"/>
      <c r="I1055" s="111"/>
      <c r="J1055" s="111"/>
      <c r="K1055" s="111"/>
    </row>
    <row r="1056" spans="2:11">
      <c r="B1056" s="110"/>
      <c r="C1056" s="110"/>
      <c r="D1056" s="110"/>
      <c r="E1056" s="111"/>
      <c r="F1056" s="111"/>
      <c r="G1056" s="111"/>
      <c r="H1056" s="111"/>
      <c r="I1056" s="111"/>
      <c r="J1056" s="111"/>
      <c r="K1056" s="111"/>
    </row>
    <row r="1057" spans="2:11">
      <c r="B1057" s="110"/>
      <c r="C1057" s="110"/>
      <c r="D1057" s="110"/>
      <c r="E1057" s="111"/>
      <c r="F1057" s="111"/>
      <c r="G1057" s="111"/>
      <c r="H1057" s="111"/>
      <c r="I1057" s="111"/>
      <c r="J1057" s="111"/>
      <c r="K1057" s="111"/>
    </row>
    <row r="1058" spans="2:11">
      <c r="B1058" s="110"/>
      <c r="C1058" s="110"/>
      <c r="D1058" s="110"/>
      <c r="E1058" s="111"/>
      <c r="F1058" s="111"/>
      <c r="G1058" s="111"/>
      <c r="H1058" s="111"/>
      <c r="I1058" s="111"/>
      <c r="J1058" s="111"/>
      <c r="K1058" s="111"/>
    </row>
    <row r="1059" spans="2:11">
      <c r="B1059" s="110"/>
      <c r="C1059" s="110"/>
      <c r="D1059" s="110"/>
      <c r="E1059" s="111"/>
      <c r="F1059" s="111"/>
      <c r="G1059" s="111"/>
      <c r="H1059" s="111"/>
      <c r="I1059" s="111"/>
      <c r="J1059" s="111"/>
      <c r="K1059" s="111"/>
    </row>
    <row r="1060" spans="2:11">
      <c r="B1060" s="110"/>
      <c r="C1060" s="110"/>
      <c r="D1060" s="110"/>
      <c r="E1060" s="111"/>
      <c r="F1060" s="111"/>
      <c r="G1060" s="111"/>
      <c r="H1060" s="111"/>
      <c r="I1060" s="111"/>
      <c r="J1060" s="111"/>
      <c r="K1060" s="111"/>
    </row>
    <row r="1061" spans="2:11">
      <c r="B1061" s="110"/>
      <c r="C1061" s="110"/>
      <c r="D1061" s="110"/>
      <c r="E1061" s="111"/>
      <c r="F1061" s="111"/>
      <c r="G1061" s="111"/>
      <c r="H1061" s="111"/>
      <c r="I1061" s="111"/>
      <c r="J1061" s="111"/>
      <c r="K1061" s="111"/>
    </row>
    <row r="1062" spans="2:11">
      <c r="B1062" s="110"/>
      <c r="C1062" s="110"/>
      <c r="D1062" s="110"/>
      <c r="E1062" s="111"/>
      <c r="F1062" s="111"/>
      <c r="G1062" s="111"/>
      <c r="H1062" s="111"/>
      <c r="I1062" s="111"/>
      <c r="J1062" s="111"/>
      <c r="K1062" s="111"/>
    </row>
    <row r="1063" spans="2:11">
      <c r="B1063" s="110"/>
      <c r="C1063" s="110"/>
      <c r="D1063" s="110"/>
      <c r="E1063" s="111"/>
      <c r="F1063" s="111"/>
      <c r="G1063" s="111"/>
      <c r="H1063" s="111"/>
      <c r="I1063" s="111"/>
      <c r="J1063" s="111"/>
      <c r="K1063" s="111"/>
    </row>
    <row r="1064" spans="2:11">
      <c r="B1064" s="110"/>
      <c r="C1064" s="110"/>
      <c r="D1064" s="110"/>
      <c r="E1064" s="111"/>
      <c r="F1064" s="111"/>
      <c r="G1064" s="111"/>
      <c r="H1064" s="111"/>
      <c r="I1064" s="111"/>
      <c r="J1064" s="111"/>
      <c r="K1064" s="111"/>
    </row>
    <row r="1065" spans="2:11">
      <c r="B1065" s="110"/>
      <c r="C1065" s="110"/>
      <c r="D1065" s="110"/>
      <c r="E1065" s="111"/>
      <c r="F1065" s="111"/>
      <c r="G1065" s="111"/>
      <c r="H1065" s="111"/>
      <c r="I1065" s="111"/>
      <c r="J1065" s="111"/>
      <c r="K1065" s="111"/>
    </row>
    <row r="1066" spans="2:11">
      <c r="B1066" s="110"/>
      <c r="C1066" s="110"/>
      <c r="D1066" s="110"/>
      <c r="E1066" s="111"/>
      <c r="F1066" s="111"/>
      <c r="G1066" s="111"/>
      <c r="H1066" s="111"/>
      <c r="I1066" s="111"/>
      <c r="J1066" s="111"/>
      <c r="K1066" s="111"/>
    </row>
    <row r="1067" spans="2:11">
      <c r="B1067" s="110"/>
      <c r="C1067" s="110"/>
      <c r="D1067" s="110"/>
      <c r="E1067" s="111"/>
      <c r="F1067" s="111"/>
      <c r="G1067" s="111"/>
      <c r="H1067" s="111"/>
      <c r="I1067" s="111"/>
      <c r="J1067" s="111"/>
      <c r="K1067" s="111"/>
    </row>
    <row r="1068" spans="2:11">
      <c r="B1068" s="110"/>
      <c r="C1068" s="110"/>
      <c r="D1068" s="110"/>
      <c r="E1068" s="111"/>
      <c r="F1068" s="111"/>
      <c r="G1068" s="111"/>
      <c r="H1068" s="111"/>
      <c r="I1068" s="111"/>
      <c r="J1068" s="111"/>
      <c r="K1068" s="111"/>
    </row>
    <row r="1069" spans="2:11">
      <c r="B1069" s="110"/>
      <c r="C1069" s="110"/>
      <c r="D1069" s="110"/>
      <c r="E1069" s="111"/>
      <c r="F1069" s="111"/>
      <c r="G1069" s="111"/>
      <c r="H1069" s="111"/>
      <c r="I1069" s="111"/>
      <c r="J1069" s="111"/>
      <c r="K1069" s="111"/>
    </row>
    <row r="1070" spans="2:11">
      <c r="B1070" s="110"/>
      <c r="C1070" s="110"/>
      <c r="D1070" s="110"/>
      <c r="E1070" s="111"/>
      <c r="F1070" s="111"/>
      <c r="G1070" s="111"/>
      <c r="H1070" s="111"/>
      <c r="I1070" s="111"/>
      <c r="J1070" s="111"/>
      <c r="K1070" s="111"/>
    </row>
    <row r="1071" spans="2:11">
      <c r="B1071" s="110"/>
      <c r="C1071" s="110"/>
      <c r="D1071" s="110"/>
      <c r="E1071" s="111"/>
      <c r="F1071" s="111"/>
      <c r="G1071" s="111"/>
      <c r="H1071" s="111"/>
      <c r="I1071" s="111"/>
      <c r="J1071" s="111"/>
      <c r="K1071" s="111"/>
    </row>
    <row r="1072" spans="2:11">
      <c r="B1072" s="110"/>
      <c r="C1072" s="110"/>
      <c r="D1072" s="110"/>
      <c r="E1072" s="111"/>
      <c r="F1072" s="111"/>
      <c r="G1072" s="111"/>
      <c r="H1072" s="111"/>
      <c r="I1072" s="111"/>
      <c r="J1072" s="111"/>
      <c r="K1072" s="111"/>
    </row>
    <row r="1073" spans="2:11">
      <c r="B1073" s="110"/>
      <c r="C1073" s="110"/>
      <c r="D1073" s="110"/>
      <c r="E1073" s="111"/>
      <c r="F1073" s="111"/>
      <c r="G1073" s="111"/>
      <c r="H1073" s="111"/>
      <c r="I1073" s="111"/>
      <c r="J1073" s="111"/>
      <c r="K1073" s="111"/>
    </row>
    <row r="1074" spans="2:11">
      <c r="B1074" s="110"/>
      <c r="C1074" s="110"/>
      <c r="D1074" s="110"/>
      <c r="E1074" s="111"/>
      <c r="F1074" s="111"/>
      <c r="G1074" s="111"/>
      <c r="H1074" s="111"/>
      <c r="I1074" s="111"/>
      <c r="J1074" s="111"/>
      <c r="K1074" s="111"/>
    </row>
    <row r="1075" spans="2:11">
      <c r="B1075" s="110"/>
      <c r="C1075" s="110"/>
      <c r="D1075" s="110"/>
      <c r="E1075" s="111"/>
      <c r="F1075" s="111"/>
      <c r="G1075" s="111"/>
      <c r="H1075" s="111"/>
      <c r="I1075" s="111"/>
      <c r="J1075" s="111"/>
      <c r="K1075" s="111"/>
    </row>
    <row r="1076" spans="2:11">
      <c r="B1076" s="110"/>
      <c r="C1076" s="110"/>
      <c r="D1076" s="110"/>
      <c r="E1076" s="111"/>
      <c r="F1076" s="111"/>
      <c r="G1076" s="111"/>
      <c r="H1076" s="111"/>
      <c r="I1076" s="111"/>
      <c r="J1076" s="111"/>
      <c r="K1076" s="111"/>
    </row>
    <row r="1077" spans="2:11">
      <c r="B1077" s="110"/>
      <c r="C1077" s="110"/>
      <c r="D1077" s="110"/>
      <c r="E1077" s="111"/>
      <c r="F1077" s="111"/>
      <c r="G1077" s="111"/>
      <c r="H1077" s="111"/>
      <c r="I1077" s="111"/>
      <c r="J1077" s="111"/>
      <c r="K1077" s="111"/>
    </row>
    <row r="1078" spans="2:11">
      <c r="B1078" s="110"/>
      <c r="C1078" s="110"/>
      <c r="D1078" s="110"/>
      <c r="E1078" s="111"/>
      <c r="F1078" s="111"/>
      <c r="G1078" s="111"/>
      <c r="H1078" s="111"/>
      <c r="I1078" s="111"/>
      <c r="J1078" s="111"/>
      <c r="K1078" s="111"/>
    </row>
    <row r="1079" spans="2:11">
      <c r="B1079" s="110"/>
      <c r="C1079" s="110"/>
      <c r="D1079" s="110"/>
      <c r="E1079" s="111"/>
      <c r="F1079" s="111"/>
      <c r="G1079" s="111"/>
      <c r="H1079" s="111"/>
      <c r="I1079" s="111"/>
      <c r="J1079" s="111"/>
      <c r="K1079" s="111"/>
    </row>
    <row r="1080" spans="2:11">
      <c r="B1080" s="110"/>
      <c r="C1080" s="110"/>
      <c r="D1080" s="110"/>
      <c r="E1080" s="111"/>
      <c r="F1080" s="111"/>
      <c r="G1080" s="111"/>
      <c r="H1080" s="111"/>
      <c r="I1080" s="111"/>
      <c r="J1080" s="111"/>
      <c r="K1080" s="111"/>
    </row>
    <row r="1081" spans="2:11">
      <c r="B1081" s="110"/>
      <c r="C1081" s="110"/>
      <c r="D1081" s="110"/>
      <c r="E1081" s="111"/>
      <c r="F1081" s="111"/>
      <c r="G1081" s="111"/>
      <c r="H1081" s="111"/>
      <c r="I1081" s="111"/>
      <c r="J1081" s="111"/>
      <c r="K1081" s="111"/>
    </row>
    <row r="1082" spans="2:11">
      <c r="B1082" s="110"/>
      <c r="C1082" s="110"/>
      <c r="D1082" s="110"/>
      <c r="E1082" s="111"/>
      <c r="F1082" s="111"/>
      <c r="G1082" s="111"/>
      <c r="H1082" s="111"/>
      <c r="I1082" s="111"/>
      <c r="J1082" s="111"/>
      <c r="K1082" s="111"/>
    </row>
    <row r="1083" spans="2:11">
      <c r="B1083" s="110"/>
      <c r="C1083" s="110"/>
      <c r="D1083" s="110"/>
      <c r="E1083" s="111"/>
      <c r="F1083" s="111"/>
      <c r="G1083" s="111"/>
      <c r="H1083" s="111"/>
      <c r="I1083" s="111"/>
      <c r="J1083" s="111"/>
      <c r="K1083" s="111"/>
    </row>
    <row r="1084" spans="2:11">
      <c r="B1084" s="110"/>
      <c r="C1084" s="110"/>
      <c r="D1084" s="110"/>
      <c r="E1084" s="111"/>
      <c r="F1084" s="111"/>
      <c r="G1084" s="111"/>
      <c r="H1084" s="111"/>
      <c r="I1084" s="111"/>
      <c r="J1084" s="111"/>
      <c r="K1084" s="111"/>
    </row>
    <row r="1085" spans="2:11">
      <c r="B1085" s="110"/>
      <c r="C1085" s="110"/>
      <c r="D1085" s="110"/>
      <c r="E1085" s="111"/>
      <c r="F1085" s="111"/>
      <c r="G1085" s="111"/>
      <c r="H1085" s="111"/>
      <c r="I1085" s="111"/>
      <c r="J1085" s="111"/>
      <c r="K1085" s="111"/>
    </row>
    <row r="1086" spans="2:11">
      <c r="B1086" s="110"/>
      <c r="C1086" s="110"/>
      <c r="D1086" s="110"/>
      <c r="E1086" s="111"/>
      <c r="F1086" s="111"/>
      <c r="G1086" s="111"/>
      <c r="H1086" s="111"/>
      <c r="I1086" s="111"/>
      <c r="J1086" s="111"/>
      <c r="K1086" s="111"/>
    </row>
    <row r="1087" spans="2:11">
      <c r="B1087" s="110"/>
      <c r="C1087" s="110"/>
      <c r="D1087" s="110"/>
      <c r="E1087" s="111"/>
      <c r="F1087" s="111"/>
      <c r="G1087" s="111"/>
      <c r="H1087" s="111"/>
      <c r="I1087" s="111"/>
      <c r="J1087" s="111"/>
      <c r="K1087" s="111"/>
    </row>
    <row r="1088" spans="2:11">
      <c r="B1088" s="110"/>
      <c r="C1088" s="110"/>
      <c r="D1088" s="110"/>
      <c r="E1088" s="111"/>
      <c r="F1088" s="111"/>
      <c r="G1088" s="111"/>
      <c r="H1088" s="111"/>
      <c r="I1088" s="111"/>
      <c r="J1088" s="111"/>
      <c r="K1088" s="111"/>
    </row>
    <row r="1089" spans="2:11">
      <c r="B1089" s="110"/>
      <c r="C1089" s="110"/>
      <c r="D1089" s="110"/>
      <c r="E1089" s="111"/>
      <c r="F1089" s="111"/>
      <c r="G1089" s="111"/>
      <c r="H1089" s="111"/>
      <c r="I1089" s="111"/>
      <c r="J1089" s="111"/>
      <c r="K1089" s="111"/>
    </row>
    <row r="1090" spans="2:11">
      <c r="B1090" s="110"/>
      <c r="C1090" s="110"/>
      <c r="D1090" s="110"/>
      <c r="E1090" s="111"/>
      <c r="F1090" s="111"/>
      <c r="G1090" s="111"/>
      <c r="H1090" s="111"/>
      <c r="I1090" s="111"/>
      <c r="J1090" s="111"/>
      <c r="K1090" s="111"/>
    </row>
    <row r="1091" spans="2:11">
      <c r="B1091" s="110"/>
      <c r="C1091" s="110"/>
      <c r="D1091" s="110"/>
      <c r="E1091" s="111"/>
      <c r="F1091" s="111"/>
      <c r="G1091" s="111"/>
      <c r="H1091" s="111"/>
      <c r="I1091" s="111"/>
      <c r="J1091" s="111"/>
      <c r="K1091" s="111"/>
    </row>
    <row r="1092" spans="2:11">
      <c r="B1092" s="110"/>
      <c r="C1092" s="110"/>
      <c r="D1092" s="110"/>
      <c r="E1092" s="111"/>
      <c r="F1092" s="111"/>
      <c r="G1092" s="111"/>
      <c r="H1092" s="111"/>
      <c r="I1092" s="111"/>
      <c r="J1092" s="111"/>
      <c r="K1092" s="111"/>
    </row>
    <row r="1093" spans="2:11">
      <c r="B1093" s="110"/>
      <c r="C1093" s="110"/>
      <c r="D1093" s="110"/>
      <c r="E1093" s="111"/>
      <c r="F1093" s="111"/>
      <c r="G1093" s="111"/>
      <c r="H1093" s="111"/>
      <c r="I1093" s="111"/>
      <c r="J1093" s="111"/>
      <c r="K1093" s="111"/>
    </row>
    <row r="1094" spans="2:11">
      <c r="B1094" s="110"/>
      <c r="C1094" s="110"/>
      <c r="D1094" s="110"/>
      <c r="E1094" s="111"/>
      <c r="F1094" s="111"/>
      <c r="G1094" s="111"/>
      <c r="H1094" s="111"/>
      <c r="I1094" s="111"/>
      <c r="J1094" s="111"/>
      <c r="K1094" s="111"/>
    </row>
    <row r="1095" spans="2:11">
      <c r="B1095" s="110"/>
      <c r="C1095" s="110"/>
      <c r="D1095" s="110"/>
      <c r="E1095" s="111"/>
      <c r="F1095" s="111"/>
      <c r="G1095" s="111"/>
      <c r="H1095" s="111"/>
      <c r="I1095" s="111"/>
      <c r="J1095" s="111"/>
      <c r="K1095" s="111"/>
    </row>
    <row r="1096" spans="2:11">
      <c r="B1096" s="110"/>
      <c r="C1096" s="110"/>
      <c r="D1096" s="110"/>
      <c r="E1096" s="111"/>
      <c r="F1096" s="111"/>
      <c r="G1096" s="111"/>
      <c r="H1096" s="111"/>
      <c r="I1096" s="111"/>
      <c r="J1096" s="111"/>
      <c r="K1096" s="111"/>
    </row>
    <row r="1097" spans="2:11">
      <c r="B1097" s="110"/>
      <c r="C1097" s="110"/>
      <c r="D1097" s="110"/>
      <c r="E1097" s="111"/>
      <c r="F1097" s="111"/>
      <c r="G1097" s="111"/>
      <c r="H1097" s="111"/>
      <c r="I1097" s="111"/>
      <c r="J1097" s="111"/>
      <c r="K1097" s="111"/>
    </row>
    <row r="1098" spans="2:11">
      <c r="B1098" s="110"/>
      <c r="C1098" s="110"/>
      <c r="D1098" s="110"/>
      <c r="E1098" s="111"/>
      <c r="F1098" s="111"/>
      <c r="G1098" s="111"/>
      <c r="H1098" s="111"/>
      <c r="I1098" s="111"/>
      <c r="J1098" s="111"/>
      <c r="K1098" s="111"/>
    </row>
    <row r="1099" spans="2:11">
      <c r="B1099" s="110"/>
      <c r="C1099" s="110"/>
      <c r="D1099" s="110"/>
      <c r="E1099" s="111"/>
      <c r="F1099" s="111"/>
      <c r="G1099" s="111"/>
      <c r="H1099" s="111"/>
      <c r="I1099" s="111"/>
      <c r="J1099" s="111"/>
      <c r="K1099" s="11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140</v>
      </c>
      <c r="C1" s="67" t="s" vm="1">
        <v>217</v>
      </c>
    </row>
    <row r="2" spans="2:17">
      <c r="B2" s="46" t="s">
        <v>139</v>
      </c>
      <c r="C2" s="67" t="s">
        <v>218</v>
      </c>
    </row>
    <row r="3" spans="2:17">
      <c r="B3" s="46" t="s">
        <v>141</v>
      </c>
      <c r="C3" s="67" t="s">
        <v>219</v>
      </c>
    </row>
    <row r="4" spans="2:17">
      <c r="B4" s="46" t="s">
        <v>142</v>
      </c>
      <c r="C4" s="67">
        <v>8602</v>
      </c>
    </row>
    <row r="6" spans="2:17" ht="26.25" customHeight="1">
      <c r="B6" s="149" t="s">
        <v>168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17" ht="26.25" customHeight="1">
      <c r="B7" s="149" t="s">
        <v>96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17" s="3" customFormat="1" ht="47.25">
      <c r="B8" s="21" t="s">
        <v>110</v>
      </c>
      <c r="C8" s="29" t="s">
        <v>43</v>
      </c>
      <c r="D8" s="29" t="s">
        <v>49</v>
      </c>
      <c r="E8" s="29" t="s">
        <v>14</v>
      </c>
      <c r="F8" s="29" t="s">
        <v>63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194</v>
      </c>
      <c r="M8" s="29" t="s">
        <v>193</v>
      </c>
      <c r="N8" s="29" t="s">
        <v>105</v>
      </c>
      <c r="O8" s="29" t="s">
        <v>56</v>
      </c>
      <c r="P8" s="29" t="s">
        <v>143</v>
      </c>
      <c r="Q8" s="30" t="s">
        <v>145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201</v>
      </c>
      <c r="M9" s="15"/>
      <c r="N9" s="15" t="s">
        <v>197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107</v>
      </c>
    </row>
    <row r="11" spans="2:17" s="4" customFormat="1" ht="18" customHeight="1">
      <c r="B11" s="122" t="s">
        <v>2473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3">
        <v>0</v>
      </c>
      <c r="O11" s="68"/>
      <c r="P11" s="124">
        <v>0</v>
      </c>
      <c r="Q11" s="124">
        <v>0</v>
      </c>
    </row>
    <row r="12" spans="2:17" ht="18" customHeight="1">
      <c r="B12" s="125" t="s">
        <v>209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25" t="s">
        <v>106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25" t="s">
        <v>192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25" t="s">
        <v>200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</row>
    <row r="112" spans="2:17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</row>
    <row r="113" spans="2:17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</row>
    <row r="114" spans="2:17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</row>
    <row r="115" spans="2:17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</row>
    <row r="116" spans="2:17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</row>
    <row r="117" spans="2:17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</row>
    <row r="118" spans="2:17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</row>
    <row r="119" spans="2:17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</row>
    <row r="120" spans="2:17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</row>
    <row r="121" spans="2:17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</row>
    <row r="122" spans="2:17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</row>
    <row r="123" spans="2:17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</row>
    <row r="124" spans="2:17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</row>
    <row r="125" spans="2:17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</row>
    <row r="126" spans="2:17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</row>
    <row r="128" spans="2:17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</row>
    <row r="129" spans="2:17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</row>
    <row r="130" spans="2:17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</row>
    <row r="131" spans="2:17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</row>
    <row r="132" spans="2:17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</row>
    <row r="133" spans="2:17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2:17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</row>
    <row r="135" spans="2:17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</row>
    <row r="137" spans="2:17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</row>
    <row r="138" spans="2:17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</row>
    <row r="139" spans="2:17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</row>
    <row r="140" spans="2:17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</row>
    <row r="141" spans="2:17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</row>
    <row r="142" spans="2:17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</row>
    <row r="143" spans="2:17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</row>
    <row r="144" spans="2:17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</row>
    <row r="145" spans="2:17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</row>
    <row r="146" spans="2:17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</row>
    <row r="147" spans="2:17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</row>
    <row r="148" spans="2:17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</row>
    <row r="149" spans="2:17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</row>
    <row r="150" spans="2:17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</row>
    <row r="151" spans="2:17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</row>
    <row r="152" spans="2:17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</row>
    <row r="153" spans="2:17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</row>
    <row r="154" spans="2:17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</row>
    <row r="155" spans="2:17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</row>
    <row r="156" spans="2:17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</row>
    <row r="157" spans="2:17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</row>
    <row r="158" spans="2:17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</row>
    <row r="159" spans="2:17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</row>
    <row r="160" spans="2:17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</row>
    <row r="161" spans="2:17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</row>
    <row r="162" spans="2:17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</row>
    <row r="163" spans="2:17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</row>
    <row r="164" spans="2:17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</row>
    <row r="165" spans="2:17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</row>
    <row r="166" spans="2:17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</row>
    <row r="167" spans="2:17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</row>
    <row r="168" spans="2:17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</row>
    <row r="169" spans="2:17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</row>
    <row r="170" spans="2:17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</row>
    <row r="171" spans="2:17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</row>
    <row r="172" spans="2:17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</row>
    <row r="173" spans="2:17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</row>
    <row r="175" spans="2:17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</row>
    <row r="176" spans="2:17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</row>
    <row r="177" spans="2:17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</row>
    <row r="178" spans="2:17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</row>
    <row r="179" spans="2:17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</row>
    <row r="180" spans="2:17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</row>
    <row r="181" spans="2:17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</row>
    <row r="182" spans="2:17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</row>
    <row r="183" spans="2:17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</row>
    <row r="184" spans="2:17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</row>
    <row r="185" spans="2:17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</row>
    <row r="186" spans="2:17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</row>
    <row r="187" spans="2:17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</row>
    <row r="188" spans="2:17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</row>
    <row r="189" spans="2:17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</row>
    <row r="190" spans="2:17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</row>
    <row r="191" spans="2:17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</row>
    <row r="192" spans="2:17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</row>
    <row r="193" spans="2:17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</row>
    <row r="194" spans="2:17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</row>
    <row r="195" spans="2:17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</row>
    <row r="196" spans="2:17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</row>
    <row r="197" spans="2:17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</row>
    <row r="198" spans="2:17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</row>
    <row r="199" spans="2:17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</row>
    <row r="200" spans="2:17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</row>
    <row r="201" spans="2:17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</row>
    <row r="202" spans="2:17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</row>
    <row r="203" spans="2:17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</row>
    <row r="204" spans="2:17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</row>
    <row r="205" spans="2:17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</row>
    <row r="206" spans="2:17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</row>
    <row r="207" spans="2:17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</row>
    <row r="208" spans="2:17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</row>
    <row r="209" spans="2:17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</row>
    <row r="210" spans="2:17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</row>
    <row r="211" spans="2:17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</row>
    <row r="212" spans="2:17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</row>
    <row r="213" spans="2:17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</row>
    <row r="214" spans="2:17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</row>
    <row r="215" spans="2:17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</row>
    <row r="216" spans="2:17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</row>
    <row r="217" spans="2:17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</row>
    <row r="218" spans="2:17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</row>
    <row r="219" spans="2:17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</row>
    <row r="220" spans="2:17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</row>
    <row r="221" spans="2:17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</row>
    <row r="222" spans="2:17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</row>
    <row r="223" spans="2:17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</row>
    <row r="224" spans="2:17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</row>
    <row r="225" spans="2:17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</row>
    <row r="226" spans="2:17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</row>
    <row r="227" spans="2:17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</row>
    <row r="228" spans="2:17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</row>
    <row r="229" spans="2:17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</row>
    <row r="230" spans="2:17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</row>
    <row r="231" spans="2:17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</row>
    <row r="232" spans="2:17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</row>
    <row r="233" spans="2:17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</row>
    <row r="234" spans="2:17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</row>
    <row r="235" spans="2:17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</row>
    <row r="236" spans="2:17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</row>
    <row r="237" spans="2:17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</row>
    <row r="238" spans="2:17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</row>
    <row r="239" spans="2:17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</row>
    <row r="240" spans="2:17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</row>
    <row r="241" spans="2:17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</row>
    <row r="242" spans="2:17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</row>
    <row r="243" spans="2:17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</row>
    <row r="244" spans="2:17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</row>
    <row r="245" spans="2:17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</row>
    <row r="246" spans="2:17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</row>
    <row r="247" spans="2:17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</row>
    <row r="248" spans="2:17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</row>
    <row r="249" spans="2:17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</row>
    <row r="250" spans="2:17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</row>
    <row r="251" spans="2:17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</row>
    <row r="252" spans="2:17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</row>
    <row r="253" spans="2:17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</row>
    <row r="254" spans="2:17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</row>
    <row r="255" spans="2:17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</row>
    <row r="256" spans="2:17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</row>
    <row r="257" spans="2:17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</row>
    <row r="258" spans="2:17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</row>
    <row r="259" spans="2:17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</row>
    <row r="260" spans="2:17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</row>
    <row r="261" spans="2:17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</row>
    <row r="262" spans="2:17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</row>
    <row r="263" spans="2:17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</row>
    <row r="264" spans="2:17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</row>
    <row r="265" spans="2:17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</row>
    <row r="266" spans="2:17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</row>
    <row r="267" spans="2:17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</row>
    <row r="268" spans="2:17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</row>
    <row r="269" spans="2:17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</row>
    <row r="270" spans="2:17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</row>
    <row r="271" spans="2:17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</row>
    <row r="272" spans="2:17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</row>
    <row r="273" spans="2:17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</row>
    <row r="274" spans="2:17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</row>
    <row r="275" spans="2:17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</row>
    <row r="276" spans="2:17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</row>
    <row r="277" spans="2:17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</row>
    <row r="278" spans="2:17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</row>
    <row r="279" spans="2:17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</row>
    <row r="280" spans="2:17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</row>
    <row r="281" spans="2:17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</row>
    <row r="282" spans="2:17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</row>
    <row r="283" spans="2:17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</row>
    <row r="284" spans="2:17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</row>
    <row r="285" spans="2:17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</row>
    <row r="286" spans="2:17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</row>
    <row r="287" spans="2:17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</row>
    <row r="288" spans="2:17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</row>
    <row r="289" spans="2:17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</row>
    <row r="290" spans="2:17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</row>
    <row r="291" spans="2:17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</row>
    <row r="292" spans="2:17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</row>
    <row r="293" spans="2:17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</row>
    <row r="294" spans="2:17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</row>
    <row r="295" spans="2:17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</row>
    <row r="296" spans="2:17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</row>
    <row r="297" spans="2:17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</row>
    <row r="298" spans="2:17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</row>
    <row r="299" spans="2:17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</row>
    <row r="300" spans="2:17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</row>
    <row r="301" spans="2:17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</row>
    <row r="302" spans="2:17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</row>
    <row r="303" spans="2:17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</row>
    <row r="304" spans="2:17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</row>
    <row r="305" spans="2:17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</row>
    <row r="306" spans="2:17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</row>
    <row r="307" spans="2:17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</row>
    <row r="308" spans="2:17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</row>
    <row r="309" spans="2:17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</row>
    <row r="310" spans="2:17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</row>
    <row r="311" spans="2:17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</row>
    <row r="312" spans="2:17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</row>
    <row r="313" spans="2:17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</row>
    <row r="314" spans="2:17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</row>
    <row r="315" spans="2:17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</row>
    <row r="316" spans="2:17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</row>
    <row r="317" spans="2:17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</row>
    <row r="318" spans="2:17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</row>
    <row r="319" spans="2:17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</row>
    <row r="320" spans="2:17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</row>
    <row r="321" spans="2:17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</row>
    <row r="322" spans="2:17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</row>
    <row r="323" spans="2:17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</row>
    <row r="324" spans="2:17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</row>
    <row r="325" spans="2:17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</row>
    <row r="326" spans="2:17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</row>
    <row r="327" spans="2:17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</row>
    <row r="328" spans="2:17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</row>
    <row r="329" spans="2:17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</row>
    <row r="330" spans="2:17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</row>
    <row r="331" spans="2:17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</row>
    <row r="332" spans="2:17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</row>
    <row r="333" spans="2:17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</row>
    <row r="334" spans="2:17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</row>
    <row r="335" spans="2:17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</row>
    <row r="336" spans="2:17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</row>
    <row r="337" spans="2:17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</row>
    <row r="338" spans="2:17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</row>
    <row r="339" spans="2:17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</row>
    <row r="340" spans="2:17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</row>
    <row r="341" spans="2:17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</row>
    <row r="342" spans="2:17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</row>
    <row r="343" spans="2:17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</row>
    <row r="344" spans="2:17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</row>
    <row r="345" spans="2:17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</row>
    <row r="346" spans="2:17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</row>
    <row r="347" spans="2:17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</row>
    <row r="348" spans="2:17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</row>
    <row r="349" spans="2:17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</row>
    <row r="350" spans="2:17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</row>
    <row r="351" spans="2:17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</row>
    <row r="352" spans="2:17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</row>
    <row r="353" spans="2:17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</row>
    <row r="354" spans="2:17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</row>
    <row r="355" spans="2:17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</row>
    <row r="356" spans="2:17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</row>
    <row r="357" spans="2:17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</row>
    <row r="358" spans="2:17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</row>
    <row r="359" spans="2:17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</row>
    <row r="360" spans="2:17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</row>
    <row r="361" spans="2:17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</row>
    <row r="362" spans="2:17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</row>
    <row r="363" spans="2:17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</row>
    <row r="364" spans="2:17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</row>
    <row r="365" spans="2:17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</row>
    <row r="366" spans="2:17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</row>
    <row r="367" spans="2:17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</row>
    <row r="368" spans="2:17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</row>
    <row r="369" spans="2:17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</row>
    <row r="370" spans="2:17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</row>
    <row r="371" spans="2:17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</row>
    <row r="372" spans="2:17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</row>
    <row r="373" spans="2:17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</row>
    <row r="374" spans="2:17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</row>
    <row r="375" spans="2:17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</row>
    <row r="376" spans="2:17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</row>
    <row r="377" spans="2:17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</row>
    <row r="378" spans="2:17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</row>
    <row r="379" spans="2:17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</row>
    <row r="380" spans="2:17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</row>
    <row r="381" spans="2:17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</row>
    <row r="382" spans="2:17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</row>
    <row r="383" spans="2:17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</row>
    <row r="384" spans="2:17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</row>
    <row r="385" spans="2:17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</row>
    <row r="386" spans="2:17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</row>
    <row r="387" spans="2:17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</row>
    <row r="388" spans="2:17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</row>
    <row r="389" spans="2:17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</row>
    <row r="390" spans="2:17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</row>
    <row r="391" spans="2:17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</row>
    <row r="392" spans="2:17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</row>
    <row r="393" spans="2:17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</row>
    <row r="394" spans="2:17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</row>
    <row r="395" spans="2:17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</row>
    <row r="396" spans="2:17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</row>
    <row r="397" spans="2:17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</row>
    <row r="398" spans="2:17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</row>
    <row r="399" spans="2:17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</row>
    <row r="400" spans="2:17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</row>
    <row r="401" spans="2:17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</row>
    <row r="402" spans="2:17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</row>
    <row r="403" spans="2:17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</row>
    <row r="404" spans="2:17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</row>
    <row r="405" spans="2:17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</row>
    <row r="406" spans="2:17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</row>
    <row r="407" spans="2:17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</row>
    <row r="408" spans="2:17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</row>
    <row r="409" spans="2:17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</row>
    <row r="410" spans="2:17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</row>
    <row r="411" spans="2:17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</row>
    <row r="412" spans="2:17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</row>
    <row r="413" spans="2:17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</row>
    <row r="414" spans="2:17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</row>
    <row r="415" spans="2:17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</row>
    <row r="416" spans="2:17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</row>
    <row r="417" spans="2:17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</row>
    <row r="418" spans="2:17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</row>
    <row r="419" spans="2:17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</row>
    <row r="420" spans="2:17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</row>
    <row r="421" spans="2:17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</row>
    <row r="422" spans="2:17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</row>
    <row r="423" spans="2:17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</row>
    <row r="424" spans="2:17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</row>
    <row r="425" spans="2:17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</row>
    <row r="426" spans="2:17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</row>
    <row r="427" spans="2:17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</row>
    <row r="428" spans="2:17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</row>
    <row r="429" spans="2:17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</row>
    <row r="430" spans="2:17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</row>
    <row r="431" spans="2:17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</row>
    <row r="432" spans="2:17">
      <c r="B432" s="110"/>
      <c r="C432" s="110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</row>
    <row r="433" spans="2:17">
      <c r="B433" s="110"/>
      <c r="C433" s="110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</row>
    <row r="434" spans="2:17">
      <c r="B434" s="110"/>
      <c r="C434" s="110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</row>
    <row r="435" spans="2:17">
      <c r="B435" s="110"/>
      <c r="C435" s="110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</row>
    <row r="436" spans="2:17">
      <c r="B436" s="110"/>
      <c r="C436" s="110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</row>
    <row r="437" spans="2:17">
      <c r="B437" s="110"/>
      <c r="C437" s="110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</row>
    <row r="438" spans="2:17">
      <c r="B438" s="110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</row>
    <row r="439" spans="2:17">
      <c r="B439" s="110"/>
      <c r="C439" s="110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</row>
    <row r="440" spans="2:17">
      <c r="B440" s="110"/>
      <c r="C440" s="110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</row>
    <row r="441" spans="2:17">
      <c r="B441" s="110"/>
      <c r="C441" s="110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</row>
    <row r="442" spans="2:17">
      <c r="B442" s="110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</row>
    <row r="443" spans="2:17">
      <c r="B443" s="110"/>
      <c r="C443" s="110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</row>
    <row r="444" spans="2:17">
      <c r="B444" s="110"/>
      <c r="C444" s="110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</row>
    <row r="445" spans="2:17">
      <c r="B445" s="110"/>
      <c r="C445" s="110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</row>
    <row r="446" spans="2:17">
      <c r="B446" s="110"/>
      <c r="C446" s="110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</row>
    <row r="447" spans="2:17">
      <c r="B447" s="110"/>
      <c r="C447" s="110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</row>
    <row r="448" spans="2:17">
      <c r="B448" s="110"/>
      <c r="C448" s="110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</row>
    <row r="449" spans="2:17">
      <c r="B449" s="110"/>
      <c r="C449" s="110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</row>
    <row r="450" spans="2:17">
      <c r="B450" s="110"/>
      <c r="C450" s="110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</row>
    <row r="451" spans="2:17">
      <c r="B451" s="110"/>
      <c r="C451" s="110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</row>
    <row r="452" spans="2:17">
      <c r="B452" s="110"/>
      <c r="C452" s="110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</row>
    <row r="453" spans="2:17">
      <c r="B453" s="110"/>
      <c r="C453" s="110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</row>
    <row r="454" spans="2:17">
      <c r="B454" s="110"/>
      <c r="C454" s="110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</row>
    <row r="455" spans="2:17">
      <c r="B455" s="110"/>
      <c r="C455" s="110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</row>
    <row r="456" spans="2:17">
      <c r="B456" s="110"/>
      <c r="C456" s="110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</row>
    <row r="457" spans="2:17">
      <c r="B457" s="110"/>
      <c r="C457" s="110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</row>
    <row r="458" spans="2:17">
      <c r="B458" s="110"/>
      <c r="C458" s="110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</row>
    <row r="459" spans="2:17">
      <c r="B459" s="110"/>
      <c r="C459" s="110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</row>
    <row r="460" spans="2:17">
      <c r="B460" s="110"/>
      <c r="C460" s="110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</row>
    <row r="461" spans="2:17">
      <c r="B461" s="110"/>
      <c r="C461" s="110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</row>
    <row r="462" spans="2:17">
      <c r="B462" s="110"/>
      <c r="C462" s="110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</row>
    <row r="463" spans="2:17">
      <c r="B463" s="110"/>
      <c r="C463" s="110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</row>
    <row r="464" spans="2:17">
      <c r="B464" s="110"/>
      <c r="C464" s="110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</row>
    <row r="465" spans="2:17">
      <c r="B465" s="110"/>
      <c r="C465" s="110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</row>
    <row r="466" spans="2:17">
      <c r="B466" s="110"/>
      <c r="C466" s="110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</row>
    <row r="467" spans="2:17">
      <c r="B467" s="110"/>
      <c r="C467" s="110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</row>
    <row r="468" spans="2:17">
      <c r="B468" s="110"/>
      <c r="C468" s="110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</row>
    <row r="469" spans="2:17">
      <c r="B469" s="110"/>
      <c r="C469" s="110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</row>
    <row r="470" spans="2:17">
      <c r="B470" s="110"/>
      <c r="C470" s="110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</row>
    <row r="471" spans="2:17">
      <c r="B471" s="110"/>
      <c r="C471" s="110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</row>
    <row r="472" spans="2:17">
      <c r="B472" s="110"/>
      <c r="C472" s="110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</row>
    <row r="473" spans="2:17">
      <c r="B473" s="110"/>
      <c r="C473" s="110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</row>
    <row r="474" spans="2:17">
      <c r="B474" s="110"/>
      <c r="C474" s="110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</row>
    <row r="475" spans="2:17">
      <c r="B475" s="110"/>
      <c r="C475" s="110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</row>
    <row r="476" spans="2:17">
      <c r="B476" s="110"/>
      <c r="C476" s="110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</row>
    <row r="477" spans="2:17">
      <c r="B477" s="110"/>
      <c r="C477" s="110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</row>
    <row r="478" spans="2:17">
      <c r="B478" s="110"/>
      <c r="C478" s="110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</row>
    <row r="479" spans="2:17">
      <c r="B479" s="110"/>
      <c r="C479" s="110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</row>
    <row r="480" spans="2:17">
      <c r="B480" s="110"/>
      <c r="C480" s="110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</row>
    <row r="481" spans="2:17">
      <c r="B481" s="110"/>
      <c r="C481" s="110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</row>
    <row r="482" spans="2:17">
      <c r="B482" s="110"/>
      <c r="C482" s="110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</row>
    <row r="483" spans="2:17">
      <c r="B483" s="110"/>
      <c r="C483" s="110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</row>
    <row r="484" spans="2:17">
      <c r="B484" s="110"/>
      <c r="C484" s="110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</row>
    <row r="485" spans="2:17">
      <c r="B485" s="110"/>
      <c r="C485" s="110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</row>
    <row r="486" spans="2:17">
      <c r="B486" s="110"/>
      <c r="C486" s="110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</row>
    <row r="487" spans="2:17">
      <c r="B487" s="110"/>
      <c r="C487" s="110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</row>
    <row r="488" spans="2:17">
      <c r="B488" s="110"/>
      <c r="C488" s="110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</row>
    <row r="489" spans="2:17">
      <c r="B489" s="110"/>
      <c r="C489" s="110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</row>
    <row r="490" spans="2:17">
      <c r="B490" s="110"/>
      <c r="C490" s="110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</row>
    <row r="491" spans="2:17">
      <c r="B491" s="110"/>
      <c r="C491" s="110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</row>
    <row r="492" spans="2:17">
      <c r="B492" s="110"/>
      <c r="C492" s="110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</row>
    <row r="493" spans="2:17">
      <c r="B493" s="110"/>
      <c r="C493" s="110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</row>
    <row r="494" spans="2:17">
      <c r="B494" s="110"/>
      <c r="C494" s="110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</row>
    <row r="495" spans="2:17">
      <c r="B495" s="110"/>
      <c r="C495" s="110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</row>
    <row r="496" spans="2:17">
      <c r="B496" s="110"/>
      <c r="C496" s="110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</row>
    <row r="497" spans="2:17">
      <c r="B497" s="110"/>
      <c r="C497" s="110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</row>
    <row r="498" spans="2:17">
      <c r="B498" s="110"/>
      <c r="C498" s="110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</row>
    <row r="499" spans="2:17">
      <c r="B499" s="110"/>
      <c r="C499" s="110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</row>
    <row r="500" spans="2:17">
      <c r="B500" s="110"/>
      <c r="C500" s="110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</row>
    <row r="501" spans="2:17">
      <c r="B501" s="110"/>
      <c r="C501" s="110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</row>
    <row r="502" spans="2:17">
      <c r="B502" s="110"/>
      <c r="C502" s="110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</row>
    <row r="503" spans="2:17">
      <c r="B503" s="110"/>
      <c r="C503" s="110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</row>
    <row r="504" spans="2:17">
      <c r="B504" s="110"/>
      <c r="C504" s="110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</row>
    <row r="505" spans="2:17">
      <c r="B505" s="110"/>
      <c r="C505" s="110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</row>
    <row r="506" spans="2:17">
      <c r="B506" s="110"/>
      <c r="C506" s="110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</row>
    <row r="507" spans="2:17">
      <c r="B507" s="110"/>
      <c r="C507" s="110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</row>
    <row r="508" spans="2:17">
      <c r="B508" s="110"/>
      <c r="C508" s="110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</row>
    <row r="509" spans="2:17">
      <c r="B509" s="110"/>
      <c r="C509" s="110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</row>
    <row r="510" spans="2:17">
      <c r="B510" s="110"/>
      <c r="C510" s="110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</row>
    <row r="511" spans="2:17">
      <c r="B511" s="110"/>
      <c r="C511" s="110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</row>
    <row r="512" spans="2:17">
      <c r="B512" s="110"/>
      <c r="C512" s="110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</row>
    <row r="513" spans="2:17">
      <c r="B513" s="110"/>
      <c r="C513" s="110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</row>
    <row r="514" spans="2:17">
      <c r="B514" s="110"/>
      <c r="C514" s="110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</row>
    <row r="515" spans="2:17">
      <c r="B515" s="110"/>
      <c r="C515" s="110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</row>
    <row r="516" spans="2:17">
      <c r="B516" s="110"/>
      <c r="C516" s="110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</row>
    <row r="517" spans="2:17">
      <c r="B517" s="110"/>
      <c r="C517" s="110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</row>
    <row r="518" spans="2:17">
      <c r="B518" s="110"/>
      <c r="C518" s="110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</row>
    <row r="519" spans="2:17">
      <c r="B519" s="110"/>
      <c r="C519" s="110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</row>
    <row r="520" spans="2:17">
      <c r="B520" s="110"/>
      <c r="C520" s="110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</row>
    <row r="521" spans="2:17">
      <c r="B521" s="110"/>
      <c r="C521" s="110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</row>
    <row r="522" spans="2:17">
      <c r="B522" s="110"/>
      <c r="C522" s="110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</row>
    <row r="523" spans="2:17">
      <c r="B523" s="110"/>
      <c r="C523" s="110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</row>
    <row r="524" spans="2:17">
      <c r="B524" s="110"/>
      <c r="C524" s="110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</row>
    <row r="525" spans="2:17">
      <c r="B525" s="110"/>
      <c r="C525" s="110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</row>
    <row r="526" spans="2:17">
      <c r="B526" s="110"/>
      <c r="C526" s="110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</row>
    <row r="527" spans="2:17">
      <c r="B527" s="110"/>
      <c r="C527" s="110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</row>
    <row r="528" spans="2:17">
      <c r="B528" s="110"/>
      <c r="C528" s="110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</row>
    <row r="529" spans="2:17">
      <c r="B529" s="110"/>
      <c r="C529" s="110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</row>
    <row r="530" spans="2:17">
      <c r="B530" s="110"/>
      <c r="C530" s="110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</row>
    <row r="531" spans="2:17">
      <c r="B531" s="110"/>
      <c r="C531" s="110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</row>
    <row r="532" spans="2:17">
      <c r="B532" s="110"/>
      <c r="C532" s="110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</row>
    <row r="533" spans="2:17">
      <c r="B533" s="110"/>
      <c r="C533" s="110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</row>
    <row r="534" spans="2:17">
      <c r="B534" s="110"/>
      <c r="C534" s="110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</row>
    <row r="535" spans="2:17">
      <c r="B535" s="110"/>
      <c r="C535" s="110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</row>
    <row r="536" spans="2:17">
      <c r="B536" s="110"/>
      <c r="C536" s="110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</row>
    <row r="537" spans="2:17">
      <c r="B537" s="110"/>
      <c r="C537" s="110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</row>
    <row r="538" spans="2:17">
      <c r="B538" s="110"/>
      <c r="C538" s="110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</row>
    <row r="539" spans="2:17">
      <c r="B539" s="110"/>
      <c r="C539" s="110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</row>
    <row r="540" spans="2:17">
      <c r="B540" s="110"/>
      <c r="C540" s="110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</row>
    <row r="541" spans="2:17">
      <c r="B541" s="110"/>
      <c r="C541" s="110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</row>
    <row r="542" spans="2:17">
      <c r="B542" s="110"/>
      <c r="C542" s="110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</row>
    <row r="543" spans="2:17">
      <c r="B543" s="110"/>
      <c r="C543" s="110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</row>
    <row r="544" spans="2:17">
      <c r="B544" s="110"/>
      <c r="C544" s="110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</row>
    <row r="545" spans="2:17">
      <c r="B545" s="110"/>
      <c r="C545" s="110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</row>
    <row r="546" spans="2:17">
      <c r="B546" s="110"/>
      <c r="C546" s="110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</row>
    <row r="547" spans="2:17">
      <c r="B547" s="110"/>
      <c r="C547" s="110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</row>
    <row r="548" spans="2:17">
      <c r="B548" s="110"/>
      <c r="C548" s="110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</row>
    <row r="549" spans="2:17">
      <c r="B549" s="110"/>
      <c r="C549" s="110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</row>
    <row r="550" spans="2:17">
      <c r="B550" s="110"/>
      <c r="C550" s="110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</row>
    <row r="551" spans="2:17">
      <c r="B551" s="110"/>
      <c r="C551" s="110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</row>
    <row r="552" spans="2:17">
      <c r="B552" s="110"/>
      <c r="C552" s="110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</row>
    <row r="553" spans="2:17">
      <c r="B553" s="110"/>
      <c r="C553" s="110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</row>
    <row r="554" spans="2:17">
      <c r="B554" s="110"/>
      <c r="C554" s="110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</row>
    <row r="555" spans="2:17">
      <c r="B555" s="110"/>
      <c r="C555" s="110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</row>
    <row r="556" spans="2:17">
      <c r="B556" s="110"/>
      <c r="C556" s="110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</row>
    <row r="557" spans="2:17">
      <c r="B557" s="110"/>
      <c r="C557" s="110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</row>
    <row r="558" spans="2:17">
      <c r="B558" s="110"/>
      <c r="C558" s="110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2.28515625" style="2" customWidth="1"/>
    <col min="4" max="4" width="10.140625" style="2" bestFit="1" customWidth="1"/>
    <col min="5" max="5" width="15.4257812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0.140625" style="1" bestFit="1" customWidth="1"/>
    <col min="15" max="15" width="9.570312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140</v>
      </c>
      <c r="C1" s="67" t="s" vm="1">
        <v>217</v>
      </c>
    </row>
    <row r="2" spans="2:18">
      <c r="B2" s="46" t="s">
        <v>139</v>
      </c>
      <c r="C2" s="67" t="s">
        <v>218</v>
      </c>
    </row>
    <row r="3" spans="2:18">
      <c r="B3" s="46" t="s">
        <v>141</v>
      </c>
      <c r="C3" s="67" t="s">
        <v>219</v>
      </c>
    </row>
    <row r="4" spans="2:18">
      <c r="B4" s="46" t="s">
        <v>142</v>
      </c>
      <c r="C4" s="67">
        <v>8602</v>
      </c>
    </row>
    <row r="6" spans="2:18" ht="26.25" customHeight="1">
      <c r="B6" s="149" t="s">
        <v>169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1"/>
    </row>
    <row r="7" spans="2:18" s="3" customFormat="1" ht="78.75">
      <c r="B7" s="47" t="s">
        <v>110</v>
      </c>
      <c r="C7" s="48" t="s">
        <v>181</v>
      </c>
      <c r="D7" s="48" t="s">
        <v>43</v>
      </c>
      <c r="E7" s="48" t="s">
        <v>111</v>
      </c>
      <c r="F7" s="48" t="s">
        <v>14</v>
      </c>
      <c r="G7" s="48" t="s">
        <v>98</v>
      </c>
      <c r="H7" s="48" t="s">
        <v>63</v>
      </c>
      <c r="I7" s="48" t="s">
        <v>17</v>
      </c>
      <c r="J7" s="48" t="s">
        <v>216</v>
      </c>
      <c r="K7" s="48" t="s">
        <v>97</v>
      </c>
      <c r="L7" s="48" t="s">
        <v>33</v>
      </c>
      <c r="M7" s="48" t="s">
        <v>18</v>
      </c>
      <c r="N7" s="48" t="s">
        <v>194</v>
      </c>
      <c r="O7" s="48" t="s">
        <v>193</v>
      </c>
      <c r="P7" s="48" t="s">
        <v>105</v>
      </c>
      <c r="Q7" s="48" t="s">
        <v>143</v>
      </c>
      <c r="R7" s="50" t="s">
        <v>145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201</v>
      </c>
      <c r="O8" s="15"/>
      <c r="P8" s="15" t="s">
        <v>197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107</v>
      </c>
      <c r="R9" s="19" t="s">
        <v>108</v>
      </c>
    </row>
    <row r="10" spans="2:18" s="4" customFormat="1" ht="18" customHeight="1">
      <c r="B10" s="84" t="s">
        <v>38</v>
      </c>
      <c r="C10" s="85"/>
      <c r="D10" s="85"/>
      <c r="E10" s="85"/>
      <c r="F10" s="85"/>
      <c r="G10" s="85"/>
      <c r="H10" s="85"/>
      <c r="I10" s="87">
        <v>5.3917697852147137</v>
      </c>
      <c r="J10" s="85"/>
      <c r="K10" s="85"/>
      <c r="L10" s="85"/>
      <c r="M10" s="88">
        <v>3.574398078551512E-2</v>
      </c>
      <c r="N10" s="87"/>
      <c r="O10" s="89"/>
      <c r="P10" s="87">
        <v>1229.0153098409999</v>
      </c>
      <c r="Q10" s="90">
        <f>IFERROR(P10/$P$10,0)</f>
        <v>1</v>
      </c>
      <c r="R10" s="90">
        <f>P10/'סכום נכסי הקרן'!$C$42</f>
        <v>1.5697468959674644E-2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79">
        <v>5.5431147916779189</v>
      </c>
      <c r="J11" s="71"/>
      <c r="K11" s="71"/>
      <c r="L11" s="71"/>
      <c r="M11" s="91">
        <v>3.4167944275713201E-2</v>
      </c>
      <c r="N11" s="79"/>
      <c r="O11" s="81"/>
      <c r="P11" s="79">
        <v>1173.6481606709999</v>
      </c>
      <c r="Q11" s="80">
        <f t="shared" ref="Q11:Q74" si="0">IFERROR(P11/$P$10,0)</f>
        <v>0.95494999230142796</v>
      </c>
      <c r="R11" s="80">
        <f>P11/'סכום נכסי הקרן'!$C$42</f>
        <v>1.4990297862193205E-2</v>
      </c>
    </row>
    <row r="12" spans="2:18">
      <c r="B12" s="86" t="s">
        <v>34</v>
      </c>
      <c r="C12" s="71"/>
      <c r="D12" s="71"/>
      <c r="E12" s="71"/>
      <c r="F12" s="71"/>
      <c r="G12" s="71"/>
      <c r="H12" s="71"/>
      <c r="I12" s="79">
        <v>6.6700035051617892</v>
      </c>
      <c r="J12" s="71"/>
      <c r="K12" s="71"/>
      <c r="L12" s="71"/>
      <c r="M12" s="91">
        <v>3.350202355191171E-2</v>
      </c>
      <c r="N12" s="79"/>
      <c r="O12" s="81"/>
      <c r="P12" s="79">
        <f>SUM(P13:P31)</f>
        <v>110.52735484200002</v>
      </c>
      <c r="Q12" s="80">
        <f t="shared" si="0"/>
        <v>8.9931633851086171E-2</v>
      </c>
      <c r="R12" s="80">
        <f>P12/'סכום נכסי הקרן'!$C$42</f>
        <v>1.4116990308702506E-3</v>
      </c>
    </row>
    <row r="13" spans="2:18">
      <c r="B13" s="75" t="s">
        <v>2483</v>
      </c>
      <c r="C13" s="82" t="s">
        <v>2276</v>
      </c>
      <c r="D13" s="69">
        <v>6028</v>
      </c>
      <c r="E13" s="69"/>
      <c r="F13" s="69" t="s">
        <v>462</v>
      </c>
      <c r="G13" s="94">
        <v>43100</v>
      </c>
      <c r="H13" s="69"/>
      <c r="I13" s="76">
        <v>7.5900000000785282</v>
      </c>
      <c r="J13" s="82" t="s">
        <v>26</v>
      </c>
      <c r="K13" s="82" t="s">
        <v>127</v>
      </c>
      <c r="L13" s="83">
        <v>5.8899999999663437E-2</v>
      </c>
      <c r="M13" s="83">
        <v>5.8899999999663437E-2</v>
      </c>
      <c r="N13" s="76">
        <v>816.90425900000014</v>
      </c>
      <c r="O13" s="78">
        <v>109.12</v>
      </c>
      <c r="P13" s="76">
        <v>0.8914059270000001</v>
      </c>
      <c r="Q13" s="77">
        <f t="shared" si="0"/>
        <v>7.2530091355438287E-4</v>
      </c>
      <c r="R13" s="77">
        <f>P13/'סכום נכסי הקרן'!$C$42</f>
        <v>1.1385388576943587E-5</v>
      </c>
    </row>
    <row r="14" spans="2:18">
      <c r="B14" s="75" t="s">
        <v>2483</v>
      </c>
      <c r="C14" s="82" t="s">
        <v>2276</v>
      </c>
      <c r="D14" s="69">
        <v>6869</v>
      </c>
      <c r="E14" s="69"/>
      <c r="F14" s="69" t="s">
        <v>462</v>
      </c>
      <c r="G14" s="94">
        <v>43555</v>
      </c>
      <c r="H14" s="69"/>
      <c r="I14" s="76">
        <v>3.4899999938352164</v>
      </c>
      <c r="J14" s="82" t="s">
        <v>26</v>
      </c>
      <c r="K14" s="82" t="s">
        <v>127</v>
      </c>
      <c r="L14" s="83">
        <v>5.7599999916251997E-2</v>
      </c>
      <c r="M14" s="83">
        <v>5.7599999916251997E-2</v>
      </c>
      <c r="N14" s="76">
        <v>171.20819900000004</v>
      </c>
      <c r="O14" s="78">
        <v>100.43</v>
      </c>
      <c r="P14" s="76">
        <v>0.17194439400000003</v>
      </c>
      <c r="Q14" s="77">
        <f t="shared" si="0"/>
        <v>1.3990419209850593E-4</v>
      </c>
      <c r="R14" s="77">
        <f>P14/'סכום נכסי הקרן'!$C$42</f>
        <v>2.1961417127946555E-6</v>
      </c>
    </row>
    <row r="15" spans="2:18">
      <c r="B15" s="75" t="s">
        <v>2483</v>
      </c>
      <c r="C15" s="82" t="s">
        <v>2276</v>
      </c>
      <c r="D15" s="69">
        <v>6870</v>
      </c>
      <c r="E15" s="69"/>
      <c r="F15" s="69" t="s">
        <v>462</v>
      </c>
      <c r="G15" s="94">
        <v>43555</v>
      </c>
      <c r="H15" s="69"/>
      <c r="I15" s="76">
        <v>5.1400000012138403</v>
      </c>
      <c r="J15" s="82" t="s">
        <v>26</v>
      </c>
      <c r="K15" s="82" t="s">
        <v>127</v>
      </c>
      <c r="L15" s="83">
        <v>4.4600000007283036E-2</v>
      </c>
      <c r="M15" s="83">
        <v>4.4600000007283036E-2</v>
      </c>
      <c r="N15" s="76">
        <v>2038.3816560000005</v>
      </c>
      <c r="O15" s="78">
        <v>101.04</v>
      </c>
      <c r="P15" s="76">
        <v>2.0595808249999998</v>
      </c>
      <c r="Q15" s="77">
        <f t="shared" si="0"/>
        <v>1.6757975336096113E-3</v>
      </c>
      <c r="R15" s="77">
        <f>P15/'סכום נכסי הקרן'!$C$42</f>
        <v>2.6305779766536202E-5</v>
      </c>
    </row>
    <row r="16" spans="2:18">
      <c r="B16" s="75" t="s">
        <v>2483</v>
      </c>
      <c r="C16" s="82" t="s">
        <v>2276</v>
      </c>
      <c r="D16" s="69">
        <v>6868</v>
      </c>
      <c r="E16" s="69"/>
      <c r="F16" s="69" t="s">
        <v>462</v>
      </c>
      <c r="G16" s="94">
        <v>43555</v>
      </c>
      <c r="H16" s="69"/>
      <c r="I16" s="76">
        <v>5.0499999996727265</v>
      </c>
      <c r="J16" s="82" t="s">
        <v>26</v>
      </c>
      <c r="K16" s="82" t="s">
        <v>127</v>
      </c>
      <c r="L16" s="83">
        <v>5.0199999998690903E-2</v>
      </c>
      <c r="M16" s="83">
        <v>5.0199999998690903E-2</v>
      </c>
      <c r="N16" s="76">
        <v>2623.8081280000006</v>
      </c>
      <c r="O16" s="78">
        <v>128.1</v>
      </c>
      <c r="P16" s="76">
        <v>3.3610978220000005</v>
      </c>
      <c r="Q16" s="77">
        <f t="shared" si="0"/>
        <v>2.7347892211650581E-3</v>
      </c>
      <c r="R16" s="77">
        <f>P16/'סכום נכסי הקרן'!$C$42</f>
        <v>4.2929268910491295E-5</v>
      </c>
    </row>
    <row r="17" spans="2:18">
      <c r="B17" s="75" t="s">
        <v>2483</v>
      </c>
      <c r="C17" s="82" t="s">
        <v>2276</v>
      </c>
      <c r="D17" s="69">
        <v>6867</v>
      </c>
      <c r="E17" s="69"/>
      <c r="F17" s="69" t="s">
        <v>462</v>
      </c>
      <c r="G17" s="94">
        <v>43555</v>
      </c>
      <c r="H17" s="69"/>
      <c r="I17" s="76">
        <v>5.0900000002203711</v>
      </c>
      <c r="J17" s="82" t="s">
        <v>26</v>
      </c>
      <c r="K17" s="82" t="s">
        <v>127</v>
      </c>
      <c r="L17" s="83">
        <v>4.9400000002070954E-2</v>
      </c>
      <c r="M17" s="83">
        <v>4.9400000002070954E-2</v>
      </c>
      <c r="N17" s="76">
        <v>6397.797958000001</v>
      </c>
      <c r="O17" s="78">
        <v>117.74</v>
      </c>
      <c r="P17" s="76">
        <v>7.5327664260000011</v>
      </c>
      <c r="Q17" s="77">
        <f t="shared" si="0"/>
        <v>6.1291070710701966E-3</v>
      </c>
      <c r="R17" s="77">
        <f>P17/'סכום נכסי הקרן'!$C$42</f>
        <v>9.6211467998646785E-5</v>
      </c>
    </row>
    <row r="18" spans="2:18">
      <c r="B18" s="75" t="s">
        <v>2483</v>
      </c>
      <c r="C18" s="82" t="s">
        <v>2276</v>
      </c>
      <c r="D18" s="69">
        <v>6866</v>
      </c>
      <c r="E18" s="69"/>
      <c r="F18" s="69" t="s">
        <v>462</v>
      </c>
      <c r="G18" s="94">
        <v>43555</v>
      </c>
      <c r="H18" s="69"/>
      <c r="I18" s="76">
        <v>5.8000000000731733</v>
      </c>
      <c r="J18" s="82" t="s">
        <v>26</v>
      </c>
      <c r="K18" s="82" t="s">
        <v>127</v>
      </c>
      <c r="L18" s="83">
        <v>0.03</v>
      </c>
      <c r="M18" s="83">
        <v>0.03</v>
      </c>
      <c r="N18" s="76">
        <v>9623.2447330000014</v>
      </c>
      <c r="O18" s="78">
        <v>113.61</v>
      </c>
      <c r="P18" s="76">
        <v>10.932967029000002</v>
      </c>
      <c r="Q18" s="77">
        <f t="shared" si="0"/>
        <v>8.8957126420291886E-3</v>
      </c>
      <c r="R18" s="77">
        <f>P18/'סכום נכסי הקרן'!$C$42</f>
        <v>1.396401730724385E-4</v>
      </c>
    </row>
    <row r="19" spans="2:18">
      <c r="B19" s="75" t="s">
        <v>2483</v>
      </c>
      <c r="C19" s="82" t="s">
        <v>2276</v>
      </c>
      <c r="D19" s="69">
        <v>6865</v>
      </c>
      <c r="E19" s="69"/>
      <c r="F19" s="69" t="s">
        <v>462</v>
      </c>
      <c r="G19" s="94">
        <v>43555</v>
      </c>
      <c r="H19" s="69"/>
      <c r="I19" s="76">
        <v>4.0700000002647334</v>
      </c>
      <c r="J19" s="82" t="s">
        <v>26</v>
      </c>
      <c r="K19" s="82" t="s">
        <v>127</v>
      </c>
      <c r="L19" s="83">
        <v>2.5600000001198792E-2</v>
      </c>
      <c r="M19" s="83">
        <v>2.5600000001198792E-2</v>
      </c>
      <c r="N19" s="76">
        <v>4895.6836560000011</v>
      </c>
      <c r="O19" s="78">
        <v>122.68</v>
      </c>
      <c r="P19" s="76">
        <v>6.0060252630000015</v>
      </c>
      <c r="Q19" s="77">
        <f t="shared" si="0"/>
        <v>4.8868595980118531E-3</v>
      </c>
      <c r="R19" s="77">
        <f>P19/'סכום נכסי הקרן'!$C$42</f>
        <v>7.6711326850079165E-5</v>
      </c>
    </row>
    <row r="20" spans="2:18">
      <c r="B20" s="75" t="s">
        <v>2483</v>
      </c>
      <c r="C20" s="82" t="s">
        <v>2276</v>
      </c>
      <c r="D20" s="69">
        <v>5212</v>
      </c>
      <c r="E20" s="69"/>
      <c r="F20" s="69" t="s">
        <v>462</v>
      </c>
      <c r="G20" s="94">
        <v>42643</v>
      </c>
      <c r="H20" s="69"/>
      <c r="I20" s="76">
        <v>6.7600000013021688</v>
      </c>
      <c r="J20" s="82" t="s">
        <v>26</v>
      </c>
      <c r="K20" s="82" t="s">
        <v>127</v>
      </c>
      <c r="L20" s="83">
        <v>4.7600000013021698E-2</v>
      </c>
      <c r="M20" s="83">
        <v>4.7600000013021698E-2</v>
      </c>
      <c r="N20" s="76">
        <v>1881.8880500000002</v>
      </c>
      <c r="O20" s="78">
        <v>99.57</v>
      </c>
      <c r="P20" s="76">
        <v>1.8737959310000003</v>
      </c>
      <c r="Q20" s="77">
        <f t="shared" si="0"/>
        <v>1.5246318870042531E-3</v>
      </c>
      <c r="R20" s="77">
        <f>P20/'סכום נכסי הקרן'!$C$42</f>
        <v>2.3932861721179443E-5</v>
      </c>
    </row>
    <row r="21" spans="2:18">
      <c r="B21" s="75" t="s">
        <v>2483</v>
      </c>
      <c r="C21" s="82" t="s">
        <v>2276</v>
      </c>
      <c r="D21" s="69">
        <v>5211</v>
      </c>
      <c r="E21" s="69"/>
      <c r="F21" s="69" t="s">
        <v>462</v>
      </c>
      <c r="G21" s="94">
        <v>42643</v>
      </c>
      <c r="H21" s="69"/>
      <c r="I21" s="76">
        <v>4.5999999994404455</v>
      </c>
      <c r="J21" s="82" t="s">
        <v>26</v>
      </c>
      <c r="K21" s="82" t="s">
        <v>127</v>
      </c>
      <c r="L21" s="83">
        <v>4.7699999993285343E-2</v>
      </c>
      <c r="M21" s="83">
        <v>4.7699999993285343E-2</v>
      </c>
      <c r="N21" s="76">
        <v>1482.0229580000002</v>
      </c>
      <c r="O21" s="78">
        <v>96.47</v>
      </c>
      <c r="P21" s="76">
        <v>1.4297075480000003</v>
      </c>
      <c r="Q21" s="77">
        <f t="shared" si="0"/>
        <v>1.1632951490123946E-3</v>
      </c>
      <c r="R21" s="77">
        <f>P21/'סכום נכסי הקרן'!$C$42</f>
        <v>1.8260789492562154E-5</v>
      </c>
    </row>
    <row r="22" spans="2:18">
      <c r="B22" s="75" t="s">
        <v>2483</v>
      </c>
      <c r="C22" s="82" t="s">
        <v>2276</v>
      </c>
      <c r="D22" s="69">
        <v>6027</v>
      </c>
      <c r="E22" s="69"/>
      <c r="F22" s="69" t="s">
        <v>462</v>
      </c>
      <c r="G22" s="94">
        <v>43100</v>
      </c>
      <c r="H22" s="69"/>
      <c r="I22" s="76">
        <v>7.9399999996534039</v>
      </c>
      <c r="J22" s="82" t="s">
        <v>26</v>
      </c>
      <c r="K22" s="82" t="s">
        <v>127</v>
      </c>
      <c r="L22" s="83">
        <v>4.6099999997951946E-2</v>
      </c>
      <c r="M22" s="83">
        <v>4.6099999997951946E-2</v>
      </c>
      <c r="N22" s="76">
        <v>3147.6085140000005</v>
      </c>
      <c r="O22" s="78">
        <v>100.83</v>
      </c>
      <c r="P22" s="76">
        <v>3.1737336650000008</v>
      </c>
      <c r="Q22" s="77">
        <f t="shared" si="0"/>
        <v>2.5823385921942606E-3</v>
      </c>
      <c r="R22" s="77">
        <f>P22/'סכום נכסי הקרן'!$C$42</f>
        <v>4.0536179894339327E-5</v>
      </c>
    </row>
    <row r="23" spans="2:18">
      <c r="B23" s="75" t="s">
        <v>2483</v>
      </c>
      <c r="C23" s="82" t="s">
        <v>2276</v>
      </c>
      <c r="D23" s="69">
        <v>5025</v>
      </c>
      <c r="E23" s="69"/>
      <c r="F23" s="69" t="s">
        <v>462</v>
      </c>
      <c r="G23" s="94">
        <v>42551</v>
      </c>
      <c r="H23" s="69"/>
      <c r="I23" s="76">
        <v>7.3999999996937325</v>
      </c>
      <c r="J23" s="82" t="s">
        <v>26</v>
      </c>
      <c r="K23" s="82" t="s">
        <v>127</v>
      </c>
      <c r="L23" s="83">
        <v>4.9600000001837598E-2</v>
      </c>
      <c r="M23" s="83">
        <v>4.9600000001837598E-2</v>
      </c>
      <c r="N23" s="76">
        <v>1982.6694000000002</v>
      </c>
      <c r="O23" s="78">
        <v>98.81</v>
      </c>
      <c r="P23" s="76">
        <v>1.9590756340000004</v>
      </c>
      <c r="Q23" s="77">
        <f t="shared" si="0"/>
        <v>1.5940205287218513E-3</v>
      </c>
      <c r="R23" s="77">
        <f>P23/'סכום נכסי הקרן'!$C$42</f>
        <v>2.5022087770695424E-5</v>
      </c>
    </row>
    <row r="24" spans="2:18">
      <c r="B24" s="75" t="s">
        <v>2483</v>
      </c>
      <c r="C24" s="82" t="s">
        <v>2276</v>
      </c>
      <c r="D24" s="69">
        <v>5024</v>
      </c>
      <c r="E24" s="69"/>
      <c r="F24" s="69" t="s">
        <v>462</v>
      </c>
      <c r="G24" s="94">
        <v>42551</v>
      </c>
      <c r="H24" s="69"/>
      <c r="I24" s="76">
        <v>5.4899999996718885</v>
      </c>
      <c r="J24" s="82" t="s">
        <v>26</v>
      </c>
      <c r="K24" s="82" t="s">
        <v>127</v>
      </c>
      <c r="L24" s="83">
        <v>4.7099999998593808E-2</v>
      </c>
      <c r="M24" s="83">
        <v>4.7099999998593808E-2</v>
      </c>
      <c r="N24" s="76">
        <v>1295.9950980000003</v>
      </c>
      <c r="O24" s="78">
        <v>98.77</v>
      </c>
      <c r="P24" s="76">
        <v>1.2800543580000003</v>
      </c>
      <c r="Q24" s="77">
        <f t="shared" si="0"/>
        <v>1.0415284071323761E-3</v>
      </c>
      <c r="R24" s="77">
        <f>P24/'סכום נכסי הקרן'!$C$42</f>
        <v>1.6349359841579852E-5</v>
      </c>
    </row>
    <row r="25" spans="2:18">
      <c r="B25" s="75" t="s">
        <v>2483</v>
      </c>
      <c r="C25" s="82" t="s">
        <v>2276</v>
      </c>
      <c r="D25" s="69">
        <v>6026</v>
      </c>
      <c r="E25" s="69"/>
      <c r="F25" s="69" t="s">
        <v>462</v>
      </c>
      <c r="G25" s="94">
        <v>43100</v>
      </c>
      <c r="H25" s="69"/>
      <c r="I25" s="76">
        <v>6.219999999429918</v>
      </c>
      <c r="J25" s="82" t="s">
        <v>26</v>
      </c>
      <c r="K25" s="82" t="s">
        <v>127</v>
      </c>
      <c r="L25" s="83">
        <v>4.5599999997697739E-2</v>
      </c>
      <c r="M25" s="83">
        <v>4.5599999997697739E-2</v>
      </c>
      <c r="N25" s="76">
        <v>3807.3715060000004</v>
      </c>
      <c r="O25" s="78">
        <v>95.83</v>
      </c>
      <c r="P25" s="76">
        <v>3.6486041140000012</v>
      </c>
      <c r="Q25" s="77">
        <f t="shared" si="0"/>
        <v>2.9687214510550142E-3</v>
      </c>
      <c r="R25" s="77">
        <f>P25/'סכום נכסי הקרן'!$C$42</f>
        <v>4.6601412827856355E-5</v>
      </c>
    </row>
    <row r="26" spans="2:18">
      <c r="B26" s="75" t="s">
        <v>2483</v>
      </c>
      <c r="C26" s="82" t="s">
        <v>2276</v>
      </c>
      <c r="D26" s="69">
        <v>5023</v>
      </c>
      <c r="E26" s="69"/>
      <c r="F26" s="69" t="s">
        <v>462</v>
      </c>
      <c r="G26" s="94">
        <v>42551</v>
      </c>
      <c r="H26" s="69"/>
      <c r="I26" s="76">
        <v>7.5799999997532108</v>
      </c>
      <c r="J26" s="82" t="s">
        <v>26</v>
      </c>
      <c r="K26" s="82" t="s">
        <v>127</v>
      </c>
      <c r="L26" s="83">
        <v>4.0199999999109226E-2</v>
      </c>
      <c r="M26" s="83">
        <v>4.0199999999109226E-2</v>
      </c>
      <c r="N26" s="76">
        <v>12691.915388000001</v>
      </c>
      <c r="O26" s="78">
        <v>107.91</v>
      </c>
      <c r="P26" s="76">
        <v>13.695839761</v>
      </c>
      <c r="Q26" s="77">
        <f t="shared" si="0"/>
        <v>1.1143750327058055E-2</v>
      </c>
      <c r="R26" s="77">
        <f>P26/'סכום נכסי הקרן'!$C$42</f>
        <v>1.7492867485335799E-4</v>
      </c>
    </row>
    <row r="27" spans="2:18">
      <c r="B27" s="75" t="s">
        <v>2483</v>
      </c>
      <c r="C27" s="82" t="s">
        <v>2276</v>
      </c>
      <c r="D27" s="69">
        <v>5210</v>
      </c>
      <c r="E27" s="69"/>
      <c r="F27" s="69" t="s">
        <v>462</v>
      </c>
      <c r="G27" s="94">
        <v>42643</v>
      </c>
      <c r="H27" s="69"/>
      <c r="I27" s="76">
        <v>7.0099999999419129</v>
      </c>
      <c r="J27" s="82" t="s">
        <v>26</v>
      </c>
      <c r="K27" s="82" t="s">
        <v>127</v>
      </c>
      <c r="L27" s="83">
        <v>3.1499999999585082E-2</v>
      </c>
      <c r="M27" s="83">
        <v>3.1499999999585082E-2</v>
      </c>
      <c r="N27" s="76">
        <v>9602.8462579999996</v>
      </c>
      <c r="O27" s="78">
        <v>112.94</v>
      </c>
      <c r="P27" s="76">
        <v>10.845449962999998</v>
      </c>
      <c r="Q27" s="77">
        <f t="shared" si="0"/>
        <v>8.8245035486198258E-3</v>
      </c>
      <c r="R27" s="77">
        <f>P27/'סכום נכסי הקרן'!$C$42</f>
        <v>1.3852237053899846E-4</v>
      </c>
    </row>
    <row r="28" spans="2:18">
      <c r="B28" s="75" t="s">
        <v>2483</v>
      </c>
      <c r="C28" s="82" t="s">
        <v>2276</v>
      </c>
      <c r="D28" s="69">
        <v>6025</v>
      </c>
      <c r="E28" s="69"/>
      <c r="F28" s="69" t="s">
        <v>462</v>
      </c>
      <c r="G28" s="94">
        <v>43100</v>
      </c>
      <c r="H28" s="69"/>
      <c r="I28" s="76">
        <v>8.3299999998293401</v>
      </c>
      <c r="J28" s="82" t="s">
        <v>26</v>
      </c>
      <c r="K28" s="82" t="s">
        <v>127</v>
      </c>
      <c r="L28" s="83">
        <v>3.2499999999641475E-2</v>
      </c>
      <c r="M28" s="83">
        <v>3.2499999999641475E-2</v>
      </c>
      <c r="N28" s="76">
        <v>12236.370519</v>
      </c>
      <c r="O28" s="130">
        <f>P28/N28*100000</f>
        <v>111.73606443814485</v>
      </c>
      <c r="P28" s="76">
        <v>13.672438848000001</v>
      </c>
      <c r="Q28" s="77">
        <f t="shared" si="0"/>
        <v>1.112470995155368E-2</v>
      </c>
      <c r="R28" s="77">
        <f>P28/'סכום נכסי הקרן'!$C$42</f>
        <v>1.7462978914989751E-4</v>
      </c>
    </row>
    <row r="29" spans="2:18">
      <c r="B29" s="75" t="s">
        <v>2483</v>
      </c>
      <c r="C29" s="82" t="s">
        <v>2276</v>
      </c>
      <c r="D29" s="69">
        <v>5022</v>
      </c>
      <c r="E29" s="69"/>
      <c r="F29" s="69" t="s">
        <v>462</v>
      </c>
      <c r="G29" s="94">
        <v>42551</v>
      </c>
      <c r="H29" s="69"/>
      <c r="I29" s="76">
        <v>6.9899999997515208</v>
      </c>
      <c r="J29" s="82" t="s">
        <v>26</v>
      </c>
      <c r="K29" s="82" t="s">
        <v>127</v>
      </c>
      <c r="L29" s="83">
        <v>2.2999999999185318E-2</v>
      </c>
      <c r="M29" s="83">
        <v>2.2999999999185318E-2</v>
      </c>
      <c r="N29" s="76">
        <v>8550.0351370000026</v>
      </c>
      <c r="O29" s="78">
        <v>114.85</v>
      </c>
      <c r="P29" s="76">
        <v>9.8197127560000013</v>
      </c>
      <c r="Q29" s="77">
        <f t="shared" si="0"/>
        <v>7.9899027110332723E-3</v>
      </c>
      <c r="R29" s="77">
        <f>P29/'סכום נכסי הקרן'!$C$42</f>
        <v>1.2542124979726508E-4</v>
      </c>
    </row>
    <row r="30" spans="2:18">
      <c r="B30" s="75" t="s">
        <v>2483</v>
      </c>
      <c r="C30" s="82" t="s">
        <v>2276</v>
      </c>
      <c r="D30" s="69">
        <v>6024</v>
      </c>
      <c r="E30" s="69"/>
      <c r="F30" s="69" t="s">
        <v>462</v>
      </c>
      <c r="G30" s="94">
        <v>43100</v>
      </c>
      <c r="H30" s="69"/>
      <c r="I30" s="76">
        <v>7.4300000003577837</v>
      </c>
      <c r="J30" s="82" t="s">
        <v>26</v>
      </c>
      <c r="K30" s="82" t="s">
        <v>127</v>
      </c>
      <c r="L30" s="83">
        <v>1.6900000000992805E-2</v>
      </c>
      <c r="M30" s="83">
        <v>1.6900000000992805E-2</v>
      </c>
      <c r="N30" s="76">
        <v>8888.506459000002</v>
      </c>
      <c r="O30" s="78">
        <v>120.12</v>
      </c>
      <c r="P30" s="76">
        <v>10.676875025999999</v>
      </c>
      <c r="Q30" s="77">
        <f t="shared" si="0"/>
        <v>8.687340947267197E-3</v>
      </c>
      <c r="R30" s="77">
        <f>P30/'סכום נכסי הקרן'!$C$42</f>
        <v>1.3636926486183736E-4</v>
      </c>
    </row>
    <row r="31" spans="2:18">
      <c r="B31" s="75" t="s">
        <v>2483</v>
      </c>
      <c r="C31" s="82" t="s">
        <v>2276</v>
      </c>
      <c r="D31" s="69">
        <v>5209</v>
      </c>
      <c r="E31" s="69"/>
      <c r="F31" s="69" t="s">
        <v>462</v>
      </c>
      <c r="G31" s="94">
        <v>42643</v>
      </c>
      <c r="H31" s="69"/>
      <c r="I31" s="76">
        <v>6.0400000002561276</v>
      </c>
      <c r="J31" s="82" t="s">
        <v>26</v>
      </c>
      <c r="K31" s="82" t="s">
        <v>127</v>
      </c>
      <c r="L31" s="83">
        <v>2.0800000001120554E-2</v>
      </c>
      <c r="M31" s="83">
        <v>2.0800000001120554E-2</v>
      </c>
      <c r="N31" s="76">
        <v>6504.9265650000007</v>
      </c>
      <c r="O31" s="78">
        <v>115.24</v>
      </c>
      <c r="P31" s="76">
        <v>7.4962795520000007</v>
      </c>
      <c r="Q31" s="77">
        <f t="shared" si="0"/>
        <v>6.0994191788951834E-3</v>
      </c>
      <c r="R31" s="77">
        <f>P31/'סכום נכסי הקרן'!$C$42</f>
        <v>9.574544323275135E-5</v>
      </c>
    </row>
    <row r="32" spans="2:18">
      <c r="B32" s="72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76"/>
      <c r="O32" s="78"/>
      <c r="P32" s="69"/>
      <c r="Q32" s="77"/>
      <c r="R32" s="69"/>
    </row>
    <row r="33" spans="2:18">
      <c r="B33" s="86" t="s">
        <v>35</v>
      </c>
      <c r="C33" s="71"/>
      <c r="D33" s="71"/>
      <c r="E33" s="71"/>
      <c r="F33" s="71"/>
      <c r="G33" s="71"/>
      <c r="H33" s="71"/>
      <c r="I33" s="79">
        <v>5.4256378534635488</v>
      </c>
      <c r="J33" s="71"/>
      <c r="K33" s="71"/>
      <c r="L33" s="71"/>
      <c r="M33" s="91">
        <v>3.4237365796036923E-2</v>
      </c>
      <c r="N33" s="79"/>
      <c r="O33" s="81"/>
      <c r="P33" s="79">
        <f>SUM(P34:P252)</f>
        <v>1063.1208058289999</v>
      </c>
      <c r="Q33" s="80">
        <f t="shared" si="0"/>
        <v>0.86501835845034181</v>
      </c>
      <c r="R33" s="80">
        <f>P33/'סכום נכסי הקרן'!$C$42</f>
        <v>1.3578598831322956E-2</v>
      </c>
    </row>
    <row r="34" spans="2:18">
      <c r="B34" s="75" t="s">
        <v>2484</v>
      </c>
      <c r="C34" s="82" t="s">
        <v>2277</v>
      </c>
      <c r="D34" s="69" t="s">
        <v>2278</v>
      </c>
      <c r="E34" s="69"/>
      <c r="F34" s="69" t="s">
        <v>279</v>
      </c>
      <c r="G34" s="94">
        <v>42368</v>
      </c>
      <c r="H34" s="69" t="s">
        <v>255</v>
      </c>
      <c r="I34" s="76">
        <v>7.1300000013935572</v>
      </c>
      <c r="J34" s="82" t="s">
        <v>123</v>
      </c>
      <c r="K34" s="82" t="s">
        <v>127</v>
      </c>
      <c r="L34" s="83">
        <v>3.1699999999999999E-2</v>
      </c>
      <c r="M34" s="83">
        <v>2.2100000002625544E-2</v>
      </c>
      <c r="N34" s="76">
        <v>2072.5647950000002</v>
      </c>
      <c r="O34" s="78">
        <v>119.45</v>
      </c>
      <c r="P34" s="76">
        <v>2.4756785350000006</v>
      </c>
      <c r="Q34" s="77">
        <f t="shared" si="0"/>
        <v>2.0143593942050114E-3</v>
      </c>
      <c r="R34" s="77">
        <f>P34/'סכום נכסי הקרן'!$C$42</f>
        <v>3.1620344064162183E-5</v>
      </c>
    </row>
    <row r="35" spans="2:18">
      <c r="B35" s="75" t="s">
        <v>2484</v>
      </c>
      <c r="C35" s="82" t="s">
        <v>2277</v>
      </c>
      <c r="D35" s="69" t="s">
        <v>2279</v>
      </c>
      <c r="E35" s="69"/>
      <c r="F35" s="69" t="s">
        <v>279</v>
      </c>
      <c r="G35" s="94">
        <v>42388</v>
      </c>
      <c r="H35" s="69" t="s">
        <v>255</v>
      </c>
      <c r="I35" s="76">
        <v>7.120000000564791</v>
      </c>
      <c r="J35" s="82" t="s">
        <v>123</v>
      </c>
      <c r="K35" s="82" t="s">
        <v>127</v>
      </c>
      <c r="L35" s="83">
        <v>3.1899999999999998E-2</v>
      </c>
      <c r="M35" s="83">
        <v>2.2200000000749211E-2</v>
      </c>
      <c r="N35" s="76">
        <v>2901.5907350000007</v>
      </c>
      <c r="O35" s="78">
        <v>119.6</v>
      </c>
      <c r="P35" s="76">
        <v>3.4703025170000008</v>
      </c>
      <c r="Q35" s="77">
        <f t="shared" si="0"/>
        <v>2.8236446602515966E-3</v>
      </c>
      <c r="R35" s="77">
        <f>P35/'סכום נכסי הקרן'!$C$42</f>
        <v>4.4324074407450495E-5</v>
      </c>
    </row>
    <row r="36" spans="2:18">
      <c r="B36" s="75" t="s">
        <v>2484</v>
      </c>
      <c r="C36" s="82" t="s">
        <v>2277</v>
      </c>
      <c r="D36" s="69" t="s">
        <v>2280</v>
      </c>
      <c r="E36" s="69"/>
      <c r="F36" s="69" t="s">
        <v>279</v>
      </c>
      <c r="G36" s="94">
        <v>42509</v>
      </c>
      <c r="H36" s="69" t="s">
        <v>255</v>
      </c>
      <c r="I36" s="76">
        <v>7.1799999996113888</v>
      </c>
      <c r="J36" s="82" t="s">
        <v>123</v>
      </c>
      <c r="K36" s="82" t="s">
        <v>127</v>
      </c>
      <c r="L36" s="83">
        <v>2.7400000000000001E-2</v>
      </c>
      <c r="M36" s="83">
        <v>2.3899999999551603E-2</v>
      </c>
      <c r="N36" s="76">
        <v>2901.5907350000007</v>
      </c>
      <c r="O36" s="78">
        <v>115.29</v>
      </c>
      <c r="P36" s="76">
        <v>3.3452440850000005</v>
      </c>
      <c r="Q36" s="77">
        <f t="shared" si="0"/>
        <v>2.7218896772187333E-3</v>
      </c>
      <c r="R36" s="77">
        <f>P36/'סכום נכסי הקרן'!$C$42</f>
        <v>4.2726778719799903E-5</v>
      </c>
    </row>
    <row r="37" spans="2:18">
      <c r="B37" s="75" t="s">
        <v>2484</v>
      </c>
      <c r="C37" s="82" t="s">
        <v>2277</v>
      </c>
      <c r="D37" s="69" t="s">
        <v>2281</v>
      </c>
      <c r="E37" s="69"/>
      <c r="F37" s="69" t="s">
        <v>279</v>
      </c>
      <c r="G37" s="94">
        <v>42723</v>
      </c>
      <c r="H37" s="69" t="s">
        <v>255</v>
      </c>
      <c r="I37" s="76">
        <v>7.080000003056897</v>
      </c>
      <c r="J37" s="82" t="s">
        <v>123</v>
      </c>
      <c r="K37" s="82" t="s">
        <v>127</v>
      </c>
      <c r="L37" s="83">
        <v>3.15E-2</v>
      </c>
      <c r="M37" s="83">
        <v>2.5500000016523767E-2</v>
      </c>
      <c r="N37" s="76">
        <v>414.51295300000004</v>
      </c>
      <c r="O37" s="78">
        <v>116.8</v>
      </c>
      <c r="P37" s="76">
        <v>0.48415114400000003</v>
      </c>
      <c r="Q37" s="77">
        <f t="shared" si="0"/>
        <v>3.9393418464627231E-4</v>
      </c>
      <c r="R37" s="77">
        <f>P37/'סכום נכסי הקרן'!$C$42</f>
        <v>6.1837696356395997E-6</v>
      </c>
    </row>
    <row r="38" spans="2:18">
      <c r="B38" s="75" t="s">
        <v>2484</v>
      </c>
      <c r="C38" s="82" t="s">
        <v>2277</v>
      </c>
      <c r="D38" s="69" t="s">
        <v>2282</v>
      </c>
      <c r="E38" s="69"/>
      <c r="F38" s="69" t="s">
        <v>279</v>
      </c>
      <c r="G38" s="94">
        <v>42918</v>
      </c>
      <c r="H38" s="69" t="s">
        <v>255</v>
      </c>
      <c r="I38" s="76">
        <v>7.0499999989220612</v>
      </c>
      <c r="J38" s="82" t="s">
        <v>123</v>
      </c>
      <c r="K38" s="82" t="s">
        <v>127</v>
      </c>
      <c r="L38" s="83">
        <v>3.1899999999999998E-2</v>
      </c>
      <c r="M38" s="83">
        <v>2.8299999997759579E-2</v>
      </c>
      <c r="N38" s="76">
        <v>2072.5647950000002</v>
      </c>
      <c r="O38" s="78">
        <v>114.14</v>
      </c>
      <c r="P38" s="76">
        <v>2.3656254910000003</v>
      </c>
      <c r="Q38" s="77">
        <f t="shared" si="0"/>
        <v>1.9248136878832257E-3</v>
      </c>
      <c r="R38" s="77">
        <f>P38/'סכום נכסי הקרן'!$C$42</f>
        <v>3.0214703118703816E-5</v>
      </c>
    </row>
    <row r="39" spans="2:18">
      <c r="B39" s="75" t="s">
        <v>2484</v>
      </c>
      <c r="C39" s="82" t="s">
        <v>2277</v>
      </c>
      <c r="D39" s="69" t="s">
        <v>2283</v>
      </c>
      <c r="E39" s="69"/>
      <c r="F39" s="69" t="s">
        <v>279</v>
      </c>
      <c r="G39" s="94">
        <v>43915</v>
      </c>
      <c r="H39" s="69" t="s">
        <v>255</v>
      </c>
      <c r="I39" s="76">
        <v>7.0699999996406335</v>
      </c>
      <c r="J39" s="82" t="s">
        <v>123</v>
      </c>
      <c r="K39" s="82" t="s">
        <v>127</v>
      </c>
      <c r="L39" s="83">
        <v>2.6600000000000002E-2</v>
      </c>
      <c r="M39" s="83">
        <v>3.4699999999035842E-2</v>
      </c>
      <c r="N39" s="76">
        <v>4363.2943269999996</v>
      </c>
      <c r="O39" s="78">
        <v>104.59</v>
      </c>
      <c r="P39" s="76">
        <v>4.5635691520000004</v>
      </c>
      <c r="Q39" s="77">
        <f t="shared" si="0"/>
        <v>3.7131914594216065E-3</v>
      </c>
      <c r="R39" s="77">
        <f>P39/'סכום נכסי הקרן'!$C$42</f>
        <v>5.8287707675599659E-5</v>
      </c>
    </row>
    <row r="40" spans="2:18">
      <c r="B40" s="75" t="s">
        <v>2484</v>
      </c>
      <c r="C40" s="82" t="s">
        <v>2277</v>
      </c>
      <c r="D40" s="69" t="s">
        <v>2284</v>
      </c>
      <c r="E40" s="69"/>
      <c r="F40" s="69" t="s">
        <v>279</v>
      </c>
      <c r="G40" s="94">
        <v>44168</v>
      </c>
      <c r="H40" s="69" t="s">
        <v>255</v>
      </c>
      <c r="I40" s="76">
        <v>7.199999999159469</v>
      </c>
      <c r="J40" s="82" t="s">
        <v>123</v>
      </c>
      <c r="K40" s="82" t="s">
        <v>127</v>
      </c>
      <c r="L40" s="83">
        <v>1.89E-2</v>
      </c>
      <c r="M40" s="83">
        <v>3.7199999996824662E-2</v>
      </c>
      <c r="N40" s="76">
        <v>4419.1147170000013</v>
      </c>
      <c r="O40" s="78">
        <v>96.92</v>
      </c>
      <c r="P40" s="76">
        <v>4.2830059630000008</v>
      </c>
      <c r="Q40" s="77">
        <f t="shared" si="0"/>
        <v>3.4849085513459564E-3</v>
      </c>
      <c r="R40" s="77">
        <f>P40/'סכום נכסי הקרן'!$C$42</f>
        <v>5.4704243812057888E-5</v>
      </c>
    </row>
    <row r="41" spans="2:18">
      <c r="B41" s="75" t="s">
        <v>2484</v>
      </c>
      <c r="C41" s="82" t="s">
        <v>2277</v>
      </c>
      <c r="D41" s="69" t="s">
        <v>2285</v>
      </c>
      <c r="E41" s="69"/>
      <c r="F41" s="69" t="s">
        <v>279</v>
      </c>
      <c r="G41" s="94">
        <v>44277</v>
      </c>
      <c r="H41" s="69" t="s">
        <v>255</v>
      </c>
      <c r="I41" s="76">
        <v>7.1100000000583741</v>
      </c>
      <c r="J41" s="82" t="s">
        <v>123</v>
      </c>
      <c r="K41" s="82" t="s">
        <v>127</v>
      </c>
      <c r="L41" s="83">
        <v>1.9E-2</v>
      </c>
      <c r="M41" s="83">
        <v>4.5400000000064861E-2</v>
      </c>
      <c r="N41" s="76">
        <v>6720.0155880000011</v>
      </c>
      <c r="O41" s="78">
        <v>91.77</v>
      </c>
      <c r="P41" s="76">
        <v>6.1669586240000012</v>
      </c>
      <c r="Q41" s="77">
        <f t="shared" si="0"/>
        <v>5.0178045583482867E-3</v>
      </c>
      <c r="R41" s="77">
        <f>P41/'סכום נכסי הקרן'!$C$42</f>
        <v>7.8766831300386165E-5</v>
      </c>
    </row>
    <row r="42" spans="2:18">
      <c r="B42" s="75" t="s">
        <v>2485</v>
      </c>
      <c r="C42" s="82" t="s">
        <v>2277</v>
      </c>
      <c r="D42" s="69" t="s">
        <v>2286</v>
      </c>
      <c r="E42" s="69"/>
      <c r="F42" s="69" t="s">
        <v>269</v>
      </c>
      <c r="G42" s="94">
        <v>42186</v>
      </c>
      <c r="H42" s="69" t="s">
        <v>125</v>
      </c>
      <c r="I42" s="76">
        <v>2.1800000000000002</v>
      </c>
      <c r="J42" s="82" t="s">
        <v>123</v>
      </c>
      <c r="K42" s="82" t="s">
        <v>126</v>
      </c>
      <c r="L42" s="83">
        <v>9.8519999999999996E-2</v>
      </c>
      <c r="M42" s="83">
        <v>5.79E-2</v>
      </c>
      <c r="N42" s="76">
        <v>3900.7300000000005</v>
      </c>
      <c r="O42" s="78">
        <v>108.93</v>
      </c>
      <c r="P42" s="76">
        <v>15.721560000000004</v>
      </c>
      <c r="Q42" s="77">
        <f t="shared" si="0"/>
        <v>1.2791996872710994E-2</v>
      </c>
      <c r="R42" s="77">
        <f>P42/'סכום נכסי הקרן'!$C$42</f>
        <v>2.0080197384163596E-4</v>
      </c>
    </row>
    <row r="43" spans="2:18">
      <c r="B43" s="75" t="s">
        <v>2485</v>
      </c>
      <c r="C43" s="82" t="s">
        <v>2277</v>
      </c>
      <c r="D43" s="69" t="s">
        <v>2287</v>
      </c>
      <c r="E43" s="69"/>
      <c r="F43" s="69" t="s">
        <v>269</v>
      </c>
      <c r="G43" s="94">
        <v>38533</v>
      </c>
      <c r="H43" s="69" t="s">
        <v>125</v>
      </c>
      <c r="I43" s="76">
        <v>2.1799999999999997</v>
      </c>
      <c r="J43" s="82" t="s">
        <v>123</v>
      </c>
      <c r="K43" s="82" t="s">
        <v>127</v>
      </c>
      <c r="L43" s="83">
        <v>3.8450999999999999E-2</v>
      </c>
      <c r="M43" s="83">
        <v>2.06E-2</v>
      </c>
      <c r="N43" s="76">
        <v>97571.630000000019</v>
      </c>
      <c r="O43" s="78">
        <v>147.02000000000001</v>
      </c>
      <c r="P43" s="76">
        <v>143.44987000000003</v>
      </c>
      <c r="Q43" s="77">
        <f t="shared" si="0"/>
        <v>0.11671935154213696</v>
      </c>
      <c r="R43" s="77">
        <f>P43/'סכום נכסי הקרן'!$C$42</f>
        <v>1.8321983978260477E-3</v>
      </c>
    </row>
    <row r="44" spans="2:18">
      <c r="B44" s="75" t="s">
        <v>2486</v>
      </c>
      <c r="C44" s="82" t="s">
        <v>2277</v>
      </c>
      <c r="D44" s="69" t="s">
        <v>2288</v>
      </c>
      <c r="E44" s="69"/>
      <c r="F44" s="69" t="s">
        <v>287</v>
      </c>
      <c r="G44" s="94">
        <v>42122</v>
      </c>
      <c r="H44" s="69" t="s">
        <v>125</v>
      </c>
      <c r="I44" s="76">
        <v>4.3199999999738994</v>
      </c>
      <c r="J44" s="82" t="s">
        <v>268</v>
      </c>
      <c r="K44" s="82" t="s">
        <v>127</v>
      </c>
      <c r="L44" s="83">
        <v>2.98E-2</v>
      </c>
      <c r="M44" s="83">
        <v>2.4699999999886337E-2</v>
      </c>
      <c r="N44" s="76">
        <v>41496.212791000005</v>
      </c>
      <c r="O44" s="78">
        <v>114.49</v>
      </c>
      <c r="P44" s="76">
        <v>47.509012182000006</v>
      </c>
      <c r="Q44" s="77">
        <f t="shared" si="0"/>
        <v>3.8656159774076645E-2</v>
      </c>
      <c r="R44" s="77">
        <f>P44/'סכום נכסי הקרן'!$C$42</f>
        <v>6.0680386815379175E-4</v>
      </c>
    </row>
    <row r="45" spans="2:18">
      <c r="B45" s="75" t="s">
        <v>2487</v>
      </c>
      <c r="C45" s="82" t="s">
        <v>2277</v>
      </c>
      <c r="D45" s="69" t="s">
        <v>2289</v>
      </c>
      <c r="E45" s="69"/>
      <c r="F45" s="69" t="s">
        <v>2290</v>
      </c>
      <c r="G45" s="94">
        <v>40742</v>
      </c>
      <c r="H45" s="69" t="s">
        <v>2275</v>
      </c>
      <c r="I45" s="76">
        <v>3.1899999998960267</v>
      </c>
      <c r="J45" s="82" t="s">
        <v>260</v>
      </c>
      <c r="K45" s="82" t="s">
        <v>127</v>
      </c>
      <c r="L45" s="83">
        <v>4.4999999999999998E-2</v>
      </c>
      <c r="M45" s="83">
        <v>1.6999999999327539E-2</v>
      </c>
      <c r="N45" s="76">
        <v>15392.857666000002</v>
      </c>
      <c r="O45" s="78">
        <v>125.59</v>
      </c>
      <c r="P45" s="76">
        <v>19.331890379000004</v>
      </c>
      <c r="Q45" s="77">
        <f t="shared" si="0"/>
        <v>1.5729576535137717E-2</v>
      </c>
      <c r="R45" s="77">
        <f>P45/'סכום נכסי הקרן'!$C$42</f>
        <v>2.4691453940915096E-4</v>
      </c>
    </row>
    <row r="46" spans="2:18">
      <c r="B46" s="75" t="s">
        <v>2488</v>
      </c>
      <c r="C46" s="82" t="s">
        <v>2277</v>
      </c>
      <c r="D46" s="69" t="s">
        <v>2291</v>
      </c>
      <c r="E46" s="69"/>
      <c r="F46" s="69" t="s">
        <v>346</v>
      </c>
      <c r="G46" s="94">
        <v>43431</v>
      </c>
      <c r="H46" s="69" t="s">
        <v>255</v>
      </c>
      <c r="I46" s="76">
        <v>7.9299999997410238</v>
      </c>
      <c r="J46" s="82" t="s">
        <v>268</v>
      </c>
      <c r="K46" s="82" t="s">
        <v>127</v>
      </c>
      <c r="L46" s="83">
        <v>3.6600000000000001E-2</v>
      </c>
      <c r="M46" s="83">
        <v>3.270000000122672E-2</v>
      </c>
      <c r="N46" s="76">
        <v>1292.0002200000001</v>
      </c>
      <c r="O46" s="78">
        <v>113.57</v>
      </c>
      <c r="P46" s="76">
        <v>1.4673246660000001</v>
      </c>
      <c r="Q46" s="77">
        <f t="shared" si="0"/>
        <v>1.1939026749714216E-3</v>
      </c>
      <c r="R46" s="77">
        <f>P46/'סכום נכסי הקרן'!$C$42</f>
        <v>1.8741250181236414E-5</v>
      </c>
    </row>
    <row r="47" spans="2:18">
      <c r="B47" s="75" t="s">
        <v>2488</v>
      </c>
      <c r="C47" s="82" t="s">
        <v>2277</v>
      </c>
      <c r="D47" s="69" t="s">
        <v>2292</v>
      </c>
      <c r="E47" s="69"/>
      <c r="F47" s="69" t="s">
        <v>346</v>
      </c>
      <c r="G47" s="94">
        <v>43276</v>
      </c>
      <c r="H47" s="69" t="s">
        <v>255</v>
      </c>
      <c r="I47" s="76">
        <v>7.9899999990175452</v>
      </c>
      <c r="J47" s="82" t="s">
        <v>268</v>
      </c>
      <c r="K47" s="82" t="s">
        <v>127</v>
      </c>
      <c r="L47" s="83">
        <v>3.2599999999999997E-2</v>
      </c>
      <c r="M47" s="83">
        <v>3.359999999321471E-2</v>
      </c>
      <c r="N47" s="76">
        <v>1287.2572860000002</v>
      </c>
      <c r="O47" s="78">
        <v>109.91</v>
      </c>
      <c r="P47" s="76">
        <v>1.4148245610000001</v>
      </c>
      <c r="Q47" s="77">
        <f t="shared" si="0"/>
        <v>1.1511854650395191E-3</v>
      </c>
      <c r="R47" s="77">
        <f>P47/'סכום נכסי הקרן'!$C$42</f>
        <v>1.807069810428647E-5</v>
      </c>
    </row>
    <row r="48" spans="2:18">
      <c r="B48" s="75" t="s">
        <v>2488</v>
      </c>
      <c r="C48" s="82" t="s">
        <v>2277</v>
      </c>
      <c r="D48" s="69" t="s">
        <v>2293</v>
      </c>
      <c r="E48" s="69"/>
      <c r="F48" s="69" t="s">
        <v>346</v>
      </c>
      <c r="G48" s="94">
        <v>43222</v>
      </c>
      <c r="H48" s="69" t="s">
        <v>255</v>
      </c>
      <c r="I48" s="76">
        <v>8.0000000004414336</v>
      </c>
      <c r="J48" s="82" t="s">
        <v>268</v>
      </c>
      <c r="K48" s="82" t="s">
        <v>127</v>
      </c>
      <c r="L48" s="83">
        <v>3.2199999999999999E-2</v>
      </c>
      <c r="M48" s="83">
        <v>3.3700000001456731E-2</v>
      </c>
      <c r="N48" s="76">
        <v>6151.376126000001</v>
      </c>
      <c r="O48" s="78">
        <v>110.48</v>
      </c>
      <c r="P48" s="76">
        <v>6.7960404730000006</v>
      </c>
      <c r="Q48" s="77">
        <f t="shared" si="0"/>
        <v>5.5296629900234663E-3</v>
      </c>
      <c r="R48" s="77">
        <f>P48/'סכום נכסי הקרן'!$C$42</f>
        <v>8.6801713143355049E-5</v>
      </c>
    </row>
    <row r="49" spans="2:18">
      <c r="B49" s="75" t="s">
        <v>2488</v>
      </c>
      <c r="C49" s="82" t="s">
        <v>2277</v>
      </c>
      <c r="D49" s="69" t="s">
        <v>2294</v>
      </c>
      <c r="E49" s="69"/>
      <c r="F49" s="69" t="s">
        <v>346</v>
      </c>
      <c r="G49" s="94">
        <v>43922</v>
      </c>
      <c r="H49" s="69" t="s">
        <v>255</v>
      </c>
      <c r="I49" s="76">
        <v>8.1599999997501254</v>
      </c>
      <c r="J49" s="82" t="s">
        <v>268</v>
      </c>
      <c r="K49" s="82" t="s">
        <v>127</v>
      </c>
      <c r="L49" s="83">
        <v>2.7699999999999999E-2</v>
      </c>
      <c r="M49" s="83">
        <v>3.0500000001561733E-2</v>
      </c>
      <c r="N49" s="76">
        <v>1480.0192330000002</v>
      </c>
      <c r="O49" s="78">
        <v>108.16</v>
      </c>
      <c r="P49" s="76">
        <v>1.6007887150000002</v>
      </c>
      <c r="Q49" s="77">
        <f t="shared" si="0"/>
        <v>1.3024969682494008E-3</v>
      </c>
      <c r="R49" s="77">
        <f>P49/'סכום נכסי הקרן'!$C$42</f>
        <v>2.0445905729165298E-5</v>
      </c>
    </row>
    <row r="50" spans="2:18">
      <c r="B50" s="75" t="s">
        <v>2488</v>
      </c>
      <c r="C50" s="82" t="s">
        <v>2277</v>
      </c>
      <c r="D50" s="69" t="s">
        <v>2295</v>
      </c>
      <c r="E50" s="69"/>
      <c r="F50" s="69" t="s">
        <v>346</v>
      </c>
      <c r="G50" s="94">
        <v>43978</v>
      </c>
      <c r="H50" s="69" t="s">
        <v>255</v>
      </c>
      <c r="I50" s="76">
        <v>8.1700000062661307</v>
      </c>
      <c r="J50" s="82" t="s">
        <v>268</v>
      </c>
      <c r="K50" s="82" t="s">
        <v>127</v>
      </c>
      <c r="L50" s="83">
        <v>2.3E-2</v>
      </c>
      <c r="M50" s="83">
        <v>3.5300000032377696E-2</v>
      </c>
      <c r="N50" s="76">
        <v>620.85973200000012</v>
      </c>
      <c r="O50" s="78">
        <v>99.99</v>
      </c>
      <c r="P50" s="76">
        <v>0.62079768300000016</v>
      </c>
      <c r="Q50" s="77">
        <f t="shared" si="0"/>
        <v>5.0511794119172853E-4</v>
      </c>
      <c r="R50" s="77">
        <f>P50/'סכום נכסי הקרן'!$C$42</f>
        <v>7.9290732028319202E-6</v>
      </c>
    </row>
    <row r="51" spans="2:18">
      <c r="B51" s="75" t="s">
        <v>2488</v>
      </c>
      <c r="C51" s="82" t="s">
        <v>2277</v>
      </c>
      <c r="D51" s="69" t="s">
        <v>2296</v>
      </c>
      <c r="E51" s="69"/>
      <c r="F51" s="69" t="s">
        <v>346</v>
      </c>
      <c r="G51" s="94">
        <v>44010</v>
      </c>
      <c r="H51" s="69" t="s">
        <v>255</v>
      </c>
      <c r="I51" s="76">
        <v>8.2499999997479101</v>
      </c>
      <c r="J51" s="82" t="s">
        <v>268</v>
      </c>
      <c r="K51" s="82" t="s">
        <v>127</v>
      </c>
      <c r="L51" s="83">
        <v>2.2000000000000002E-2</v>
      </c>
      <c r="M51" s="83">
        <v>3.2200000001411704E-2</v>
      </c>
      <c r="N51" s="76">
        <v>973.50463200000013</v>
      </c>
      <c r="O51" s="78">
        <v>101.87</v>
      </c>
      <c r="P51" s="76">
        <v>0.99170911300000009</v>
      </c>
      <c r="Q51" s="77">
        <f t="shared" si="0"/>
        <v>8.0691355515196913E-4</v>
      </c>
      <c r="R51" s="77">
        <f>P51/'סכום נכסי הקרן'!$C$42</f>
        <v>1.266650048513875E-5</v>
      </c>
    </row>
    <row r="52" spans="2:18">
      <c r="B52" s="75" t="s">
        <v>2488</v>
      </c>
      <c r="C52" s="82" t="s">
        <v>2277</v>
      </c>
      <c r="D52" s="69" t="s">
        <v>2297</v>
      </c>
      <c r="E52" s="69"/>
      <c r="F52" s="69" t="s">
        <v>346</v>
      </c>
      <c r="G52" s="94">
        <v>44133</v>
      </c>
      <c r="H52" s="69" t="s">
        <v>255</v>
      </c>
      <c r="I52" s="76">
        <v>8.1499999971802151</v>
      </c>
      <c r="J52" s="82" t="s">
        <v>268</v>
      </c>
      <c r="K52" s="82" t="s">
        <v>127</v>
      </c>
      <c r="L52" s="83">
        <v>2.3799999999999998E-2</v>
      </c>
      <c r="M52" s="83">
        <v>3.5499999982767975E-2</v>
      </c>
      <c r="N52" s="76">
        <v>1265.9324270000002</v>
      </c>
      <c r="O52" s="78">
        <v>100.85</v>
      </c>
      <c r="P52" s="76">
        <v>1.276692844</v>
      </c>
      <c r="Q52" s="77">
        <f t="shared" si="0"/>
        <v>1.0387932792840216E-3</v>
      </c>
      <c r="R52" s="77">
        <f>P52/'סכום נכסי הקרן'!$C$42</f>
        <v>1.6306425257079563E-5</v>
      </c>
    </row>
    <row r="53" spans="2:18">
      <c r="B53" s="75" t="s">
        <v>2488</v>
      </c>
      <c r="C53" s="82" t="s">
        <v>2277</v>
      </c>
      <c r="D53" s="69" t="s">
        <v>2298</v>
      </c>
      <c r="E53" s="69"/>
      <c r="F53" s="69" t="s">
        <v>346</v>
      </c>
      <c r="G53" s="94">
        <v>44251</v>
      </c>
      <c r="H53" s="69" t="s">
        <v>255</v>
      </c>
      <c r="I53" s="76">
        <v>8.040000000746419</v>
      </c>
      <c r="J53" s="82" t="s">
        <v>268</v>
      </c>
      <c r="K53" s="82" t="s">
        <v>127</v>
      </c>
      <c r="L53" s="83">
        <v>2.3599999999999999E-2</v>
      </c>
      <c r="M53" s="83">
        <v>4.0400000004720001E-2</v>
      </c>
      <c r="N53" s="76">
        <v>3758.7058380000003</v>
      </c>
      <c r="O53" s="78">
        <v>96.95</v>
      </c>
      <c r="P53" s="76">
        <v>3.6440651570000004</v>
      </c>
      <c r="Q53" s="77">
        <f t="shared" si="0"/>
        <v>2.9650282855072331E-3</v>
      </c>
      <c r="R53" s="77">
        <f>P53/'סכום נכסי הקרן'!$C$42</f>
        <v>4.6543439476307117E-5</v>
      </c>
    </row>
    <row r="54" spans="2:18">
      <c r="B54" s="75" t="s">
        <v>2488</v>
      </c>
      <c r="C54" s="82" t="s">
        <v>2277</v>
      </c>
      <c r="D54" s="69" t="s">
        <v>2299</v>
      </c>
      <c r="E54" s="69"/>
      <c r="F54" s="69" t="s">
        <v>346</v>
      </c>
      <c r="G54" s="94">
        <v>44294</v>
      </c>
      <c r="H54" s="69" t="s">
        <v>255</v>
      </c>
      <c r="I54" s="76">
        <v>8.0100000010583976</v>
      </c>
      <c r="J54" s="82" t="s">
        <v>268</v>
      </c>
      <c r="K54" s="82" t="s">
        <v>127</v>
      </c>
      <c r="L54" s="83">
        <v>2.3199999999999998E-2</v>
      </c>
      <c r="M54" s="83">
        <v>4.2700000004569458E-2</v>
      </c>
      <c r="N54" s="76">
        <v>2704.3433440000003</v>
      </c>
      <c r="O54" s="78">
        <v>94.68</v>
      </c>
      <c r="P54" s="76">
        <v>2.5604721290000008</v>
      </c>
      <c r="Q54" s="77">
        <f t="shared" si="0"/>
        <v>2.0833525087098014E-3</v>
      </c>
      <c r="R54" s="77">
        <f>P54/'סכום נכסי הקרן'!$C$42</f>
        <v>3.2703361337532407E-5</v>
      </c>
    </row>
    <row r="55" spans="2:18">
      <c r="B55" s="75" t="s">
        <v>2488</v>
      </c>
      <c r="C55" s="82" t="s">
        <v>2277</v>
      </c>
      <c r="D55" s="69" t="s">
        <v>2300</v>
      </c>
      <c r="E55" s="69"/>
      <c r="F55" s="69" t="s">
        <v>346</v>
      </c>
      <c r="G55" s="94">
        <v>44602</v>
      </c>
      <c r="H55" s="69" t="s">
        <v>255</v>
      </c>
      <c r="I55" s="76">
        <v>7.9099999988959739</v>
      </c>
      <c r="J55" s="82" t="s">
        <v>268</v>
      </c>
      <c r="K55" s="82" t="s">
        <v>127</v>
      </c>
      <c r="L55" s="83">
        <v>2.0899999999999998E-2</v>
      </c>
      <c r="M55" s="83">
        <v>5.0199999993043108E-2</v>
      </c>
      <c r="N55" s="76">
        <v>3874.4635670000007</v>
      </c>
      <c r="O55" s="78">
        <v>85.33</v>
      </c>
      <c r="P55" s="76">
        <v>3.3060797150000001</v>
      </c>
      <c r="Q55" s="77">
        <f t="shared" si="0"/>
        <v>2.6900232149489776E-3</v>
      </c>
      <c r="R55" s="77">
        <f>P55/'סכום נכסי הקרן'!$C$42</f>
        <v>4.2226555917465766E-5</v>
      </c>
    </row>
    <row r="56" spans="2:18">
      <c r="B56" s="75" t="s">
        <v>2488</v>
      </c>
      <c r="C56" s="82" t="s">
        <v>2277</v>
      </c>
      <c r="D56" s="69" t="s">
        <v>2301</v>
      </c>
      <c r="E56" s="69"/>
      <c r="F56" s="69" t="s">
        <v>346</v>
      </c>
      <c r="G56" s="94">
        <v>43500</v>
      </c>
      <c r="H56" s="69" t="s">
        <v>255</v>
      </c>
      <c r="I56" s="76">
        <v>8.0100000006444176</v>
      </c>
      <c r="J56" s="82" t="s">
        <v>268</v>
      </c>
      <c r="K56" s="82" t="s">
        <v>127</v>
      </c>
      <c r="L56" s="83">
        <v>3.4500000000000003E-2</v>
      </c>
      <c r="M56" s="83">
        <v>3.0900000003692737E-2</v>
      </c>
      <c r="N56" s="76">
        <v>2425.0914969999999</v>
      </c>
      <c r="O56" s="78">
        <v>113.9</v>
      </c>
      <c r="P56" s="76">
        <v>2.7621792220000008</v>
      </c>
      <c r="Q56" s="77">
        <f t="shared" si="0"/>
        <v>2.2474734040191487E-3</v>
      </c>
      <c r="R56" s="77">
        <f>P56/'סכום נכסי הקרן'!$C$42</f>
        <v>3.5279643997284901E-5</v>
      </c>
    </row>
    <row r="57" spans="2:18">
      <c r="B57" s="75" t="s">
        <v>2488</v>
      </c>
      <c r="C57" s="82" t="s">
        <v>2277</v>
      </c>
      <c r="D57" s="69" t="s">
        <v>2302</v>
      </c>
      <c r="E57" s="69"/>
      <c r="F57" s="69" t="s">
        <v>346</v>
      </c>
      <c r="G57" s="94">
        <v>43556</v>
      </c>
      <c r="H57" s="69" t="s">
        <v>255</v>
      </c>
      <c r="I57" s="76">
        <v>8.089999999970372</v>
      </c>
      <c r="J57" s="82" t="s">
        <v>268</v>
      </c>
      <c r="K57" s="82" t="s">
        <v>127</v>
      </c>
      <c r="L57" s="83">
        <v>3.0499999999999999E-2</v>
      </c>
      <c r="M57" s="83">
        <v>3.089999999970372E-2</v>
      </c>
      <c r="N57" s="76">
        <v>2445.5249640000006</v>
      </c>
      <c r="O57" s="78">
        <v>110.41</v>
      </c>
      <c r="P57" s="76">
        <v>2.7001041120000004</v>
      </c>
      <c r="Q57" s="77">
        <f t="shared" si="0"/>
        <v>2.196965400170091E-3</v>
      </c>
      <c r="R57" s="77">
        <f>P57/'סכום נכסי הקרן'!$C$42</f>
        <v>3.4486796174649187E-5</v>
      </c>
    </row>
    <row r="58" spans="2:18">
      <c r="B58" s="75" t="s">
        <v>2488</v>
      </c>
      <c r="C58" s="82" t="s">
        <v>2277</v>
      </c>
      <c r="D58" s="69" t="s">
        <v>2303</v>
      </c>
      <c r="E58" s="69"/>
      <c r="F58" s="69" t="s">
        <v>346</v>
      </c>
      <c r="G58" s="94">
        <v>43647</v>
      </c>
      <c r="H58" s="69" t="s">
        <v>255</v>
      </c>
      <c r="I58" s="76">
        <v>8.0699999991709372</v>
      </c>
      <c r="J58" s="82" t="s">
        <v>268</v>
      </c>
      <c r="K58" s="82" t="s">
        <v>127</v>
      </c>
      <c r="L58" s="83">
        <v>2.8999999999999998E-2</v>
      </c>
      <c r="M58" s="83">
        <v>3.3599999995645329E-2</v>
      </c>
      <c r="N58" s="76">
        <v>2270.1893350000005</v>
      </c>
      <c r="O58" s="78">
        <v>105.2</v>
      </c>
      <c r="P58" s="76">
        <v>2.3882391140000006</v>
      </c>
      <c r="Q58" s="77">
        <f t="shared" si="0"/>
        <v>1.9432134773886354E-3</v>
      </c>
      <c r="R58" s="77">
        <f>P58/'סכום נכסי הקרן'!$C$42</f>
        <v>3.050353324332953E-5</v>
      </c>
    </row>
    <row r="59" spans="2:18">
      <c r="B59" s="75" t="s">
        <v>2488</v>
      </c>
      <c r="C59" s="82" t="s">
        <v>2277</v>
      </c>
      <c r="D59" s="69" t="s">
        <v>2304</v>
      </c>
      <c r="E59" s="69"/>
      <c r="F59" s="69" t="s">
        <v>346</v>
      </c>
      <c r="G59" s="94">
        <v>43703</v>
      </c>
      <c r="H59" s="69" t="s">
        <v>255</v>
      </c>
      <c r="I59" s="76">
        <v>8.1999999939416561</v>
      </c>
      <c r="J59" s="82" t="s">
        <v>268</v>
      </c>
      <c r="K59" s="82" t="s">
        <v>127</v>
      </c>
      <c r="L59" s="83">
        <v>2.3799999999999998E-2</v>
      </c>
      <c r="M59" s="83">
        <v>3.2699999972737447E-2</v>
      </c>
      <c r="N59" s="76">
        <v>161.20874600000002</v>
      </c>
      <c r="O59" s="78">
        <v>102.39</v>
      </c>
      <c r="P59" s="76">
        <v>0.16506163500000001</v>
      </c>
      <c r="Q59" s="77">
        <f t="shared" si="0"/>
        <v>1.3430396975392793E-4</v>
      </c>
      <c r="R59" s="77">
        <f>P59/'סכום נכסי הקרן'!$C$42</f>
        <v>2.108232396373366E-6</v>
      </c>
    </row>
    <row r="60" spans="2:18">
      <c r="B60" s="75" t="s">
        <v>2488</v>
      </c>
      <c r="C60" s="82" t="s">
        <v>2277</v>
      </c>
      <c r="D60" s="69" t="s">
        <v>2305</v>
      </c>
      <c r="E60" s="69"/>
      <c r="F60" s="69" t="s">
        <v>346</v>
      </c>
      <c r="G60" s="94">
        <v>43740</v>
      </c>
      <c r="H60" s="69" t="s">
        <v>255</v>
      </c>
      <c r="I60" s="76">
        <v>8.1100000008067319</v>
      </c>
      <c r="J60" s="82" t="s">
        <v>268</v>
      </c>
      <c r="K60" s="82" t="s">
        <v>127</v>
      </c>
      <c r="L60" s="83">
        <v>2.4300000000000002E-2</v>
      </c>
      <c r="M60" s="83">
        <v>3.6700000005364136E-2</v>
      </c>
      <c r="N60" s="76">
        <v>2382.3511110000004</v>
      </c>
      <c r="O60" s="78">
        <v>99.38</v>
      </c>
      <c r="P60" s="76">
        <v>2.3675804189999998</v>
      </c>
      <c r="Q60" s="77">
        <f t="shared" si="0"/>
        <v>1.9264043336500816E-3</v>
      </c>
      <c r="R60" s="77">
        <f>P60/'סכום נכסי הקרן'!$C$42</f>
        <v>3.0239672231254873E-5</v>
      </c>
    </row>
    <row r="61" spans="2:18">
      <c r="B61" s="75" t="s">
        <v>2488</v>
      </c>
      <c r="C61" s="82" t="s">
        <v>2277</v>
      </c>
      <c r="D61" s="69" t="s">
        <v>2306</v>
      </c>
      <c r="E61" s="69"/>
      <c r="F61" s="69" t="s">
        <v>346</v>
      </c>
      <c r="G61" s="94">
        <v>43831</v>
      </c>
      <c r="H61" s="69" t="s">
        <v>255</v>
      </c>
      <c r="I61" s="76">
        <v>8.0800000010233415</v>
      </c>
      <c r="J61" s="82" t="s">
        <v>268</v>
      </c>
      <c r="K61" s="82" t="s">
        <v>127</v>
      </c>
      <c r="L61" s="83">
        <v>2.3799999999999998E-2</v>
      </c>
      <c r="M61" s="83">
        <v>3.8200000005859457E-2</v>
      </c>
      <c r="N61" s="76">
        <v>2472.6374540000006</v>
      </c>
      <c r="O61" s="78">
        <v>98.01</v>
      </c>
      <c r="P61" s="76">
        <v>2.4234319690000006</v>
      </c>
      <c r="Q61" s="77">
        <f t="shared" si="0"/>
        <v>1.9718484786926901E-3</v>
      </c>
      <c r="R61" s="77">
        <f>P61/'סכום נכסי הקרן'!$C$42</f>
        <v>3.0953030287460169E-5</v>
      </c>
    </row>
    <row r="62" spans="2:18">
      <c r="B62" s="75" t="s">
        <v>2489</v>
      </c>
      <c r="C62" s="82" t="s">
        <v>2277</v>
      </c>
      <c r="D62" s="69">
        <v>7936</v>
      </c>
      <c r="E62" s="69"/>
      <c r="F62" s="69" t="s">
        <v>2307</v>
      </c>
      <c r="G62" s="94">
        <v>44087</v>
      </c>
      <c r="H62" s="69" t="s">
        <v>2275</v>
      </c>
      <c r="I62" s="76">
        <v>5.3900000002173565</v>
      </c>
      <c r="J62" s="82" t="s">
        <v>260</v>
      </c>
      <c r="K62" s="82" t="s">
        <v>127</v>
      </c>
      <c r="L62" s="83">
        <v>1.7947999999999999E-2</v>
      </c>
      <c r="M62" s="83">
        <v>2.8100000001394974E-2</v>
      </c>
      <c r="N62" s="76">
        <v>11763.054126000001</v>
      </c>
      <c r="O62" s="78">
        <v>104.82</v>
      </c>
      <c r="P62" s="76">
        <v>12.330033188</v>
      </c>
      <c r="Q62" s="77">
        <f t="shared" si="0"/>
        <v>1.0032448814323689E-2</v>
      </c>
      <c r="R62" s="77">
        <f>P62/'סכום נכסי הקרן'!$C$42</f>
        <v>1.574840538523708E-4</v>
      </c>
    </row>
    <row r="63" spans="2:18">
      <c r="B63" s="75" t="s">
        <v>2489</v>
      </c>
      <c r="C63" s="82" t="s">
        <v>2277</v>
      </c>
      <c r="D63" s="69">
        <v>7937</v>
      </c>
      <c r="E63" s="69"/>
      <c r="F63" s="69" t="s">
        <v>2307</v>
      </c>
      <c r="G63" s="94">
        <v>44087</v>
      </c>
      <c r="H63" s="69" t="s">
        <v>2275</v>
      </c>
      <c r="I63" s="76">
        <v>6.7499999888951221</v>
      </c>
      <c r="J63" s="82" t="s">
        <v>260</v>
      </c>
      <c r="K63" s="82" t="s">
        <v>127</v>
      </c>
      <c r="L63" s="83">
        <v>7.5499999999999998E-2</v>
      </c>
      <c r="M63" s="83">
        <v>7.9499999826763895E-2</v>
      </c>
      <c r="N63" s="76">
        <v>226.25735800000007</v>
      </c>
      <c r="O63" s="78">
        <v>99.5</v>
      </c>
      <c r="P63" s="76">
        <v>0.22512628200000004</v>
      </c>
      <c r="Q63" s="77">
        <f t="shared" si="0"/>
        <v>1.8317614125500607E-4</v>
      </c>
      <c r="R63" s="77">
        <f>P63/'סכום נכסי הקרן'!$C$42</f>
        <v>2.8754017915034356E-6</v>
      </c>
    </row>
    <row r="64" spans="2:18">
      <c r="B64" s="75" t="s">
        <v>2490</v>
      </c>
      <c r="C64" s="82" t="s">
        <v>2276</v>
      </c>
      <c r="D64" s="69">
        <v>8063</v>
      </c>
      <c r="E64" s="69"/>
      <c r="F64" s="69" t="s">
        <v>349</v>
      </c>
      <c r="G64" s="94">
        <v>44147</v>
      </c>
      <c r="H64" s="69" t="s">
        <v>125</v>
      </c>
      <c r="I64" s="76">
        <v>7.8499999999299828</v>
      </c>
      <c r="J64" s="82" t="s">
        <v>432</v>
      </c>
      <c r="K64" s="82" t="s">
        <v>127</v>
      </c>
      <c r="L64" s="83">
        <v>1.6250000000000001E-2</v>
      </c>
      <c r="M64" s="83">
        <v>2.9100000000010767E-2</v>
      </c>
      <c r="N64" s="76">
        <v>9279.9433829999998</v>
      </c>
      <c r="O64" s="78">
        <v>100.04</v>
      </c>
      <c r="P64" s="76">
        <v>9.2836555890000021</v>
      </c>
      <c r="Q64" s="77">
        <f t="shared" si="0"/>
        <v>7.5537346969266374E-3</v>
      </c>
      <c r="R64" s="77">
        <f>P64/'סכום נכסי הקרן'!$C$42</f>
        <v>1.1857451593462324E-4</v>
      </c>
    </row>
    <row r="65" spans="2:18">
      <c r="B65" s="75" t="s">
        <v>2490</v>
      </c>
      <c r="C65" s="82" t="s">
        <v>2276</v>
      </c>
      <c r="D65" s="69">
        <v>8145</v>
      </c>
      <c r="E65" s="69"/>
      <c r="F65" s="69" t="s">
        <v>349</v>
      </c>
      <c r="G65" s="94">
        <v>44185</v>
      </c>
      <c r="H65" s="69" t="s">
        <v>125</v>
      </c>
      <c r="I65" s="76">
        <v>7.8600000005795163</v>
      </c>
      <c r="J65" s="82" t="s">
        <v>432</v>
      </c>
      <c r="K65" s="82" t="s">
        <v>127</v>
      </c>
      <c r="L65" s="83">
        <v>1.4990000000000002E-2</v>
      </c>
      <c r="M65" s="83">
        <v>3.0200000000841224E-2</v>
      </c>
      <c r="N65" s="76">
        <v>4362.317027000001</v>
      </c>
      <c r="O65" s="78">
        <v>98.1</v>
      </c>
      <c r="P65" s="76">
        <v>4.2794328320000012</v>
      </c>
      <c r="Q65" s="77">
        <f t="shared" si="0"/>
        <v>3.4820012393121775E-3</v>
      </c>
      <c r="R65" s="77">
        <f>P65/'סכום נכסי הקרן'!$C$42</f>
        <v>5.465860637165155E-5</v>
      </c>
    </row>
    <row r="66" spans="2:18">
      <c r="B66" s="75" t="s">
        <v>2491</v>
      </c>
      <c r="C66" s="82" t="s">
        <v>2276</v>
      </c>
      <c r="D66" s="69" t="s">
        <v>2308</v>
      </c>
      <c r="E66" s="69"/>
      <c r="F66" s="69" t="s">
        <v>346</v>
      </c>
      <c r="G66" s="94">
        <v>42901</v>
      </c>
      <c r="H66" s="69" t="s">
        <v>255</v>
      </c>
      <c r="I66" s="76">
        <v>0.94999999992267059</v>
      </c>
      <c r="J66" s="82" t="s">
        <v>150</v>
      </c>
      <c r="K66" s="82" t="s">
        <v>127</v>
      </c>
      <c r="L66" s="83">
        <v>0.04</v>
      </c>
      <c r="M66" s="83">
        <v>6.1100000001701245E-2</v>
      </c>
      <c r="N66" s="76">
        <v>657.83448300000009</v>
      </c>
      <c r="O66" s="78">
        <v>98.29</v>
      </c>
      <c r="P66" s="76">
        <v>0.64658549900000017</v>
      </c>
      <c r="Q66" s="77">
        <f t="shared" si="0"/>
        <v>5.2610044303162521E-4</v>
      </c>
      <c r="R66" s="77">
        <f>P66/'סכום נכסי הקרן'!$C$42</f>
        <v>8.2584453741600147E-6</v>
      </c>
    </row>
    <row r="67" spans="2:18">
      <c r="B67" s="75" t="s">
        <v>2492</v>
      </c>
      <c r="C67" s="82" t="s">
        <v>2276</v>
      </c>
      <c r="D67" s="69">
        <v>4069</v>
      </c>
      <c r="E67" s="69"/>
      <c r="F67" s="69" t="s">
        <v>349</v>
      </c>
      <c r="G67" s="94">
        <v>42052</v>
      </c>
      <c r="H67" s="69" t="s">
        <v>125</v>
      </c>
      <c r="I67" s="76">
        <v>4.1300000002319592</v>
      </c>
      <c r="J67" s="82" t="s">
        <v>473</v>
      </c>
      <c r="K67" s="82" t="s">
        <v>127</v>
      </c>
      <c r="L67" s="83">
        <v>2.9779E-2</v>
      </c>
      <c r="M67" s="83">
        <v>2.010000000038005E-2</v>
      </c>
      <c r="N67" s="76">
        <v>6531.9740250000004</v>
      </c>
      <c r="O67" s="78">
        <v>116.82</v>
      </c>
      <c r="P67" s="76">
        <v>7.6306524710000012</v>
      </c>
      <c r="Q67" s="77">
        <f t="shared" si="0"/>
        <v>6.2087529828958711E-3</v>
      </c>
      <c r="R67" s="77">
        <f>P67/'סכום נכסי הקרן'!$C$42</f>
        <v>9.7461707227295289E-5</v>
      </c>
    </row>
    <row r="68" spans="2:18">
      <c r="B68" s="75" t="s">
        <v>2493</v>
      </c>
      <c r="C68" s="82" t="s">
        <v>2276</v>
      </c>
      <c r="D68" s="69">
        <v>8224</v>
      </c>
      <c r="E68" s="69"/>
      <c r="F68" s="69" t="s">
        <v>349</v>
      </c>
      <c r="G68" s="94">
        <v>44223</v>
      </c>
      <c r="H68" s="69" t="s">
        <v>125</v>
      </c>
      <c r="I68" s="76">
        <v>12.679999999995589</v>
      </c>
      <c r="J68" s="82" t="s">
        <v>260</v>
      </c>
      <c r="K68" s="82" t="s">
        <v>127</v>
      </c>
      <c r="L68" s="83">
        <v>2.1537000000000001E-2</v>
      </c>
      <c r="M68" s="83">
        <v>3.7099999999856678E-2</v>
      </c>
      <c r="N68" s="76">
        <v>19900.382030000004</v>
      </c>
      <c r="O68" s="78">
        <v>91.16</v>
      </c>
      <c r="P68" s="76">
        <v>18.141189106000006</v>
      </c>
      <c r="Q68" s="77">
        <f t="shared" si="0"/>
        <v>1.476075111574238E-2</v>
      </c>
      <c r="R68" s="77">
        <f>P68/'סכום נכסי הקרן'!$C$42</f>
        <v>2.3170643246084888E-4</v>
      </c>
    </row>
    <row r="69" spans="2:18">
      <c r="B69" s="75" t="s">
        <v>2493</v>
      </c>
      <c r="C69" s="82" t="s">
        <v>2276</v>
      </c>
      <c r="D69" s="69">
        <v>2963</v>
      </c>
      <c r="E69" s="69"/>
      <c r="F69" s="69" t="s">
        <v>349</v>
      </c>
      <c r="G69" s="94">
        <v>41423</v>
      </c>
      <c r="H69" s="69" t="s">
        <v>125</v>
      </c>
      <c r="I69" s="76">
        <v>3.0600000001728791</v>
      </c>
      <c r="J69" s="82" t="s">
        <v>260</v>
      </c>
      <c r="K69" s="82" t="s">
        <v>127</v>
      </c>
      <c r="L69" s="83">
        <v>0.05</v>
      </c>
      <c r="M69" s="83">
        <v>2.1999999999999999E-2</v>
      </c>
      <c r="N69" s="76">
        <v>3809.5965600000009</v>
      </c>
      <c r="O69" s="78">
        <v>121.47</v>
      </c>
      <c r="P69" s="76">
        <v>4.6275169200000006</v>
      </c>
      <c r="Q69" s="77">
        <f t="shared" si="0"/>
        <v>3.7652231692692842E-3</v>
      </c>
      <c r="R69" s="77">
        <f>P69/'סכום נכסי הקרן'!$C$42</f>
        <v>5.9104473825852376E-5</v>
      </c>
    </row>
    <row r="70" spans="2:18">
      <c r="B70" s="75" t="s">
        <v>2493</v>
      </c>
      <c r="C70" s="82" t="s">
        <v>2276</v>
      </c>
      <c r="D70" s="69">
        <v>2968</v>
      </c>
      <c r="E70" s="69"/>
      <c r="F70" s="69" t="s">
        <v>349</v>
      </c>
      <c r="G70" s="94">
        <v>41423</v>
      </c>
      <c r="H70" s="69" t="s">
        <v>125</v>
      </c>
      <c r="I70" s="76">
        <v>3.0599999991533986</v>
      </c>
      <c r="J70" s="82" t="s">
        <v>260</v>
      </c>
      <c r="K70" s="82" t="s">
        <v>127</v>
      </c>
      <c r="L70" s="83">
        <v>0.05</v>
      </c>
      <c r="M70" s="83">
        <v>2.1999999991937122E-2</v>
      </c>
      <c r="N70" s="76">
        <v>1225.2419760000002</v>
      </c>
      <c r="O70" s="78">
        <v>121.47</v>
      </c>
      <c r="P70" s="76">
        <v>1.4883014209999998</v>
      </c>
      <c r="Q70" s="77">
        <f t="shared" si="0"/>
        <v>1.2109706112550741E-3</v>
      </c>
      <c r="R70" s="77">
        <f>P70/'סכום נכסי הקרן'!$C$42</f>
        <v>1.9009173581254754E-5</v>
      </c>
    </row>
    <row r="71" spans="2:18">
      <c r="B71" s="75" t="s">
        <v>2493</v>
      </c>
      <c r="C71" s="82" t="s">
        <v>2276</v>
      </c>
      <c r="D71" s="69">
        <v>4605</v>
      </c>
      <c r="E71" s="69"/>
      <c r="F71" s="69" t="s">
        <v>349</v>
      </c>
      <c r="G71" s="94">
        <v>42352</v>
      </c>
      <c r="H71" s="69" t="s">
        <v>125</v>
      </c>
      <c r="I71" s="76">
        <v>5.3200000001422074</v>
      </c>
      <c r="J71" s="82" t="s">
        <v>260</v>
      </c>
      <c r="K71" s="82" t="s">
        <v>127</v>
      </c>
      <c r="L71" s="83">
        <v>0.05</v>
      </c>
      <c r="M71" s="83">
        <v>2.5000000000846474E-2</v>
      </c>
      <c r="N71" s="76">
        <v>4682.4067630000009</v>
      </c>
      <c r="O71" s="78">
        <v>126.15</v>
      </c>
      <c r="P71" s="76">
        <v>5.9068559130000011</v>
      </c>
      <c r="Q71" s="77">
        <f t="shared" si="0"/>
        <v>4.8061695128632552E-3</v>
      </c>
      <c r="R71" s="77">
        <f>P71/'סכום נכסי הקרן'!$C$42</f>
        <v>7.5444696743105557E-5</v>
      </c>
    </row>
    <row r="72" spans="2:18">
      <c r="B72" s="75" t="s">
        <v>2493</v>
      </c>
      <c r="C72" s="82" t="s">
        <v>2276</v>
      </c>
      <c r="D72" s="69">
        <v>4606</v>
      </c>
      <c r="E72" s="69"/>
      <c r="F72" s="69" t="s">
        <v>349</v>
      </c>
      <c r="G72" s="94">
        <v>42352</v>
      </c>
      <c r="H72" s="69" t="s">
        <v>125</v>
      </c>
      <c r="I72" s="76">
        <v>7.0800000001869847</v>
      </c>
      <c r="J72" s="82" t="s">
        <v>260</v>
      </c>
      <c r="K72" s="82" t="s">
        <v>127</v>
      </c>
      <c r="L72" s="83">
        <v>4.0999999999999995E-2</v>
      </c>
      <c r="M72" s="83">
        <v>2.4900000000822282E-2</v>
      </c>
      <c r="N72" s="76">
        <v>14317.842860000002</v>
      </c>
      <c r="O72" s="78">
        <v>124.01</v>
      </c>
      <c r="P72" s="76">
        <v>17.755557145999997</v>
      </c>
      <c r="Q72" s="77">
        <f t="shared" si="0"/>
        <v>1.4446978002492962E-2</v>
      </c>
      <c r="R72" s="77">
        <f>P72/'סכום נכסי הקרן'!$C$42</f>
        <v>2.2678098875523567E-4</v>
      </c>
    </row>
    <row r="73" spans="2:18">
      <c r="B73" s="75" t="s">
        <v>2493</v>
      </c>
      <c r="C73" s="82" t="s">
        <v>2276</v>
      </c>
      <c r="D73" s="69">
        <v>5150</v>
      </c>
      <c r="E73" s="69"/>
      <c r="F73" s="69" t="s">
        <v>349</v>
      </c>
      <c r="G73" s="94">
        <v>42631</v>
      </c>
      <c r="H73" s="69" t="s">
        <v>125</v>
      </c>
      <c r="I73" s="76">
        <v>7.0299999994263294</v>
      </c>
      <c r="J73" s="82" t="s">
        <v>260</v>
      </c>
      <c r="K73" s="82" t="s">
        <v>127</v>
      </c>
      <c r="L73" s="83">
        <v>4.0999999999999995E-2</v>
      </c>
      <c r="M73" s="83">
        <v>2.7499999997112393E-2</v>
      </c>
      <c r="N73" s="76">
        <v>4248.8305650000002</v>
      </c>
      <c r="O73" s="78">
        <v>122.26</v>
      </c>
      <c r="P73" s="76">
        <v>5.1946202660000012</v>
      </c>
      <c r="Q73" s="77">
        <f t="shared" si="0"/>
        <v>4.2266522023000994E-3</v>
      </c>
      <c r="R73" s="77">
        <f>P73/'סכום נכסי הקרן'!$C$42</f>
        <v>6.6347741748946289E-5</v>
      </c>
    </row>
    <row r="74" spans="2:18">
      <c r="B74" s="75" t="s">
        <v>2494</v>
      </c>
      <c r="C74" s="82" t="s">
        <v>2277</v>
      </c>
      <c r="D74" s="69" t="s">
        <v>2309</v>
      </c>
      <c r="E74" s="69"/>
      <c r="F74" s="69" t="s">
        <v>346</v>
      </c>
      <c r="G74" s="94">
        <v>42033</v>
      </c>
      <c r="H74" s="69" t="s">
        <v>255</v>
      </c>
      <c r="I74" s="76">
        <v>3.9400000011255361</v>
      </c>
      <c r="J74" s="82" t="s">
        <v>268</v>
      </c>
      <c r="K74" s="82" t="s">
        <v>127</v>
      </c>
      <c r="L74" s="83">
        <v>5.0999999999999997E-2</v>
      </c>
      <c r="M74" s="83">
        <v>2.5400000004220758E-2</v>
      </c>
      <c r="N74" s="76">
        <v>929.34201400000006</v>
      </c>
      <c r="O74" s="78">
        <v>122.37</v>
      </c>
      <c r="P74" s="76">
        <v>1.1372358880000002</v>
      </c>
      <c r="Q74" s="77">
        <f t="shared" si="0"/>
        <v>9.253228002075309E-4</v>
      </c>
      <c r="R74" s="77">
        <f>P74/'סכום נכסי הקרן'!$C$42</f>
        <v>1.4525225933936938E-5</v>
      </c>
    </row>
    <row r="75" spans="2:18">
      <c r="B75" s="75" t="s">
        <v>2494</v>
      </c>
      <c r="C75" s="82" t="s">
        <v>2277</v>
      </c>
      <c r="D75" s="69" t="s">
        <v>2310</v>
      </c>
      <c r="E75" s="69"/>
      <c r="F75" s="69" t="s">
        <v>346</v>
      </c>
      <c r="G75" s="94">
        <v>42054</v>
      </c>
      <c r="H75" s="69" t="s">
        <v>255</v>
      </c>
      <c r="I75" s="76">
        <v>3.9299999994466988</v>
      </c>
      <c r="J75" s="82" t="s">
        <v>268</v>
      </c>
      <c r="K75" s="82" t="s">
        <v>127</v>
      </c>
      <c r="L75" s="83">
        <v>5.0999999999999997E-2</v>
      </c>
      <c r="M75" s="83">
        <v>2.5399999996787277E-2</v>
      </c>
      <c r="N75" s="76">
        <v>1815.3865910000002</v>
      </c>
      <c r="O75" s="78">
        <v>123.45</v>
      </c>
      <c r="P75" s="76">
        <v>2.2410948680000007</v>
      </c>
      <c r="Q75" s="77">
        <f t="shared" ref="Q75:Q138" si="1">IFERROR(P75/$P$10,0)</f>
        <v>1.823488161664915E-3</v>
      </c>
      <c r="R75" s="77">
        <f>P75/'סכום נכסי הקרן'!$C$42</f>
        <v>2.8624148816069181E-5</v>
      </c>
    </row>
    <row r="76" spans="2:18">
      <c r="B76" s="75" t="s">
        <v>2494</v>
      </c>
      <c r="C76" s="82" t="s">
        <v>2277</v>
      </c>
      <c r="D76" s="69" t="s">
        <v>2311</v>
      </c>
      <c r="E76" s="69"/>
      <c r="F76" s="69" t="s">
        <v>346</v>
      </c>
      <c r="G76" s="94">
        <v>42565</v>
      </c>
      <c r="H76" s="69" t="s">
        <v>255</v>
      </c>
      <c r="I76" s="76">
        <v>3.9299999993227828</v>
      </c>
      <c r="J76" s="82" t="s">
        <v>268</v>
      </c>
      <c r="K76" s="82" t="s">
        <v>127</v>
      </c>
      <c r="L76" s="83">
        <v>5.0999999999999997E-2</v>
      </c>
      <c r="M76" s="83">
        <v>2.5399999996067769E-2</v>
      </c>
      <c r="N76" s="76">
        <v>2215.8407820000007</v>
      </c>
      <c r="O76" s="78">
        <v>123.95</v>
      </c>
      <c r="P76" s="76">
        <v>2.7465348020000007</v>
      </c>
      <c r="Q76" s="77">
        <f t="shared" si="1"/>
        <v>2.2347441728413661E-3</v>
      </c>
      <c r="R76" s="77">
        <f>P76/'סכום נכסי הקרן'!$C$42</f>
        <v>3.5079827285991137E-5</v>
      </c>
    </row>
    <row r="77" spans="2:18">
      <c r="B77" s="75" t="s">
        <v>2494</v>
      </c>
      <c r="C77" s="82" t="s">
        <v>2277</v>
      </c>
      <c r="D77" s="69" t="s">
        <v>2312</v>
      </c>
      <c r="E77" s="69"/>
      <c r="F77" s="69" t="s">
        <v>346</v>
      </c>
      <c r="G77" s="94">
        <v>40570</v>
      </c>
      <c r="H77" s="69" t="s">
        <v>255</v>
      </c>
      <c r="I77" s="76">
        <v>3.960000000062402</v>
      </c>
      <c r="J77" s="82" t="s">
        <v>268</v>
      </c>
      <c r="K77" s="82" t="s">
        <v>127</v>
      </c>
      <c r="L77" s="83">
        <v>5.0999999999999997E-2</v>
      </c>
      <c r="M77" s="83">
        <v>2.120000000016279E-2</v>
      </c>
      <c r="N77" s="76">
        <v>11235.295685000001</v>
      </c>
      <c r="O77" s="78">
        <v>131.22</v>
      </c>
      <c r="P77" s="76">
        <v>14.742955298000004</v>
      </c>
      <c r="Q77" s="77">
        <f t="shared" si="1"/>
        <v>1.1995745846247699E-2</v>
      </c>
      <c r="R77" s="77">
        <f>P77/'סכום נכסי הקרן'!$C$42</f>
        <v>1.8830284806961931E-4</v>
      </c>
    </row>
    <row r="78" spans="2:18">
      <c r="B78" s="75" t="s">
        <v>2494</v>
      </c>
      <c r="C78" s="82" t="s">
        <v>2277</v>
      </c>
      <c r="D78" s="69" t="s">
        <v>2313</v>
      </c>
      <c r="E78" s="69"/>
      <c r="F78" s="69" t="s">
        <v>346</v>
      </c>
      <c r="G78" s="94">
        <v>41207</v>
      </c>
      <c r="H78" s="69" t="s">
        <v>255</v>
      </c>
      <c r="I78" s="76">
        <v>3.9600000067693593</v>
      </c>
      <c r="J78" s="82" t="s">
        <v>268</v>
      </c>
      <c r="K78" s="82" t="s">
        <v>127</v>
      </c>
      <c r="L78" s="83">
        <v>5.0999999999999997E-2</v>
      </c>
      <c r="M78" s="83">
        <v>2.1100000037828769E-2</v>
      </c>
      <c r="N78" s="76">
        <v>159.70213100000004</v>
      </c>
      <c r="O78" s="78">
        <v>125.8</v>
      </c>
      <c r="P78" s="76">
        <v>0.20090528400000002</v>
      </c>
      <c r="Q78" s="77">
        <f t="shared" si="1"/>
        <v>1.6346849578789343E-4</v>
      </c>
      <c r="R78" s="77">
        <f>P78/'סכום נכסי הקרן'!$C$42</f>
        <v>2.5660416385151622E-6</v>
      </c>
    </row>
    <row r="79" spans="2:18">
      <c r="B79" s="75" t="s">
        <v>2494</v>
      </c>
      <c r="C79" s="82" t="s">
        <v>2277</v>
      </c>
      <c r="D79" s="69" t="s">
        <v>2314</v>
      </c>
      <c r="E79" s="69"/>
      <c r="F79" s="69" t="s">
        <v>346</v>
      </c>
      <c r="G79" s="94">
        <v>41239</v>
      </c>
      <c r="H79" s="69" t="s">
        <v>255</v>
      </c>
      <c r="I79" s="76">
        <v>3.9399999998510973</v>
      </c>
      <c r="J79" s="82" t="s">
        <v>268</v>
      </c>
      <c r="K79" s="82" t="s">
        <v>127</v>
      </c>
      <c r="L79" s="83">
        <v>5.0999999999999997E-2</v>
      </c>
      <c r="M79" s="83">
        <v>2.5400000001947195E-2</v>
      </c>
      <c r="N79" s="76">
        <v>1408.3765870000002</v>
      </c>
      <c r="O79" s="78">
        <v>123.98</v>
      </c>
      <c r="P79" s="76">
        <v>1.7461053290000002</v>
      </c>
      <c r="Q79" s="77">
        <f t="shared" si="1"/>
        <v>1.4207352138077898E-3</v>
      </c>
      <c r="R79" s="77">
        <f>P79/'סכום נכסי הקרן'!$C$42</f>
        <v>2.2301946918664501E-5</v>
      </c>
    </row>
    <row r="80" spans="2:18">
      <c r="B80" s="75" t="s">
        <v>2494</v>
      </c>
      <c r="C80" s="82" t="s">
        <v>2277</v>
      </c>
      <c r="D80" s="69" t="s">
        <v>2315</v>
      </c>
      <c r="E80" s="69"/>
      <c r="F80" s="69" t="s">
        <v>346</v>
      </c>
      <c r="G80" s="94">
        <v>41269</v>
      </c>
      <c r="H80" s="69" t="s">
        <v>255</v>
      </c>
      <c r="I80" s="76">
        <v>3.9600000004119709</v>
      </c>
      <c r="J80" s="82" t="s">
        <v>268</v>
      </c>
      <c r="K80" s="82" t="s">
        <v>127</v>
      </c>
      <c r="L80" s="83">
        <v>5.0999999999999997E-2</v>
      </c>
      <c r="M80" s="83">
        <v>2.1200000008239427E-2</v>
      </c>
      <c r="N80" s="76">
        <v>383.43784400000004</v>
      </c>
      <c r="O80" s="78">
        <v>126.61</v>
      </c>
      <c r="P80" s="76">
        <v>0.48547065500000014</v>
      </c>
      <c r="Q80" s="77">
        <f t="shared" si="1"/>
        <v>3.9500781732556807E-4</v>
      </c>
      <c r="R80" s="77">
        <f>P80/'סכום נכסי הקרן'!$C$42</f>
        <v>6.200622951296937E-6</v>
      </c>
    </row>
    <row r="81" spans="2:18">
      <c r="B81" s="75" t="s">
        <v>2494</v>
      </c>
      <c r="C81" s="82" t="s">
        <v>2277</v>
      </c>
      <c r="D81" s="69" t="s">
        <v>2316</v>
      </c>
      <c r="E81" s="69"/>
      <c r="F81" s="69" t="s">
        <v>346</v>
      </c>
      <c r="G81" s="94">
        <v>41298</v>
      </c>
      <c r="H81" s="69" t="s">
        <v>255</v>
      </c>
      <c r="I81" s="76">
        <v>3.9299999984967493</v>
      </c>
      <c r="J81" s="82" t="s">
        <v>268</v>
      </c>
      <c r="K81" s="82" t="s">
        <v>127</v>
      </c>
      <c r="L81" s="83">
        <v>5.0999999999999997E-2</v>
      </c>
      <c r="M81" s="83">
        <v>2.5399999988596034E-2</v>
      </c>
      <c r="N81" s="76">
        <v>775.88212500000009</v>
      </c>
      <c r="O81" s="78">
        <v>124.32</v>
      </c>
      <c r="P81" s="76">
        <v>0.96457666500000017</v>
      </c>
      <c r="Q81" s="77">
        <f t="shared" si="1"/>
        <v>7.8483698069211954E-4</v>
      </c>
      <c r="R81" s="77">
        <f>P81/'סכום נכסי הקרן'!$C$42</f>
        <v>1.2319954142819314E-5</v>
      </c>
    </row>
    <row r="82" spans="2:18">
      <c r="B82" s="75" t="s">
        <v>2494</v>
      </c>
      <c r="C82" s="82" t="s">
        <v>2277</v>
      </c>
      <c r="D82" s="69" t="s">
        <v>2317</v>
      </c>
      <c r="E82" s="69"/>
      <c r="F82" s="69" t="s">
        <v>346</v>
      </c>
      <c r="G82" s="94">
        <v>41330</v>
      </c>
      <c r="H82" s="69" t="s">
        <v>255</v>
      </c>
      <c r="I82" s="76">
        <v>3.9399999998264383</v>
      </c>
      <c r="J82" s="82" t="s">
        <v>268</v>
      </c>
      <c r="K82" s="82" t="s">
        <v>127</v>
      </c>
      <c r="L82" s="83">
        <v>5.0999999999999997E-2</v>
      </c>
      <c r="M82" s="83">
        <v>2.5400000002269659E-2</v>
      </c>
      <c r="N82" s="76">
        <v>1202.7495680000002</v>
      </c>
      <c r="O82" s="78">
        <v>124.55</v>
      </c>
      <c r="P82" s="76">
        <v>1.498024679</v>
      </c>
      <c r="Q82" s="77">
        <f t="shared" si="1"/>
        <v>1.2188820326361942E-3</v>
      </c>
      <c r="R82" s="77">
        <f>P82/'סכום נכסי הקרן'!$C$42</f>
        <v>1.9133362872811797E-5</v>
      </c>
    </row>
    <row r="83" spans="2:18">
      <c r="B83" s="75" t="s">
        <v>2494</v>
      </c>
      <c r="C83" s="82" t="s">
        <v>2277</v>
      </c>
      <c r="D83" s="69" t="s">
        <v>2318</v>
      </c>
      <c r="E83" s="69"/>
      <c r="F83" s="69" t="s">
        <v>346</v>
      </c>
      <c r="G83" s="94">
        <v>41389</v>
      </c>
      <c r="H83" s="69" t="s">
        <v>255</v>
      </c>
      <c r="I83" s="76">
        <v>3.9600000015636008</v>
      </c>
      <c r="J83" s="82" t="s">
        <v>268</v>
      </c>
      <c r="K83" s="82" t="s">
        <v>127</v>
      </c>
      <c r="L83" s="83">
        <v>5.0999999999999997E-2</v>
      </c>
      <c r="M83" s="83">
        <v>2.1200000013230462E-2</v>
      </c>
      <c r="N83" s="76">
        <v>526.46154300000012</v>
      </c>
      <c r="O83" s="78">
        <v>126.34</v>
      </c>
      <c r="P83" s="76">
        <v>0.66513152600000014</v>
      </c>
      <c r="Q83" s="77">
        <f t="shared" si="1"/>
        <v>5.4119059435154594E-4</v>
      </c>
      <c r="R83" s="77">
        <f>P83/'סכום נכסי הקרן'!$C$42</f>
        <v>8.4953225561012652E-6</v>
      </c>
    </row>
    <row r="84" spans="2:18">
      <c r="B84" s="75" t="s">
        <v>2494</v>
      </c>
      <c r="C84" s="82" t="s">
        <v>2277</v>
      </c>
      <c r="D84" s="69" t="s">
        <v>2319</v>
      </c>
      <c r="E84" s="69"/>
      <c r="F84" s="69" t="s">
        <v>346</v>
      </c>
      <c r="G84" s="94">
        <v>41422</v>
      </c>
      <c r="H84" s="69" t="s">
        <v>255</v>
      </c>
      <c r="I84" s="76">
        <v>3.9599999967016699</v>
      </c>
      <c r="J84" s="82" t="s">
        <v>268</v>
      </c>
      <c r="K84" s="82" t="s">
        <v>127</v>
      </c>
      <c r="L84" s="83">
        <v>5.0999999999999997E-2</v>
      </c>
      <c r="M84" s="83">
        <v>2.1299999983508348E-2</v>
      </c>
      <c r="N84" s="76">
        <v>192.81896300000005</v>
      </c>
      <c r="O84" s="78">
        <v>125.79</v>
      </c>
      <c r="P84" s="76">
        <v>0.24254698000000005</v>
      </c>
      <c r="Q84" s="77">
        <f t="shared" si="1"/>
        <v>1.9735065792742551E-4</v>
      </c>
      <c r="R84" s="77">
        <f>P84/'סכום נכסי הקרן'!$C$42</f>
        <v>3.0979058269871307E-6</v>
      </c>
    </row>
    <row r="85" spans="2:18">
      <c r="B85" s="75" t="s">
        <v>2494</v>
      </c>
      <c r="C85" s="82" t="s">
        <v>2277</v>
      </c>
      <c r="D85" s="69" t="s">
        <v>2320</v>
      </c>
      <c r="E85" s="69"/>
      <c r="F85" s="69" t="s">
        <v>346</v>
      </c>
      <c r="G85" s="94">
        <v>41450</v>
      </c>
      <c r="H85" s="69" t="s">
        <v>255</v>
      </c>
      <c r="I85" s="76">
        <v>3.9600000020046635</v>
      </c>
      <c r="J85" s="82" t="s">
        <v>268</v>
      </c>
      <c r="K85" s="82" t="s">
        <v>127</v>
      </c>
      <c r="L85" s="83">
        <v>5.0999999999999997E-2</v>
      </c>
      <c r="M85" s="83">
        <v>2.140000000501166E-2</v>
      </c>
      <c r="N85" s="76">
        <v>317.65441700000008</v>
      </c>
      <c r="O85" s="78">
        <v>125.63</v>
      </c>
      <c r="P85" s="76">
        <v>0.39906927000000014</v>
      </c>
      <c r="Q85" s="77">
        <f t="shared" si="1"/>
        <v>3.2470650837671704E-4</v>
      </c>
      <c r="R85" s="77">
        <f>P85/'סכום נכסי הקרן'!$C$42</f>
        <v>5.097070336247851E-6</v>
      </c>
    </row>
    <row r="86" spans="2:18">
      <c r="B86" s="75" t="s">
        <v>2494</v>
      </c>
      <c r="C86" s="82" t="s">
        <v>2277</v>
      </c>
      <c r="D86" s="69" t="s">
        <v>2321</v>
      </c>
      <c r="E86" s="69"/>
      <c r="F86" s="69" t="s">
        <v>346</v>
      </c>
      <c r="G86" s="94">
        <v>41480</v>
      </c>
      <c r="H86" s="69" t="s">
        <v>255</v>
      </c>
      <c r="I86" s="76">
        <v>3.9499999962491033</v>
      </c>
      <c r="J86" s="82" t="s">
        <v>268</v>
      </c>
      <c r="K86" s="82" t="s">
        <v>127</v>
      </c>
      <c r="L86" s="83">
        <v>5.0999999999999997E-2</v>
      </c>
      <c r="M86" s="83">
        <v>2.2199999968838705E-2</v>
      </c>
      <c r="N86" s="76">
        <v>278.96313800000007</v>
      </c>
      <c r="O86" s="78">
        <v>124.24</v>
      </c>
      <c r="P86" s="76">
        <v>0.3465838140000001</v>
      </c>
      <c r="Q86" s="77">
        <f t="shared" si="1"/>
        <v>2.8200121774303881E-4</v>
      </c>
      <c r="R86" s="77">
        <f>P86/'סכום נכסי הקרן'!$C$42</f>
        <v>4.4267053621118025E-6</v>
      </c>
    </row>
    <row r="87" spans="2:18">
      <c r="B87" s="75" t="s">
        <v>2494</v>
      </c>
      <c r="C87" s="82" t="s">
        <v>2277</v>
      </c>
      <c r="D87" s="69" t="s">
        <v>2322</v>
      </c>
      <c r="E87" s="69"/>
      <c r="F87" s="69" t="s">
        <v>346</v>
      </c>
      <c r="G87" s="94">
        <v>41512</v>
      </c>
      <c r="H87" s="69" t="s">
        <v>255</v>
      </c>
      <c r="I87" s="76">
        <v>3.8900000014361549</v>
      </c>
      <c r="J87" s="82" t="s">
        <v>268</v>
      </c>
      <c r="K87" s="82" t="s">
        <v>127</v>
      </c>
      <c r="L87" s="83">
        <v>5.0999999999999997E-2</v>
      </c>
      <c r="M87" s="83">
        <v>3.3800000011256354E-2</v>
      </c>
      <c r="N87" s="76">
        <v>869.7181250000001</v>
      </c>
      <c r="O87" s="78">
        <v>118.49</v>
      </c>
      <c r="P87" s="76">
        <v>1.0305290680000003</v>
      </c>
      <c r="Q87" s="77">
        <f t="shared" si="1"/>
        <v>8.3849978088012742E-4</v>
      </c>
      <c r="R87" s="77">
        <f>P87/'סכום נכסי הקרן'!$C$42</f>
        <v>1.3162324283059791E-5</v>
      </c>
    </row>
    <row r="88" spans="2:18">
      <c r="B88" s="75" t="s">
        <v>2494</v>
      </c>
      <c r="C88" s="82" t="s">
        <v>2277</v>
      </c>
      <c r="D88" s="69" t="s">
        <v>2323</v>
      </c>
      <c r="E88" s="69"/>
      <c r="F88" s="69" t="s">
        <v>346</v>
      </c>
      <c r="G88" s="94">
        <v>40871</v>
      </c>
      <c r="H88" s="69" t="s">
        <v>255</v>
      </c>
      <c r="I88" s="76">
        <v>3.9300000023267185</v>
      </c>
      <c r="J88" s="82" t="s">
        <v>268</v>
      </c>
      <c r="K88" s="82" t="s">
        <v>127</v>
      </c>
      <c r="L88" s="83">
        <v>5.1879999999999996E-2</v>
      </c>
      <c r="M88" s="83">
        <v>2.5400000011182679E-2</v>
      </c>
      <c r="N88" s="76">
        <v>437.69539200000008</v>
      </c>
      <c r="O88" s="78">
        <v>126.67</v>
      </c>
      <c r="P88" s="76">
        <v>0.55442874700000011</v>
      </c>
      <c r="Q88" s="77">
        <f t="shared" si="1"/>
        <v>4.5111622496527535E-4</v>
      </c>
      <c r="R88" s="77">
        <f>P88/'סכום נכסי הקרן'!$C$42</f>
        <v>7.081382938598014E-6</v>
      </c>
    </row>
    <row r="89" spans="2:18">
      <c r="B89" s="75" t="s">
        <v>2494</v>
      </c>
      <c r="C89" s="82" t="s">
        <v>2277</v>
      </c>
      <c r="D89" s="69" t="s">
        <v>2324</v>
      </c>
      <c r="E89" s="69"/>
      <c r="F89" s="69" t="s">
        <v>346</v>
      </c>
      <c r="G89" s="94">
        <v>41547</v>
      </c>
      <c r="H89" s="69" t="s">
        <v>255</v>
      </c>
      <c r="I89" s="76">
        <v>3.8900000017408183</v>
      </c>
      <c r="J89" s="82" t="s">
        <v>268</v>
      </c>
      <c r="K89" s="82" t="s">
        <v>127</v>
      </c>
      <c r="L89" s="83">
        <v>5.0999999999999997E-2</v>
      </c>
      <c r="M89" s="83">
        <v>3.3900000010763841E-2</v>
      </c>
      <c r="N89" s="76">
        <v>636.38039800000013</v>
      </c>
      <c r="O89" s="78">
        <v>118.25</v>
      </c>
      <c r="P89" s="76">
        <v>0.75251982100000014</v>
      </c>
      <c r="Q89" s="77">
        <f t="shared" si="1"/>
        <v>6.1229491201159655E-4</v>
      </c>
      <c r="R89" s="77">
        <f>P89/'סכום נכסי הקרן'!$C$42</f>
        <v>9.6114803754687547E-6</v>
      </c>
    </row>
    <row r="90" spans="2:18">
      <c r="B90" s="75" t="s">
        <v>2494</v>
      </c>
      <c r="C90" s="82" t="s">
        <v>2277</v>
      </c>
      <c r="D90" s="69" t="s">
        <v>2325</v>
      </c>
      <c r="E90" s="69"/>
      <c r="F90" s="69" t="s">
        <v>346</v>
      </c>
      <c r="G90" s="94">
        <v>41571</v>
      </c>
      <c r="H90" s="69" t="s">
        <v>255</v>
      </c>
      <c r="I90" s="76">
        <v>3.9499999990847492</v>
      </c>
      <c r="J90" s="82" t="s">
        <v>268</v>
      </c>
      <c r="K90" s="82" t="s">
        <v>127</v>
      </c>
      <c r="L90" s="83">
        <v>5.0999999999999997E-2</v>
      </c>
      <c r="M90" s="83">
        <v>2.3000000002614998E-2</v>
      </c>
      <c r="N90" s="76">
        <v>310.29604800000004</v>
      </c>
      <c r="O90" s="78">
        <v>123.24</v>
      </c>
      <c r="P90" s="76">
        <v>0.3824088530000001</v>
      </c>
      <c r="Q90" s="77">
        <f t="shared" si="1"/>
        <v>3.1115060157344427E-4</v>
      </c>
      <c r="R90" s="77">
        <f>P90/'סכום נכסי הקרן'!$C$42</f>
        <v>4.8842769099832341E-6</v>
      </c>
    </row>
    <row r="91" spans="2:18">
      <c r="B91" s="75" t="s">
        <v>2494</v>
      </c>
      <c r="C91" s="82" t="s">
        <v>2277</v>
      </c>
      <c r="D91" s="69" t="s">
        <v>2326</v>
      </c>
      <c r="E91" s="69"/>
      <c r="F91" s="69" t="s">
        <v>346</v>
      </c>
      <c r="G91" s="94">
        <v>41597</v>
      </c>
      <c r="H91" s="69" t="s">
        <v>255</v>
      </c>
      <c r="I91" s="76">
        <v>3.9500000137228501</v>
      </c>
      <c r="J91" s="82" t="s">
        <v>268</v>
      </c>
      <c r="K91" s="82" t="s">
        <v>127</v>
      </c>
      <c r="L91" s="83">
        <v>5.0999999999999997E-2</v>
      </c>
      <c r="M91" s="83">
        <v>2.3300000090469158E-2</v>
      </c>
      <c r="N91" s="76">
        <v>80.136907000000008</v>
      </c>
      <c r="O91" s="78">
        <v>122.76</v>
      </c>
      <c r="P91" s="76">
        <v>9.8376067000000025E-2</v>
      </c>
      <c r="Q91" s="77">
        <f t="shared" si="1"/>
        <v>8.0044622888161685E-5</v>
      </c>
      <c r="R91" s="77">
        <f>P91/'סכום נכסי הקרן'!$C$42</f>
        <v>1.2564979831757807E-6</v>
      </c>
    </row>
    <row r="92" spans="2:18">
      <c r="B92" s="75" t="s">
        <v>2494</v>
      </c>
      <c r="C92" s="82" t="s">
        <v>2277</v>
      </c>
      <c r="D92" s="69" t="s">
        <v>2327</v>
      </c>
      <c r="E92" s="69"/>
      <c r="F92" s="69" t="s">
        <v>346</v>
      </c>
      <c r="G92" s="94">
        <v>41630</v>
      </c>
      <c r="H92" s="69" t="s">
        <v>255</v>
      </c>
      <c r="I92" s="76">
        <v>3.9300000010679548</v>
      </c>
      <c r="J92" s="82" t="s">
        <v>268</v>
      </c>
      <c r="K92" s="82" t="s">
        <v>127</v>
      </c>
      <c r="L92" s="83">
        <v>5.0999999999999997E-2</v>
      </c>
      <c r="M92" s="83">
        <v>2.5400000007359015E-2</v>
      </c>
      <c r="N92" s="76">
        <v>911.69929900000022</v>
      </c>
      <c r="O92" s="78">
        <v>122.22</v>
      </c>
      <c r="P92" s="76">
        <v>1.1142789170000003</v>
      </c>
      <c r="Q92" s="77">
        <f t="shared" si="1"/>
        <v>9.0664364233522586E-4</v>
      </c>
      <c r="R92" s="77">
        <f>P92/'סכום נכסי הקרן'!$C$42</f>
        <v>1.4232010433043567E-5</v>
      </c>
    </row>
    <row r="93" spans="2:18">
      <c r="B93" s="75" t="s">
        <v>2494</v>
      </c>
      <c r="C93" s="82" t="s">
        <v>2277</v>
      </c>
      <c r="D93" s="69" t="s">
        <v>2328</v>
      </c>
      <c r="E93" s="69"/>
      <c r="F93" s="69" t="s">
        <v>346</v>
      </c>
      <c r="G93" s="94">
        <v>41666</v>
      </c>
      <c r="H93" s="69" t="s">
        <v>255</v>
      </c>
      <c r="I93" s="76">
        <v>3.9400000038078038</v>
      </c>
      <c r="J93" s="82" t="s">
        <v>268</v>
      </c>
      <c r="K93" s="82" t="s">
        <v>127</v>
      </c>
      <c r="L93" s="83">
        <v>5.0999999999999997E-2</v>
      </c>
      <c r="M93" s="83">
        <v>2.5400000028790708E-2</v>
      </c>
      <c r="N93" s="76">
        <v>176.34068700000003</v>
      </c>
      <c r="O93" s="78">
        <v>122.12</v>
      </c>
      <c r="P93" s="76">
        <v>0.21534724700000005</v>
      </c>
      <c r="Q93" s="77">
        <f t="shared" si="1"/>
        <v>1.7521933638716018E-4</v>
      </c>
      <c r="R93" s="77">
        <f>P93/'סכום נכסי הקרן'!$C$42</f>
        <v>2.750500094072237E-6</v>
      </c>
    </row>
    <row r="94" spans="2:18">
      <c r="B94" s="75" t="s">
        <v>2494</v>
      </c>
      <c r="C94" s="82" t="s">
        <v>2277</v>
      </c>
      <c r="D94" s="69" t="s">
        <v>2329</v>
      </c>
      <c r="E94" s="69"/>
      <c r="F94" s="69" t="s">
        <v>346</v>
      </c>
      <c r="G94" s="94">
        <v>41696</v>
      </c>
      <c r="H94" s="69" t="s">
        <v>255</v>
      </c>
      <c r="I94" s="76">
        <v>3.9399999944367354</v>
      </c>
      <c r="J94" s="82" t="s">
        <v>268</v>
      </c>
      <c r="K94" s="82" t="s">
        <v>127</v>
      </c>
      <c r="L94" s="83">
        <v>5.0999999999999997E-2</v>
      </c>
      <c r="M94" s="83">
        <v>2.5399999973142861E-2</v>
      </c>
      <c r="N94" s="76">
        <v>169.72784600000003</v>
      </c>
      <c r="O94" s="78">
        <v>122.85</v>
      </c>
      <c r="P94" s="76">
        <v>0.20851066400000001</v>
      </c>
      <c r="Q94" s="77">
        <f t="shared" si="1"/>
        <v>1.6965668558431175E-4</v>
      </c>
      <c r="R94" s="77">
        <f>P94/'סכום נכסי הקרן'!$C$42</f>
        <v>2.6631805557610147E-6</v>
      </c>
    </row>
    <row r="95" spans="2:18">
      <c r="B95" s="75" t="s">
        <v>2494</v>
      </c>
      <c r="C95" s="82" t="s">
        <v>2277</v>
      </c>
      <c r="D95" s="69" t="s">
        <v>2330</v>
      </c>
      <c r="E95" s="69"/>
      <c r="F95" s="69" t="s">
        <v>346</v>
      </c>
      <c r="G95" s="94">
        <v>41725</v>
      </c>
      <c r="H95" s="69" t="s">
        <v>255</v>
      </c>
      <c r="I95" s="76">
        <v>3.9400000011056817</v>
      </c>
      <c r="J95" s="82" t="s">
        <v>268</v>
      </c>
      <c r="K95" s="82" t="s">
        <v>127</v>
      </c>
      <c r="L95" s="83">
        <v>5.0999999999999997E-2</v>
      </c>
      <c r="M95" s="83">
        <v>2.5399999996634882E-2</v>
      </c>
      <c r="N95" s="76">
        <v>338.01818900000006</v>
      </c>
      <c r="O95" s="78">
        <v>123.08</v>
      </c>
      <c r="P95" s="76">
        <v>0.41603279100000007</v>
      </c>
      <c r="Q95" s="77">
        <f t="shared" si="1"/>
        <v>3.385090386333943E-4</v>
      </c>
      <c r="R95" s="77">
        <f>P95/'סכום נכסי הקרן'!$C$42</f>
        <v>5.3137351265170113E-6</v>
      </c>
    </row>
    <row r="96" spans="2:18">
      <c r="B96" s="75" t="s">
        <v>2494</v>
      </c>
      <c r="C96" s="82" t="s">
        <v>2277</v>
      </c>
      <c r="D96" s="69" t="s">
        <v>2331</v>
      </c>
      <c r="E96" s="69"/>
      <c r="F96" s="69" t="s">
        <v>346</v>
      </c>
      <c r="G96" s="94">
        <v>41787</v>
      </c>
      <c r="H96" s="69" t="s">
        <v>255</v>
      </c>
      <c r="I96" s="76">
        <v>3.9400000050594284</v>
      </c>
      <c r="J96" s="82" t="s">
        <v>268</v>
      </c>
      <c r="K96" s="82" t="s">
        <v>127</v>
      </c>
      <c r="L96" s="83">
        <v>5.0999999999999997E-2</v>
      </c>
      <c r="M96" s="83">
        <v>2.5400000042928483E-2</v>
      </c>
      <c r="N96" s="76">
        <v>212.80510300000003</v>
      </c>
      <c r="O96" s="78">
        <v>122.6</v>
      </c>
      <c r="P96" s="76">
        <v>0.26089907200000001</v>
      </c>
      <c r="Q96" s="77">
        <f t="shared" si="1"/>
        <v>2.1228301218945194E-4</v>
      </c>
      <c r="R96" s="77">
        <f>P96/'סכום נכסי הקרן'!$C$42</f>
        <v>3.3323059945101559E-6</v>
      </c>
    </row>
    <row r="97" spans="2:18">
      <c r="B97" s="75" t="s">
        <v>2494</v>
      </c>
      <c r="C97" s="82" t="s">
        <v>2277</v>
      </c>
      <c r="D97" s="69" t="s">
        <v>2332</v>
      </c>
      <c r="E97" s="69"/>
      <c r="F97" s="69" t="s">
        <v>346</v>
      </c>
      <c r="G97" s="94">
        <v>41815</v>
      </c>
      <c r="H97" s="69" t="s">
        <v>255</v>
      </c>
      <c r="I97" s="76">
        <v>3.9399999959061107</v>
      </c>
      <c r="J97" s="82" t="s">
        <v>268</v>
      </c>
      <c r="K97" s="82" t="s">
        <v>127</v>
      </c>
      <c r="L97" s="83">
        <v>5.0999999999999997E-2</v>
      </c>
      <c r="M97" s="83">
        <v>2.5399999959061108E-2</v>
      </c>
      <c r="N97" s="76">
        <v>119.65049200000001</v>
      </c>
      <c r="O97" s="78">
        <v>122.49</v>
      </c>
      <c r="P97" s="76">
        <v>0.14655989000000003</v>
      </c>
      <c r="Q97" s="77">
        <f t="shared" si="1"/>
        <v>1.1924984890461679E-4</v>
      </c>
      <c r="R97" s="77">
        <f>P97/'סכום נכסי הקרן'!$C$42</f>
        <v>1.8719208016261134E-6</v>
      </c>
    </row>
    <row r="98" spans="2:18">
      <c r="B98" s="75" t="s">
        <v>2494</v>
      </c>
      <c r="C98" s="82" t="s">
        <v>2277</v>
      </c>
      <c r="D98" s="69" t="s">
        <v>2333</v>
      </c>
      <c r="E98" s="69"/>
      <c r="F98" s="69" t="s">
        <v>346</v>
      </c>
      <c r="G98" s="94">
        <v>41836</v>
      </c>
      <c r="H98" s="69" t="s">
        <v>255</v>
      </c>
      <c r="I98" s="76">
        <v>3.9400000047879398</v>
      </c>
      <c r="J98" s="82" t="s">
        <v>268</v>
      </c>
      <c r="K98" s="82" t="s">
        <v>127</v>
      </c>
      <c r="L98" s="83">
        <v>5.0999999999999997E-2</v>
      </c>
      <c r="M98" s="83">
        <v>2.5400000029464246E-2</v>
      </c>
      <c r="N98" s="76">
        <v>355.70688300000006</v>
      </c>
      <c r="O98" s="78">
        <v>122.13</v>
      </c>
      <c r="P98" s="76">
        <v>0.43442481800000005</v>
      </c>
      <c r="Q98" s="77">
        <f t="shared" si="1"/>
        <v>3.534738863881219E-4</v>
      </c>
      <c r="R98" s="77">
        <f>P98/'סכום נכסי הקרן'!$C$42</f>
        <v>5.5486453596331059E-6</v>
      </c>
    </row>
    <row r="99" spans="2:18">
      <c r="B99" s="75" t="s">
        <v>2494</v>
      </c>
      <c r="C99" s="82" t="s">
        <v>2277</v>
      </c>
      <c r="D99" s="69" t="s">
        <v>2334</v>
      </c>
      <c r="E99" s="69"/>
      <c r="F99" s="69" t="s">
        <v>346</v>
      </c>
      <c r="G99" s="94">
        <v>40903</v>
      </c>
      <c r="H99" s="69" t="s">
        <v>255</v>
      </c>
      <c r="I99" s="76">
        <v>3.8899999994577237</v>
      </c>
      <c r="J99" s="82" t="s">
        <v>268</v>
      </c>
      <c r="K99" s="82" t="s">
        <v>127</v>
      </c>
      <c r="L99" s="83">
        <v>5.2619999999999993E-2</v>
      </c>
      <c r="M99" s="83">
        <v>3.3699999983731722E-2</v>
      </c>
      <c r="N99" s="76">
        <v>449.08170500000006</v>
      </c>
      <c r="O99" s="78">
        <v>123.19</v>
      </c>
      <c r="P99" s="76">
        <v>0.55322377</v>
      </c>
      <c r="Q99" s="77">
        <f t="shared" si="1"/>
        <v>4.5013578396478371E-4</v>
      </c>
      <c r="R99" s="77">
        <f>P99/'סכום נכסי הקרן'!$C$42</f>
        <v>7.065992496426003E-6</v>
      </c>
    </row>
    <row r="100" spans="2:18">
      <c r="B100" s="75" t="s">
        <v>2494</v>
      </c>
      <c r="C100" s="82" t="s">
        <v>2277</v>
      </c>
      <c r="D100" s="69" t="s">
        <v>2335</v>
      </c>
      <c r="E100" s="69"/>
      <c r="F100" s="69" t="s">
        <v>346</v>
      </c>
      <c r="G100" s="94">
        <v>41911</v>
      </c>
      <c r="H100" s="69" t="s">
        <v>255</v>
      </c>
      <c r="I100" s="76">
        <v>3.9399999982405842</v>
      </c>
      <c r="J100" s="82" t="s">
        <v>268</v>
      </c>
      <c r="K100" s="82" t="s">
        <v>127</v>
      </c>
      <c r="L100" s="83">
        <v>5.0999999999999997E-2</v>
      </c>
      <c r="M100" s="83">
        <v>2.539999998240584E-2</v>
      </c>
      <c r="N100" s="76">
        <v>139.61446500000002</v>
      </c>
      <c r="O100" s="78">
        <v>122.13</v>
      </c>
      <c r="P100" s="76">
        <v>0.17051114500000003</v>
      </c>
      <c r="Q100" s="77">
        <f t="shared" si="1"/>
        <v>1.3873801541337952E-4</v>
      </c>
      <c r="R100" s="77">
        <f>P100/'סכום נכסי הקרן'!$C$42</f>
        <v>2.1778356904783871E-6</v>
      </c>
    </row>
    <row r="101" spans="2:18">
      <c r="B101" s="75" t="s">
        <v>2494</v>
      </c>
      <c r="C101" s="82" t="s">
        <v>2277</v>
      </c>
      <c r="D101" s="69" t="s">
        <v>2336</v>
      </c>
      <c r="E101" s="69"/>
      <c r="F101" s="69" t="s">
        <v>346</v>
      </c>
      <c r="G101" s="94">
        <v>40933</v>
      </c>
      <c r="H101" s="69" t="s">
        <v>255</v>
      </c>
      <c r="I101" s="76">
        <v>3.9299999997566037</v>
      </c>
      <c r="J101" s="82" t="s">
        <v>268</v>
      </c>
      <c r="K101" s="82" t="s">
        <v>127</v>
      </c>
      <c r="L101" s="83">
        <v>5.1330999999999995E-2</v>
      </c>
      <c r="M101" s="83">
        <v>2.539999999627747E-2</v>
      </c>
      <c r="N101" s="76">
        <v>1656.0133280000002</v>
      </c>
      <c r="O101" s="78">
        <v>126.53</v>
      </c>
      <c r="P101" s="76">
        <v>2.0953537070000006</v>
      </c>
      <c r="Q101" s="77">
        <f t="shared" si="1"/>
        <v>1.704904479400733E-3</v>
      </c>
      <c r="R101" s="77">
        <f>P101/'סכום נכסי הקרן'!$C$42</f>
        <v>2.6762685144603265E-5</v>
      </c>
    </row>
    <row r="102" spans="2:18">
      <c r="B102" s="75" t="s">
        <v>2494</v>
      </c>
      <c r="C102" s="82" t="s">
        <v>2277</v>
      </c>
      <c r="D102" s="69" t="s">
        <v>2337</v>
      </c>
      <c r="E102" s="69"/>
      <c r="F102" s="69" t="s">
        <v>346</v>
      </c>
      <c r="G102" s="94">
        <v>40993</v>
      </c>
      <c r="H102" s="69" t="s">
        <v>255</v>
      </c>
      <c r="I102" s="76">
        <v>3.9300000012293905</v>
      </c>
      <c r="J102" s="82" t="s">
        <v>268</v>
      </c>
      <c r="K102" s="82" t="s">
        <v>127</v>
      </c>
      <c r="L102" s="83">
        <v>5.1451999999999998E-2</v>
      </c>
      <c r="M102" s="83">
        <v>2.5400000008195943E-2</v>
      </c>
      <c r="N102" s="76">
        <v>963.7567190000002</v>
      </c>
      <c r="O102" s="78">
        <v>126.6</v>
      </c>
      <c r="P102" s="76">
        <v>1.2201160500000003</v>
      </c>
      <c r="Q102" s="77">
        <f t="shared" si="1"/>
        <v>9.9275903256066766E-4</v>
      </c>
      <c r="R102" s="77">
        <f>P102/'סכום נכסי הקרן'!$C$42</f>
        <v>1.558380409805771E-5</v>
      </c>
    </row>
    <row r="103" spans="2:18">
      <c r="B103" s="75" t="s">
        <v>2494</v>
      </c>
      <c r="C103" s="82" t="s">
        <v>2277</v>
      </c>
      <c r="D103" s="69" t="s">
        <v>2338</v>
      </c>
      <c r="E103" s="69"/>
      <c r="F103" s="69" t="s">
        <v>346</v>
      </c>
      <c r="G103" s="94">
        <v>41053</v>
      </c>
      <c r="H103" s="69" t="s">
        <v>255</v>
      </c>
      <c r="I103" s="76">
        <v>3.9299999997049113</v>
      </c>
      <c r="J103" s="82" t="s">
        <v>268</v>
      </c>
      <c r="K103" s="82" t="s">
        <v>127</v>
      </c>
      <c r="L103" s="83">
        <v>5.0999999999999997E-2</v>
      </c>
      <c r="M103" s="83">
        <v>2.5400000005901785E-2</v>
      </c>
      <c r="N103" s="76">
        <v>678.84759100000008</v>
      </c>
      <c r="O103" s="78">
        <v>124.8</v>
      </c>
      <c r="P103" s="76">
        <v>0.84720182500000007</v>
      </c>
      <c r="Q103" s="77">
        <f t="shared" si="1"/>
        <v>6.8933382539360251E-4</v>
      </c>
      <c r="R103" s="77">
        <f>P103/'סכום נכסי הקרן'!$C$42</f>
        <v>1.0820796326969856E-5</v>
      </c>
    </row>
    <row r="104" spans="2:18">
      <c r="B104" s="75" t="s">
        <v>2494</v>
      </c>
      <c r="C104" s="82" t="s">
        <v>2277</v>
      </c>
      <c r="D104" s="69" t="s">
        <v>2339</v>
      </c>
      <c r="E104" s="69"/>
      <c r="F104" s="69" t="s">
        <v>346</v>
      </c>
      <c r="G104" s="94">
        <v>41085</v>
      </c>
      <c r="H104" s="69" t="s">
        <v>255</v>
      </c>
      <c r="I104" s="76">
        <v>3.9300000004490316</v>
      </c>
      <c r="J104" s="82" t="s">
        <v>268</v>
      </c>
      <c r="K104" s="82" t="s">
        <v>127</v>
      </c>
      <c r="L104" s="83">
        <v>5.0999999999999997E-2</v>
      </c>
      <c r="M104" s="83">
        <v>2.540000000384884E-2</v>
      </c>
      <c r="N104" s="76">
        <v>1249.1265630000003</v>
      </c>
      <c r="O104" s="78">
        <v>124.8</v>
      </c>
      <c r="P104" s="76">
        <v>1.5589100100000002</v>
      </c>
      <c r="Q104" s="77">
        <f t="shared" si="1"/>
        <v>1.2684219614820579E-3</v>
      </c>
      <c r="R104" s="77">
        <f>P104/'סכום נכסי הקרן'!$C$42</f>
        <v>1.9911014368134232E-5</v>
      </c>
    </row>
    <row r="105" spans="2:18">
      <c r="B105" s="75" t="s">
        <v>2494</v>
      </c>
      <c r="C105" s="82" t="s">
        <v>2277</v>
      </c>
      <c r="D105" s="69" t="s">
        <v>2340</v>
      </c>
      <c r="E105" s="69"/>
      <c r="F105" s="69" t="s">
        <v>346</v>
      </c>
      <c r="G105" s="94">
        <v>41115</v>
      </c>
      <c r="H105" s="69" t="s">
        <v>255</v>
      </c>
      <c r="I105" s="76">
        <v>3.9300000016598111</v>
      </c>
      <c r="J105" s="82" t="s">
        <v>268</v>
      </c>
      <c r="K105" s="82" t="s">
        <v>127</v>
      </c>
      <c r="L105" s="83">
        <v>5.0999999999999997E-2</v>
      </c>
      <c r="M105" s="83">
        <v>2.5600000011546515E-2</v>
      </c>
      <c r="N105" s="76">
        <v>553.92558700000006</v>
      </c>
      <c r="O105" s="78">
        <v>125.08</v>
      </c>
      <c r="P105" s="76">
        <v>0.69285014499999997</v>
      </c>
      <c r="Q105" s="77">
        <f t="shared" si="1"/>
        <v>5.6374411242251761E-4</v>
      </c>
      <c r="R105" s="77">
        <f>P105/'סכום נכסי הקרן'!$C$42</f>
        <v>8.8493557059518042E-6</v>
      </c>
    </row>
    <row r="106" spans="2:18">
      <c r="B106" s="75" t="s">
        <v>2494</v>
      </c>
      <c r="C106" s="82" t="s">
        <v>2277</v>
      </c>
      <c r="D106" s="69" t="s">
        <v>2341</v>
      </c>
      <c r="E106" s="69"/>
      <c r="F106" s="69" t="s">
        <v>346</v>
      </c>
      <c r="G106" s="94">
        <v>41179</v>
      </c>
      <c r="H106" s="69" t="s">
        <v>255</v>
      </c>
      <c r="I106" s="76">
        <v>3.9300000009371492</v>
      </c>
      <c r="J106" s="82" t="s">
        <v>268</v>
      </c>
      <c r="K106" s="82" t="s">
        <v>127</v>
      </c>
      <c r="L106" s="83">
        <v>5.0999999999999997E-2</v>
      </c>
      <c r="M106" s="83">
        <v>2.5400000002082555E-2</v>
      </c>
      <c r="N106" s="76">
        <v>698.50021200000015</v>
      </c>
      <c r="O106" s="78">
        <v>123.74</v>
      </c>
      <c r="P106" s="76">
        <v>0.86432418300000002</v>
      </c>
      <c r="Q106" s="77">
        <f t="shared" si="1"/>
        <v>7.0326559488654325E-4</v>
      </c>
      <c r="R106" s="77">
        <f>P106/'סכום נכסי הקרן'!$C$42</f>
        <v>1.1039489846138636E-5</v>
      </c>
    </row>
    <row r="107" spans="2:18">
      <c r="B107" s="75" t="s">
        <v>2495</v>
      </c>
      <c r="C107" s="82" t="s">
        <v>2276</v>
      </c>
      <c r="D107" s="69">
        <v>4099</v>
      </c>
      <c r="E107" s="69"/>
      <c r="F107" s="69" t="s">
        <v>349</v>
      </c>
      <c r="G107" s="94">
        <v>42052</v>
      </c>
      <c r="H107" s="69" t="s">
        <v>125</v>
      </c>
      <c r="I107" s="76">
        <v>4.1300000000565023</v>
      </c>
      <c r="J107" s="82" t="s">
        <v>473</v>
      </c>
      <c r="K107" s="82" t="s">
        <v>127</v>
      </c>
      <c r="L107" s="83">
        <v>2.9779E-2</v>
      </c>
      <c r="M107" s="83">
        <v>3.0699999999434985E-2</v>
      </c>
      <c r="N107" s="76">
        <v>4743.2194790000012</v>
      </c>
      <c r="O107" s="78">
        <v>111.94</v>
      </c>
      <c r="P107" s="76">
        <v>5.3095601900000009</v>
      </c>
      <c r="Q107" s="77">
        <f t="shared" si="1"/>
        <v>4.3201741650288382E-3</v>
      </c>
      <c r="R107" s="77">
        <f>P107/'סכום נכסי הקרן'!$C$42</f>
        <v>6.7815799855928521E-5</v>
      </c>
    </row>
    <row r="108" spans="2:18">
      <c r="B108" s="75" t="s">
        <v>2495</v>
      </c>
      <c r="C108" s="82" t="s">
        <v>2276</v>
      </c>
      <c r="D108" s="69" t="s">
        <v>2342</v>
      </c>
      <c r="E108" s="69"/>
      <c r="F108" s="69" t="s">
        <v>349</v>
      </c>
      <c r="G108" s="94">
        <v>42054</v>
      </c>
      <c r="H108" s="69" t="s">
        <v>125</v>
      </c>
      <c r="I108" s="76">
        <v>4.1300000108552863</v>
      </c>
      <c r="J108" s="82" t="s">
        <v>473</v>
      </c>
      <c r="K108" s="82" t="s">
        <v>127</v>
      </c>
      <c r="L108" s="83">
        <v>2.9779E-2</v>
      </c>
      <c r="M108" s="83">
        <v>3.0700000104557056E-2</v>
      </c>
      <c r="N108" s="76">
        <v>134.140826</v>
      </c>
      <c r="O108" s="78">
        <v>111.94</v>
      </c>
      <c r="P108" s="76">
        <v>0.15015724900000005</v>
      </c>
      <c r="Q108" s="77">
        <f t="shared" si="1"/>
        <v>1.2217687428110735E-4</v>
      </c>
      <c r="R108" s="77">
        <f>P108/'סכום נכסי הקרן'!$C$42</f>
        <v>1.9178676916177539E-6</v>
      </c>
    </row>
    <row r="109" spans="2:18">
      <c r="B109" s="75" t="s">
        <v>2496</v>
      </c>
      <c r="C109" s="82" t="s">
        <v>2276</v>
      </c>
      <c r="D109" s="69">
        <v>9079</v>
      </c>
      <c r="E109" s="69"/>
      <c r="F109" s="69" t="s">
        <v>2307</v>
      </c>
      <c r="G109" s="94">
        <v>44705</v>
      </c>
      <c r="H109" s="69" t="s">
        <v>2275</v>
      </c>
      <c r="I109" s="76">
        <v>7.7900000001406609</v>
      </c>
      <c r="J109" s="82" t="s">
        <v>260</v>
      </c>
      <c r="K109" s="82" t="s">
        <v>127</v>
      </c>
      <c r="L109" s="83">
        <v>2.3671999999999999E-2</v>
      </c>
      <c r="M109" s="83">
        <v>2.3800000000493034E-2</v>
      </c>
      <c r="N109" s="76">
        <v>19659.811621000004</v>
      </c>
      <c r="O109" s="78">
        <v>105.23</v>
      </c>
      <c r="P109" s="76">
        <v>20.688018171000003</v>
      </c>
      <c r="Q109" s="77">
        <f t="shared" si="1"/>
        <v>1.6833002815625178E-2</v>
      </c>
      <c r="R109" s="77">
        <f>P109/'סכום נכסי הקרן'!$C$42</f>
        <v>2.6423553919639216E-4</v>
      </c>
    </row>
    <row r="110" spans="2:18">
      <c r="B110" s="75" t="s">
        <v>2496</v>
      </c>
      <c r="C110" s="82" t="s">
        <v>2276</v>
      </c>
      <c r="D110" s="69">
        <v>9017</v>
      </c>
      <c r="E110" s="69"/>
      <c r="F110" s="69" t="s">
        <v>2307</v>
      </c>
      <c r="G110" s="94">
        <v>44651</v>
      </c>
      <c r="H110" s="69" t="s">
        <v>2275</v>
      </c>
      <c r="I110" s="76">
        <v>7.8799999999272208</v>
      </c>
      <c r="J110" s="82" t="s">
        <v>260</v>
      </c>
      <c r="K110" s="82" t="s">
        <v>127</v>
      </c>
      <c r="L110" s="83">
        <v>1.797E-2</v>
      </c>
      <c r="M110" s="83">
        <v>3.6599999999734935E-2</v>
      </c>
      <c r="N110" s="76">
        <v>48168.734745000002</v>
      </c>
      <c r="O110" s="78">
        <v>92.42</v>
      </c>
      <c r="P110" s="76">
        <v>44.517544223000002</v>
      </c>
      <c r="Q110" s="77">
        <f t="shared" si="1"/>
        <v>3.6222123407689141E-2</v>
      </c>
      <c r="R110" s="77">
        <f>P110/'סכום נכסי הקרן'!$C$42</f>
        <v>5.6859565784570464E-4</v>
      </c>
    </row>
    <row r="111" spans="2:18">
      <c r="B111" s="75" t="s">
        <v>2496</v>
      </c>
      <c r="C111" s="82" t="s">
        <v>2276</v>
      </c>
      <c r="D111" s="69">
        <v>9080</v>
      </c>
      <c r="E111" s="69"/>
      <c r="F111" s="69" t="s">
        <v>2307</v>
      </c>
      <c r="G111" s="94">
        <v>44705</v>
      </c>
      <c r="H111" s="69" t="s">
        <v>2275</v>
      </c>
      <c r="I111" s="76">
        <v>7.419999999863184</v>
      </c>
      <c r="J111" s="82" t="s">
        <v>260</v>
      </c>
      <c r="K111" s="82" t="s">
        <v>127</v>
      </c>
      <c r="L111" s="83">
        <v>2.3184999999999997E-2</v>
      </c>
      <c r="M111" s="83">
        <v>2.5499999999689053E-2</v>
      </c>
      <c r="N111" s="76">
        <v>13971.799698000003</v>
      </c>
      <c r="O111" s="78">
        <v>103.58</v>
      </c>
      <c r="P111" s="76">
        <v>14.471990419000001</v>
      </c>
      <c r="Q111" s="77">
        <f t="shared" si="1"/>
        <v>1.1775272694424181E-2</v>
      </c>
      <c r="R111" s="77">
        <f>P111/'סכום נכסי הקרן'!$C$42</f>
        <v>1.8484197761242801E-4</v>
      </c>
    </row>
    <row r="112" spans="2:18">
      <c r="B112" s="75" t="s">
        <v>2496</v>
      </c>
      <c r="C112" s="82" t="s">
        <v>2276</v>
      </c>
      <c r="D112" s="69">
        <v>9019</v>
      </c>
      <c r="E112" s="69"/>
      <c r="F112" s="69" t="s">
        <v>2307</v>
      </c>
      <c r="G112" s="94">
        <v>44651</v>
      </c>
      <c r="H112" s="69" t="s">
        <v>2275</v>
      </c>
      <c r="I112" s="76">
        <v>7.4700000000721261</v>
      </c>
      <c r="J112" s="82" t="s">
        <v>260</v>
      </c>
      <c r="K112" s="82" t="s">
        <v>127</v>
      </c>
      <c r="L112" s="83">
        <v>1.8769999999999998E-2</v>
      </c>
      <c r="M112" s="83">
        <v>3.8700000000575552E-2</v>
      </c>
      <c r="N112" s="76">
        <v>29755.197725000005</v>
      </c>
      <c r="O112" s="78">
        <v>92.26</v>
      </c>
      <c r="P112" s="76">
        <v>27.452146166000002</v>
      </c>
      <c r="Q112" s="77">
        <f t="shared" si="1"/>
        <v>2.2336699914300939E-2</v>
      </c>
      <c r="R112" s="77">
        <f>P112/'סכום נכסי הקרן'!$C$42</f>
        <v>3.5062965356630625E-4</v>
      </c>
    </row>
    <row r="113" spans="2:18">
      <c r="B113" s="75" t="s">
        <v>2497</v>
      </c>
      <c r="C113" s="82" t="s">
        <v>2276</v>
      </c>
      <c r="D113" s="69">
        <v>4100</v>
      </c>
      <c r="E113" s="69"/>
      <c r="F113" s="69" t="s">
        <v>349</v>
      </c>
      <c r="G113" s="94">
        <v>42052</v>
      </c>
      <c r="H113" s="69" t="s">
        <v>125</v>
      </c>
      <c r="I113" s="76">
        <v>4.1799999997362907</v>
      </c>
      <c r="J113" s="82" t="s">
        <v>473</v>
      </c>
      <c r="K113" s="82" t="s">
        <v>127</v>
      </c>
      <c r="L113" s="83">
        <v>2.9779E-2</v>
      </c>
      <c r="M113" s="83">
        <v>1.979999999958696E-2</v>
      </c>
      <c r="N113" s="76">
        <v>5379.7443650000005</v>
      </c>
      <c r="O113" s="78">
        <v>117.01</v>
      </c>
      <c r="P113" s="76">
        <v>6.2948392370000024</v>
      </c>
      <c r="Q113" s="77">
        <f t="shared" si="1"/>
        <v>5.1218558358027116E-3</v>
      </c>
      <c r="R113" s="77">
        <f>P113/'סכום נכסי הקרן'!$C$42</f>
        <v>8.0400172998441489E-5</v>
      </c>
    </row>
    <row r="114" spans="2:18">
      <c r="B114" s="75" t="s">
        <v>2498</v>
      </c>
      <c r="C114" s="82" t="s">
        <v>2277</v>
      </c>
      <c r="D114" s="69" t="s">
        <v>2343</v>
      </c>
      <c r="E114" s="69"/>
      <c r="F114" s="69" t="s">
        <v>349</v>
      </c>
      <c r="G114" s="94">
        <v>41767</v>
      </c>
      <c r="H114" s="69" t="s">
        <v>125</v>
      </c>
      <c r="I114" s="76">
        <v>4.4899999963317194</v>
      </c>
      <c r="J114" s="82" t="s">
        <v>473</v>
      </c>
      <c r="K114" s="82" t="s">
        <v>127</v>
      </c>
      <c r="L114" s="83">
        <v>5.3499999999999999E-2</v>
      </c>
      <c r="M114" s="83">
        <v>2.4699999986485279E-2</v>
      </c>
      <c r="N114" s="76">
        <v>325.65470800000008</v>
      </c>
      <c r="O114" s="78">
        <v>127.24</v>
      </c>
      <c r="P114" s="76">
        <v>0.41436304800000007</v>
      </c>
      <c r="Q114" s="77">
        <f t="shared" si="1"/>
        <v>3.3715043635510692E-4</v>
      </c>
      <c r="R114" s="77">
        <f>P114/'סכום נכסי הקרן'!$C$42</f>
        <v>5.2924085094250528E-6</v>
      </c>
    </row>
    <row r="115" spans="2:18">
      <c r="B115" s="75" t="s">
        <v>2498</v>
      </c>
      <c r="C115" s="82" t="s">
        <v>2277</v>
      </c>
      <c r="D115" s="69" t="s">
        <v>2344</v>
      </c>
      <c r="E115" s="69"/>
      <c r="F115" s="69" t="s">
        <v>349</v>
      </c>
      <c r="G115" s="94">
        <v>41269</v>
      </c>
      <c r="H115" s="69" t="s">
        <v>125</v>
      </c>
      <c r="I115" s="76">
        <v>4.5299999994223832</v>
      </c>
      <c r="J115" s="82" t="s">
        <v>473</v>
      </c>
      <c r="K115" s="82" t="s">
        <v>127</v>
      </c>
      <c r="L115" s="83">
        <v>5.3499999999999999E-2</v>
      </c>
      <c r="M115" s="83">
        <v>1.8499999996273442E-2</v>
      </c>
      <c r="N115" s="76">
        <v>1617.3831940000005</v>
      </c>
      <c r="O115" s="78">
        <v>132.72999999999999</v>
      </c>
      <c r="P115" s="76">
        <v>2.1467527080000006</v>
      </c>
      <c r="Q115" s="77">
        <f t="shared" si="1"/>
        <v>1.7467257655868667E-3</v>
      </c>
      <c r="R115" s="77">
        <f>P115/'סכום נכסי הקרן'!$C$42</f>
        <v>2.741917348636377E-5</v>
      </c>
    </row>
    <row r="116" spans="2:18">
      <c r="B116" s="75" t="s">
        <v>2498</v>
      </c>
      <c r="C116" s="82" t="s">
        <v>2277</v>
      </c>
      <c r="D116" s="69" t="s">
        <v>2345</v>
      </c>
      <c r="E116" s="69"/>
      <c r="F116" s="69" t="s">
        <v>349</v>
      </c>
      <c r="G116" s="94">
        <v>41767</v>
      </c>
      <c r="H116" s="69" t="s">
        <v>125</v>
      </c>
      <c r="I116" s="76">
        <v>5.1600000024669708</v>
      </c>
      <c r="J116" s="82" t="s">
        <v>473</v>
      </c>
      <c r="K116" s="82" t="s">
        <v>127</v>
      </c>
      <c r="L116" s="83">
        <v>5.3499999999999999E-2</v>
      </c>
      <c r="M116" s="83">
        <v>2.8700000026211578E-2</v>
      </c>
      <c r="N116" s="76">
        <v>254.86022300000005</v>
      </c>
      <c r="O116" s="78">
        <v>127.24</v>
      </c>
      <c r="P116" s="76">
        <v>0.32428414500000008</v>
      </c>
      <c r="Q116" s="77">
        <f t="shared" si="1"/>
        <v>2.6385687989676334E-4</v>
      </c>
      <c r="R116" s="77">
        <f>P116/'סכום נכסי הקרן'!$C$42</f>
        <v>4.1418851819760433E-6</v>
      </c>
    </row>
    <row r="117" spans="2:18">
      <c r="B117" s="75" t="s">
        <v>2498</v>
      </c>
      <c r="C117" s="82" t="s">
        <v>2277</v>
      </c>
      <c r="D117" s="69" t="s">
        <v>2346</v>
      </c>
      <c r="E117" s="69"/>
      <c r="F117" s="69" t="s">
        <v>349</v>
      </c>
      <c r="G117" s="94">
        <v>41767</v>
      </c>
      <c r="H117" s="69" t="s">
        <v>125</v>
      </c>
      <c r="I117" s="76">
        <v>4.4900000055024218</v>
      </c>
      <c r="J117" s="82" t="s">
        <v>473</v>
      </c>
      <c r="K117" s="82" t="s">
        <v>127</v>
      </c>
      <c r="L117" s="83">
        <v>5.3499999999999999E-2</v>
      </c>
      <c r="M117" s="83">
        <v>2.4700000020272082E-2</v>
      </c>
      <c r="N117" s="76">
        <v>325.65469400000006</v>
      </c>
      <c r="O117" s="78">
        <v>127.24</v>
      </c>
      <c r="P117" s="76">
        <v>0.41436302800000002</v>
      </c>
      <c r="Q117" s="77">
        <f t="shared" si="1"/>
        <v>3.3715042008191661E-4</v>
      </c>
      <c r="R117" s="77">
        <f>P117/'סכום נכסי הקרן'!$C$42</f>
        <v>5.292408253977153E-6</v>
      </c>
    </row>
    <row r="118" spans="2:18">
      <c r="B118" s="75" t="s">
        <v>2498</v>
      </c>
      <c r="C118" s="82" t="s">
        <v>2277</v>
      </c>
      <c r="D118" s="69" t="s">
        <v>2347</v>
      </c>
      <c r="E118" s="69"/>
      <c r="F118" s="69" t="s">
        <v>349</v>
      </c>
      <c r="G118" s="94">
        <v>41269</v>
      </c>
      <c r="H118" s="69" t="s">
        <v>125</v>
      </c>
      <c r="I118" s="76">
        <v>4.5299999992196147</v>
      </c>
      <c r="J118" s="82" t="s">
        <v>473</v>
      </c>
      <c r="K118" s="82" t="s">
        <v>127</v>
      </c>
      <c r="L118" s="83">
        <v>5.3499999999999999E-2</v>
      </c>
      <c r="M118" s="83">
        <v>1.8499999995177395E-2</v>
      </c>
      <c r="N118" s="76">
        <v>1718.4695480000003</v>
      </c>
      <c r="O118" s="78">
        <v>132.72999999999999</v>
      </c>
      <c r="P118" s="76">
        <v>2.2809246260000005</v>
      </c>
      <c r="Q118" s="77">
        <f t="shared" si="1"/>
        <v>1.855896023211532E-3</v>
      </c>
      <c r="R118" s="77">
        <f>P118/'סכום נכסי הקרן'!$C$42</f>
        <v>2.9132870216746636E-5</v>
      </c>
    </row>
    <row r="119" spans="2:18">
      <c r="B119" s="75" t="s">
        <v>2498</v>
      </c>
      <c r="C119" s="82" t="s">
        <v>2277</v>
      </c>
      <c r="D119" s="69" t="s">
        <v>2348</v>
      </c>
      <c r="E119" s="69"/>
      <c r="F119" s="69" t="s">
        <v>349</v>
      </c>
      <c r="G119" s="94">
        <v>41281</v>
      </c>
      <c r="H119" s="69" t="s">
        <v>125</v>
      </c>
      <c r="I119" s="76">
        <v>4.5299999999060061</v>
      </c>
      <c r="J119" s="82" t="s">
        <v>473</v>
      </c>
      <c r="K119" s="82" t="s">
        <v>127</v>
      </c>
      <c r="L119" s="83">
        <v>5.3499999999999999E-2</v>
      </c>
      <c r="M119" s="83">
        <v>1.8600000000905118E-2</v>
      </c>
      <c r="N119" s="76">
        <v>2165.0237230000002</v>
      </c>
      <c r="O119" s="78">
        <v>132.68</v>
      </c>
      <c r="P119" s="76">
        <v>2.8725534590000006</v>
      </c>
      <c r="Q119" s="77">
        <f t="shared" si="1"/>
        <v>2.3372804520812914E-3</v>
      </c>
      <c r="R119" s="77">
        <f>P119/'סכום נכסי הקרן'!$C$42</f>
        <v>3.6689387346600392E-5</v>
      </c>
    </row>
    <row r="120" spans="2:18">
      <c r="B120" s="75" t="s">
        <v>2498</v>
      </c>
      <c r="C120" s="82" t="s">
        <v>2277</v>
      </c>
      <c r="D120" s="69" t="s">
        <v>2349</v>
      </c>
      <c r="E120" s="69"/>
      <c r="F120" s="69" t="s">
        <v>349</v>
      </c>
      <c r="G120" s="94">
        <v>41767</v>
      </c>
      <c r="H120" s="69" t="s">
        <v>125</v>
      </c>
      <c r="I120" s="76">
        <v>4.4899999993421398</v>
      </c>
      <c r="J120" s="82" t="s">
        <v>473</v>
      </c>
      <c r="K120" s="82" t="s">
        <v>127</v>
      </c>
      <c r="L120" s="83">
        <v>5.3499999999999999E-2</v>
      </c>
      <c r="M120" s="83">
        <v>2.4700000000822321E-2</v>
      </c>
      <c r="N120" s="76">
        <v>382.29029600000007</v>
      </c>
      <c r="O120" s="78">
        <v>127.24</v>
      </c>
      <c r="P120" s="76">
        <v>0.48642616800000016</v>
      </c>
      <c r="Q120" s="77">
        <f t="shared" si="1"/>
        <v>3.9578527956899909E-4</v>
      </c>
      <c r="R120" s="77">
        <f>P120/'סכום נכסי הקרן'!$C$42</f>
        <v>6.2128271407305141E-6</v>
      </c>
    </row>
    <row r="121" spans="2:18">
      <c r="B121" s="75" t="s">
        <v>2498</v>
      </c>
      <c r="C121" s="82" t="s">
        <v>2277</v>
      </c>
      <c r="D121" s="69" t="s">
        <v>2350</v>
      </c>
      <c r="E121" s="69"/>
      <c r="F121" s="69" t="s">
        <v>349</v>
      </c>
      <c r="G121" s="94">
        <v>41281</v>
      </c>
      <c r="H121" s="69" t="s">
        <v>125</v>
      </c>
      <c r="I121" s="76">
        <v>4.5300000005847636</v>
      </c>
      <c r="J121" s="82" t="s">
        <v>473</v>
      </c>
      <c r="K121" s="82" t="s">
        <v>127</v>
      </c>
      <c r="L121" s="83">
        <v>5.3499999999999999E-2</v>
      </c>
      <c r="M121" s="83">
        <v>1.8600000000096654E-2</v>
      </c>
      <c r="N121" s="76">
        <v>1559.5509910000003</v>
      </c>
      <c r="O121" s="78">
        <v>132.68</v>
      </c>
      <c r="P121" s="76">
        <v>2.0692122430000004</v>
      </c>
      <c r="Q121" s="77">
        <f t="shared" si="1"/>
        <v>1.6836342285009439E-3</v>
      </c>
      <c r="R121" s="77">
        <f>P121/'סכום נכסי הקרן'!$C$42</f>
        <v>2.6428796041339334E-5</v>
      </c>
    </row>
    <row r="122" spans="2:18">
      <c r="B122" s="75" t="s">
        <v>2498</v>
      </c>
      <c r="C122" s="82" t="s">
        <v>2277</v>
      </c>
      <c r="D122" s="69" t="s">
        <v>2351</v>
      </c>
      <c r="E122" s="69"/>
      <c r="F122" s="69" t="s">
        <v>349</v>
      </c>
      <c r="G122" s="94">
        <v>41767</v>
      </c>
      <c r="H122" s="69" t="s">
        <v>125</v>
      </c>
      <c r="I122" s="76">
        <v>4.4899999954070147</v>
      </c>
      <c r="J122" s="82" t="s">
        <v>473</v>
      </c>
      <c r="K122" s="82" t="s">
        <v>127</v>
      </c>
      <c r="L122" s="83">
        <v>5.3499999999999999E-2</v>
      </c>
      <c r="M122" s="83">
        <v>2.4699999963155167E-2</v>
      </c>
      <c r="N122" s="76">
        <v>311.42441100000008</v>
      </c>
      <c r="O122" s="78">
        <v>127.24</v>
      </c>
      <c r="P122" s="76">
        <v>0.39625641800000005</v>
      </c>
      <c r="Q122" s="77">
        <f t="shared" si="1"/>
        <v>3.224178045847651E-4</v>
      </c>
      <c r="R122" s="77">
        <f>P122/'סכום נכסי הקרן'!$C$42</f>
        <v>5.061143479515796E-6</v>
      </c>
    </row>
    <row r="123" spans="2:18">
      <c r="B123" s="75" t="s">
        <v>2498</v>
      </c>
      <c r="C123" s="82" t="s">
        <v>2277</v>
      </c>
      <c r="D123" s="69" t="s">
        <v>2352</v>
      </c>
      <c r="E123" s="69"/>
      <c r="F123" s="69" t="s">
        <v>349</v>
      </c>
      <c r="G123" s="94">
        <v>41281</v>
      </c>
      <c r="H123" s="69" t="s">
        <v>125</v>
      </c>
      <c r="I123" s="76">
        <v>4.5299999991710527</v>
      </c>
      <c r="J123" s="82" t="s">
        <v>473</v>
      </c>
      <c r="K123" s="82" t="s">
        <v>127</v>
      </c>
      <c r="L123" s="83">
        <v>5.3499999999999999E-2</v>
      </c>
      <c r="M123" s="83">
        <v>1.8599999997102708E-2</v>
      </c>
      <c r="N123" s="76">
        <v>1872.9902140000004</v>
      </c>
      <c r="O123" s="78">
        <v>132.68</v>
      </c>
      <c r="P123" s="76">
        <v>2.4850834020000008</v>
      </c>
      <c r="Q123" s="77">
        <f t="shared" si="1"/>
        <v>2.0220117537197327E-3</v>
      </c>
      <c r="R123" s="77">
        <f>P123/'סכום נכסי הקרן'!$C$42</f>
        <v>3.1740466740112797E-5</v>
      </c>
    </row>
    <row r="124" spans="2:18">
      <c r="B124" s="75" t="s">
        <v>2499</v>
      </c>
      <c r="C124" s="82" t="s">
        <v>2276</v>
      </c>
      <c r="D124" s="69">
        <v>9533</v>
      </c>
      <c r="E124" s="69"/>
      <c r="F124" s="69" t="s">
        <v>2307</v>
      </c>
      <c r="G124" s="94">
        <v>45015</v>
      </c>
      <c r="H124" s="69" t="s">
        <v>2275</v>
      </c>
      <c r="I124" s="76">
        <v>4.1299999999124744</v>
      </c>
      <c r="J124" s="82" t="s">
        <v>432</v>
      </c>
      <c r="K124" s="82" t="s">
        <v>127</v>
      </c>
      <c r="L124" s="83">
        <v>3.3593000000000005E-2</v>
      </c>
      <c r="M124" s="83">
        <v>3.1699999999307636E-2</v>
      </c>
      <c r="N124" s="76">
        <v>14975.853873000004</v>
      </c>
      <c r="O124" s="78">
        <v>102.23</v>
      </c>
      <c r="P124" s="76">
        <v>15.309815218000001</v>
      </c>
      <c r="Q124" s="77">
        <f t="shared" si="1"/>
        <v>1.2456976813397599E-2</v>
      </c>
      <c r="R124" s="77">
        <f>P124/'סכום נכסי הקרן'!$C$42</f>
        <v>1.9554300685969557E-4</v>
      </c>
    </row>
    <row r="125" spans="2:18">
      <c r="B125" s="75" t="s">
        <v>2500</v>
      </c>
      <c r="C125" s="82" t="s">
        <v>2277</v>
      </c>
      <c r="D125" s="69" t="s">
        <v>2353</v>
      </c>
      <c r="E125" s="69"/>
      <c r="F125" s="69" t="s">
        <v>2307</v>
      </c>
      <c r="G125" s="94">
        <v>44748</v>
      </c>
      <c r="H125" s="69" t="s">
        <v>2275</v>
      </c>
      <c r="I125" s="76">
        <v>1.8600000000130947</v>
      </c>
      <c r="J125" s="82" t="s">
        <v>260</v>
      </c>
      <c r="K125" s="82" t="s">
        <v>127</v>
      </c>
      <c r="L125" s="83">
        <v>7.5660000000000005E-2</v>
      </c>
      <c r="M125" s="83">
        <v>8.4799999998428688E-2</v>
      </c>
      <c r="N125" s="76">
        <v>7598.9572030000008</v>
      </c>
      <c r="O125" s="78">
        <v>100.5</v>
      </c>
      <c r="P125" s="76">
        <v>7.6369616650000003</v>
      </c>
      <c r="Q125" s="77">
        <f t="shared" si="1"/>
        <v>6.2138865186211626E-3</v>
      </c>
      <c r="R125" s="77">
        <f>P125/'סכום נכסי הקרן'!$C$42</f>
        <v>9.7542290744996447E-5</v>
      </c>
    </row>
    <row r="126" spans="2:18">
      <c r="B126" s="75" t="s">
        <v>2501</v>
      </c>
      <c r="C126" s="82" t="s">
        <v>2277</v>
      </c>
      <c r="D126" s="69">
        <v>7127</v>
      </c>
      <c r="E126" s="69"/>
      <c r="F126" s="69" t="s">
        <v>2307</v>
      </c>
      <c r="G126" s="94">
        <v>43631</v>
      </c>
      <c r="H126" s="69" t="s">
        <v>2275</v>
      </c>
      <c r="I126" s="76">
        <v>4.9999999999094547</v>
      </c>
      <c r="J126" s="82" t="s">
        <v>260</v>
      </c>
      <c r="K126" s="82" t="s">
        <v>127</v>
      </c>
      <c r="L126" s="83">
        <v>3.1E-2</v>
      </c>
      <c r="M126" s="83">
        <v>2.739999999943862E-2</v>
      </c>
      <c r="N126" s="76">
        <v>9818.8150810000025</v>
      </c>
      <c r="O126" s="78">
        <v>112.48</v>
      </c>
      <c r="P126" s="76">
        <v>11.044202663000002</v>
      </c>
      <c r="Q126" s="77">
        <f t="shared" si="1"/>
        <v>8.9862205739559189E-3</v>
      </c>
      <c r="R126" s="77">
        <f>P126/'סכום נכסי הקרן'!$C$42</f>
        <v>1.4106091852446272E-4</v>
      </c>
    </row>
    <row r="127" spans="2:18">
      <c r="B127" s="75" t="s">
        <v>2501</v>
      </c>
      <c r="C127" s="82" t="s">
        <v>2277</v>
      </c>
      <c r="D127" s="69">
        <v>7128</v>
      </c>
      <c r="E127" s="69"/>
      <c r="F127" s="69" t="s">
        <v>2307</v>
      </c>
      <c r="G127" s="94">
        <v>43634</v>
      </c>
      <c r="H127" s="69" t="s">
        <v>2275</v>
      </c>
      <c r="I127" s="76">
        <v>5.0200000002311631</v>
      </c>
      <c r="J127" s="82" t="s">
        <v>260</v>
      </c>
      <c r="K127" s="82" t="s">
        <v>127</v>
      </c>
      <c r="L127" s="83">
        <v>2.4900000000000002E-2</v>
      </c>
      <c r="M127" s="83">
        <v>2.7500000001635595E-2</v>
      </c>
      <c r="N127" s="76">
        <v>4130.3302850000009</v>
      </c>
      <c r="O127" s="78">
        <v>111.02</v>
      </c>
      <c r="P127" s="76">
        <v>4.5854923470000015</v>
      </c>
      <c r="Q127" s="77">
        <f t="shared" si="1"/>
        <v>3.7310294756159185E-3</v>
      </c>
      <c r="R127" s="77">
        <f>P127/'סכום נכסי הקרן'!$C$42</f>
        <v>5.856771938111205E-5</v>
      </c>
    </row>
    <row r="128" spans="2:18">
      <c r="B128" s="75" t="s">
        <v>2501</v>
      </c>
      <c r="C128" s="82" t="s">
        <v>2277</v>
      </c>
      <c r="D128" s="69">
        <v>7130</v>
      </c>
      <c r="E128" s="69"/>
      <c r="F128" s="69" t="s">
        <v>2307</v>
      </c>
      <c r="G128" s="94">
        <v>43634</v>
      </c>
      <c r="H128" s="69" t="s">
        <v>2275</v>
      </c>
      <c r="I128" s="76">
        <v>5.2900000000540226</v>
      </c>
      <c r="J128" s="82" t="s">
        <v>260</v>
      </c>
      <c r="K128" s="82" t="s">
        <v>127</v>
      </c>
      <c r="L128" s="83">
        <v>3.6000000000000004E-2</v>
      </c>
      <c r="M128" s="83">
        <v>2.7700000000667337E-2</v>
      </c>
      <c r="N128" s="76">
        <v>2723.6107870000005</v>
      </c>
      <c r="O128" s="78">
        <v>115.54</v>
      </c>
      <c r="P128" s="76">
        <v>3.1468599270000004</v>
      </c>
      <c r="Q128" s="77">
        <f t="shared" si="1"/>
        <v>2.56047251958734E-3</v>
      </c>
      <c r="R128" s="77">
        <f>P128/'סכום נכסי הקרן'!$C$42</f>
        <v>4.0192937898322202E-5</v>
      </c>
    </row>
    <row r="129" spans="2:18">
      <c r="B129" s="75" t="s">
        <v>2493</v>
      </c>
      <c r="C129" s="82" t="s">
        <v>2276</v>
      </c>
      <c r="D129" s="69">
        <v>9922</v>
      </c>
      <c r="E129" s="69"/>
      <c r="F129" s="69" t="s">
        <v>349</v>
      </c>
      <c r="G129" s="94">
        <v>40489</v>
      </c>
      <c r="H129" s="69" t="s">
        <v>125</v>
      </c>
      <c r="I129" s="76">
        <v>1.8599999999817807</v>
      </c>
      <c r="J129" s="82" t="s">
        <v>260</v>
      </c>
      <c r="K129" s="82" t="s">
        <v>127</v>
      </c>
      <c r="L129" s="83">
        <v>5.7000000000000002E-2</v>
      </c>
      <c r="M129" s="83">
        <v>2.3499999997418954E-2</v>
      </c>
      <c r="N129" s="76">
        <v>2638.6009520000002</v>
      </c>
      <c r="O129" s="78">
        <v>124.81</v>
      </c>
      <c r="P129" s="76">
        <v>3.2932378710000001</v>
      </c>
      <c r="Q129" s="77">
        <f t="shared" si="1"/>
        <v>2.6795743263979786E-3</v>
      </c>
      <c r="R129" s="77">
        <f>P129/'סכום נכסי הקרן'!$C$42</f>
        <v>4.2062534813773364E-5</v>
      </c>
    </row>
    <row r="130" spans="2:18">
      <c r="B130" s="75" t="s">
        <v>2502</v>
      </c>
      <c r="C130" s="82" t="s">
        <v>2277</v>
      </c>
      <c r="D130" s="69" t="s">
        <v>2354</v>
      </c>
      <c r="E130" s="69"/>
      <c r="F130" s="69" t="s">
        <v>393</v>
      </c>
      <c r="G130" s="94">
        <v>43801</v>
      </c>
      <c r="H130" s="69" t="s">
        <v>255</v>
      </c>
      <c r="I130" s="76">
        <v>4.7100000007914966</v>
      </c>
      <c r="J130" s="82" t="s">
        <v>268</v>
      </c>
      <c r="K130" s="82" t="s">
        <v>128</v>
      </c>
      <c r="L130" s="83">
        <v>2.3629999999999998E-2</v>
      </c>
      <c r="M130" s="83">
        <v>5.900000001276607E-2</v>
      </c>
      <c r="N130" s="76">
        <v>573.39121900000009</v>
      </c>
      <c r="O130" s="78">
        <v>84.99</v>
      </c>
      <c r="P130" s="76">
        <v>1.9583163950000002</v>
      </c>
      <c r="Q130" s="77">
        <f t="shared" si="1"/>
        <v>1.5934027666859182E-3</v>
      </c>
      <c r="R130" s="77">
        <f>P130/'סכום נכסי הקרן'!$C$42</f>
        <v>2.50123904703119E-5</v>
      </c>
    </row>
    <row r="131" spans="2:18">
      <c r="B131" s="75" t="s">
        <v>2503</v>
      </c>
      <c r="C131" s="82" t="s">
        <v>2277</v>
      </c>
      <c r="D131" s="69">
        <v>9365</v>
      </c>
      <c r="E131" s="69"/>
      <c r="F131" s="69" t="s">
        <v>2355</v>
      </c>
      <c r="G131" s="94">
        <v>44906</v>
      </c>
      <c r="H131" s="69" t="s">
        <v>2275</v>
      </c>
      <c r="I131" s="76">
        <v>2.190000099545228</v>
      </c>
      <c r="J131" s="82" t="s">
        <v>260</v>
      </c>
      <c r="K131" s="82" t="s">
        <v>127</v>
      </c>
      <c r="L131" s="83">
        <v>7.6799999999999993E-2</v>
      </c>
      <c r="M131" s="83">
        <v>8.0700005803674646E-2</v>
      </c>
      <c r="N131" s="76">
        <v>5.3274100000000013</v>
      </c>
      <c r="O131" s="78">
        <v>99.94</v>
      </c>
      <c r="P131" s="76">
        <v>5.3242130000000013E-3</v>
      </c>
      <c r="Q131" s="77">
        <f t="shared" si="1"/>
        <v>4.332096563295705E-6</v>
      </c>
      <c r="R131" s="77">
        <f>P131/'סכום נכסי הקרן'!$C$42</f>
        <v>6.8002951332647531E-8</v>
      </c>
    </row>
    <row r="132" spans="2:18">
      <c r="B132" s="75" t="s">
        <v>2503</v>
      </c>
      <c r="C132" s="82" t="s">
        <v>2277</v>
      </c>
      <c r="D132" s="69">
        <v>9509</v>
      </c>
      <c r="E132" s="69"/>
      <c r="F132" s="69" t="s">
        <v>2355</v>
      </c>
      <c r="G132" s="94">
        <v>44991</v>
      </c>
      <c r="H132" s="69" t="s">
        <v>2275</v>
      </c>
      <c r="I132" s="76">
        <v>2.1899999972130808</v>
      </c>
      <c r="J132" s="82" t="s">
        <v>260</v>
      </c>
      <c r="K132" s="82" t="s">
        <v>127</v>
      </c>
      <c r="L132" s="83">
        <v>7.6799999999999993E-2</v>
      </c>
      <c r="M132" s="83">
        <v>7.6599999948780959E-2</v>
      </c>
      <c r="N132" s="76">
        <v>263.47104400000006</v>
      </c>
      <c r="O132" s="78">
        <v>100.78</v>
      </c>
      <c r="P132" s="76">
        <v>0.26552614599999996</v>
      </c>
      <c r="Q132" s="77">
        <f t="shared" si="1"/>
        <v>2.1604787497264913E-4</v>
      </c>
      <c r="R132" s="77">
        <f>P132/'סכום נכסי הקרן'!$C$42</f>
        <v>3.391404811186828E-6</v>
      </c>
    </row>
    <row r="133" spans="2:18">
      <c r="B133" s="75" t="s">
        <v>2503</v>
      </c>
      <c r="C133" s="82" t="s">
        <v>2277</v>
      </c>
      <c r="D133" s="69">
        <v>9316</v>
      </c>
      <c r="E133" s="69"/>
      <c r="F133" s="69" t="s">
        <v>2355</v>
      </c>
      <c r="G133" s="94">
        <v>44885</v>
      </c>
      <c r="H133" s="69" t="s">
        <v>2275</v>
      </c>
      <c r="I133" s="76">
        <v>2.1899999997605462</v>
      </c>
      <c r="J133" s="82" t="s">
        <v>260</v>
      </c>
      <c r="K133" s="82" t="s">
        <v>127</v>
      </c>
      <c r="L133" s="83">
        <v>7.6799999999999993E-2</v>
      </c>
      <c r="M133" s="83">
        <v>8.399999998338481E-2</v>
      </c>
      <c r="N133" s="76">
        <v>2061.1635210000004</v>
      </c>
      <c r="O133" s="78">
        <v>99.28</v>
      </c>
      <c r="P133" s="76">
        <v>2.0463233710000006</v>
      </c>
      <c r="Q133" s="77">
        <f t="shared" si="1"/>
        <v>1.6650104800278993E-3</v>
      </c>
      <c r="R133" s="77">
        <f>P133/'סכום נכסי הקרן'!$C$42</f>
        <v>2.6136450327770928E-5</v>
      </c>
    </row>
    <row r="134" spans="2:18">
      <c r="B134" s="75" t="s">
        <v>2504</v>
      </c>
      <c r="C134" s="82" t="s">
        <v>2277</v>
      </c>
      <c r="D134" s="69" t="s">
        <v>2356</v>
      </c>
      <c r="E134" s="69"/>
      <c r="F134" s="69" t="s">
        <v>401</v>
      </c>
      <c r="G134" s="94">
        <v>45015</v>
      </c>
      <c r="H134" s="69" t="s">
        <v>125</v>
      </c>
      <c r="I134" s="76">
        <v>5.2700000007567169</v>
      </c>
      <c r="J134" s="82" t="s">
        <v>268</v>
      </c>
      <c r="K134" s="82" t="s">
        <v>127</v>
      </c>
      <c r="L134" s="83">
        <v>4.4999999999999998E-2</v>
      </c>
      <c r="M134" s="83">
        <v>3.600000000138847E-2</v>
      </c>
      <c r="N134" s="76">
        <v>1353.0295160000003</v>
      </c>
      <c r="O134" s="78">
        <v>106.46</v>
      </c>
      <c r="P134" s="76">
        <v>1.4404351330000003</v>
      </c>
      <c r="Q134" s="77">
        <f t="shared" si="1"/>
        <v>1.1720237506124738E-3</v>
      </c>
      <c r="R134" s="77">
        <f>P134/'סכום נכסי הקרן'!$C$42</f>
        <v>1.8397806445240763E-5</v>
      </c>
    </row>
    <row r="135" spans="2:18">
      <c r="B135" s="75" t="s">
        <v>2505</v>
      </c>
      <c r="C135" s="82" t="s">
        <v>2277</v>
      </c>
      <c r="D135" s="69" t="s">
        <v>2357</v>
      </c>
      <c r="E135" s="69"/>
      <c r="F135" s="69" t="s">
        <v>401</v>
      </c>
      <c r="G135" s="94">
        <v>44074</v>
      </c>
      <c r="H135" s="69" t="s">
        <v>125</v>
      </c>
      <c r="I135" s="76">
        <v>8.9399999998941215</v>
      </c>
      <c r="J135" s="82" t="s">
        <v>473</v>
      </c>
      <c r="K135" s="82" t="s">
        <v>127</v>
      </c>
      <c r="L135" s="83">
        <v>2.35E-2</v>
      </c>
      <c r="M135" s="83">
        <v>3.7799999999407793E-2</v>
      </c>
      <c r="N135" s="76">
        <v>11431.76945</v>
      </c>
      <c r="O135" s="78">
        <v>97.49</v>
      </c>
      <c r="P135" s="76">
        <v>11.144831797000002</v>
      </c>
      <c r="Q135" s="77">
        <f t="shared" si="1"/>
        <v>9.0680984262448538E-3</v>
      </c>
      <c r="R135" s="77">
        <f>P135/'סכום נכסי הקרן'!$C$42</f>
        <v>1.4234619356925308E-4</v>
      </c>
    </row>
    <row r="136" spans="2:18">
      <c r="B136" s="75" t="s">
        <v>2505</v>
      </c>
      <c r="C136" s="82" t="s">
        <v>2277</v>
      </c>
      <c r="D136" s="69" t="s">
        <v>2358</v>
      </c>
      <c r="E136" s="69"/>
      <c r="F136" s="69" t="s">
        <v>401</v>
      </c>
      <c r="G136" s="94">
        <v>44189</v>
      </c>
      <c r="H136" s="69" t="s">
        <v>125</v>
      </c>
      <c r="I136" s="76">
        <v>8.8400000020573444</v>
      </c>
      <c r="J136" s="82" t="s">
        <v>473</v>
      </c>
      <c r="K136" s="82" t="s">
        <v>127</v>
      </c>
      <c r="L136" s="83">
        <v>2.4700000000000003E-2</v>
      </c>
      <c r="M136" s="83">
        <v>4.0300000012894611E-2</v>
      </c>
      <c r="N136" s="76">
        <v>1429.7471270000003</v>
      </c>
      <c r="O136" s="78">
        <v>96.55</v>
      </c>
      <c r="P136" s="76">
        <v>1.3804207740000001</v>
      </c>
      <c r="Q136" s="77">
        <f t="shared" si="1"/>
        <v>1.1231924964210478E-3</v>
      </c>
      <c r="R136" s="77">
        <f>P136/'סכום נכסי הקרן'!$C$42</f>
        <v>1.763127934830887E-5</v>
      </c>
    </row>
    <row r="137" spans="2:18">
      <c r="B137" s="75" t="s">
        <v>2505</v>
      </c>
      <c r="C137" s="82" t="s">
        <v>2277</v>
      </c>
      <c r="D137" s="69" t="s">
        <v>2359</v>
      </c>
      <c r="E137" s="69"/>
      <c r="F137" s="69" t="s">
        <v>401</v>
      </c>
      <c r="G137" s="94">
        <v>44322</v>
      </c>
      <c r="H137" s="69" t="s">
        <v>125</v>
      </c>
      <c r="I137" s="76">
        <v>8.7099999999383453</v>
      </c>
      <c r="J137" s="82" t="s">
        <v>473</v>
      </c>
      <c r="K137" s="82" t="s">
        <v>127</v>
      </c>
      <c r="L137" s="83">
        <v>2.5600000000000001E-2</v>
      </c>
      <c r="M137" s="83">
        <v>4.4100000000032454E-2</v>
      </c>
      <c r="N137" s="76">
        <v>6580.2159980000006</v>
      </c>
      <c r="O137" s="78">
        <v>93.66</v>
      </c>
      <c r="P137" s="76">
        <v>6.1630300779999994</v>
      </c>
      <c r="Q137" s="77">
        <f t="shared" si="1"/>
        <v>5.0146080595182517E-3</v>
      </c>
      <c r="R137" s="77">
        <f>P137/'סכום נכסי הקרן'!$C$42</f>
        <v>7.8716654359222064E-5</v>
      </c>
    </row>
    <row r="138" spans="2:18">
      <c r="B138" s="75" t="s">
        <v>2505</v>
      </c>
      <c r="C138" s="82" t="s">
        <v>2277</v>
      </c>
      <c r="D138" s="69" t="s">
        <v>2360</v>
      </c>
      <c r="E138" s="69"/>
      <c r="F138" s="69" t="s">
        <v>401</v>
      </c>
      <c r="G138" s="94">
        <v>44418</v>
      </c>
      <c r="H138" s="69" t="s">
        <v>125</v>
      </c>
      <c r="I138" s="76">
        <v>8.8300000000381846</v>
      </c>
      <c r="J138" s="82" t="s">
        <v>473</v>
      </c>
      <c r="K138" s="82" t="s">
        <v>127</v>
      </c>
      <c r="L138" s="83">
        <v>2.2700000000000001E-2</v>
      </c>
      <c r="M138" s="83">
        <v>4.2199999999701185E-2</v>
      </c>
      <c r="N138" s="76">
        <v>6562.4360380000007</v>
      </c>
      <c r="O138" s="78">
        <v>91.79</v>
      </c>
      <c r="P138" s="76">
        <v>6.0236600190000003</v>
      </c>
      <c r="Q138" s="77">
        <f t="shared" si="1"/>
        <v>4.9012082850125706E-3</v>
      </c>
      <c r="R138" s="77">
        <f>P138/'סכום נכסי הקרן'!$C$42</f>
        <v>7.6936564918885024E-5</v>
      </c>
    </row>
    <row r="139" spans="2:18">
      <c r="B139" s="75" t="s">
        <v>2505</v>
      </c>
      <c r="C139" s="82" t="s">
        <v>2277</v>
      </c>
      <c r="D139" s="69" t="s">
        <v>2361</v>
      </c>
      <c r="E139" s="69"/>
      <c r="F139" s="69" t="s">
        <v>401</v>
      </c>
      <c r="G139" s="94">
        <v>44530</v>
      </c>
      <c r="H139" s="69" t="s">
        <v>125</v>
      </c>
      <c r="I139" s="76">
        <v>8.8900000005173734</v>
      </c>
      <c r="J139" s="82" t="s">
        <v>473</v>
      </c>
      <c r="K139" s="82" t="s">
        <v>127</v>
      </c>
      <c r="L139" s="83">
        <v>1.7899999999999999E-2</v>
      </c>
      <c r="M139" s="83">
        <v>4.4900000002554126E-2</v>
      </c>
      <c r="N139" s="76">
        <v>5414.035804000001</v>
      </c>
      <c r="O139" s="78">
        <v>84.61</v>
      </c>
      <c r="P139" s="76">
        <v>4.580815867000001</v>
      </c>
      <c r="Q139" s="77">
        <f t="shared" ref="Q139:Q202" si="2">IFERROR(P139/$P$10,0)</f>
        <v>3.7272244131707605E-3</v>
      </c>
      <c r="R139" s="77">
        <f>P139/'סכום נכסי הקרן'!$C$42</f>
        <v>5.8507989531489552E-5</v>
      </c>
    </row>
    <row r="140" spans="2:18">
      <c r="B140" s="75" t="s">
        <v>2505</v>
      </c>
      <c r="C140" s="82" t="s">
        <v>2277</v>
      </c>
      <c r="D140" s="69" t="s">
        <v>2362</v>
      </c>
      <c r="E140" s="69"/>
      <c r="F140" s="69" t="s">
        <v>401</v>
      </c>
      <c r="G140" s="94">
        <v>44612</v>
      </c>
      <c r="H140" s="69" t="s">
        <v>125</v>
      </c>
      <c r="I140" s="76">
        <v>8.710000000493725</v>
      </c>
      <c r="J140" s="82" t="s">
        <v>473</v>
      </c>
      <c r="K140" s="82" t="s">
        <v>127</v>
      </c>
      <c r="L140" s="83">
        <v>2.3599999999999999E-2</v>
      </c>
      <c r="M140" s="83">
        <v>4.6000000002138879E-2</v>
      </c>
      <c r="N140" s="76">
        <v>6340.1511340000006</v>
      </c>
      <c r="O140" s="78">
        <v>88.49</v>
      </c>
      <c r="P140" s="76">
        <v>5.6103999130000011</v>
      </c>
      <c r="Q140" s="77">
        <f t="shared" si="2"/>
        <v>4.5649552679094202E-3</v>
      </c>
      <c r="R140" s="77">
        <f>P140/'סכום נכסי הקרן'!$C$42</f>
        <v>7.1658243620311381E-5</v>
      </c>
    </row>
    <row r="141" spans="2:18">
      <c r="B141" s="75" t="s">
        <v>2505</v>
      </c>
      <c r="C141" s="82" t="s">
        <v>2277</v>
      </c>
      <c r="D141" s="69" t="s">
        <v>2363</v>
      </c>
      <c r="E141" s="69"/>
      <c r="F141" s="69" t="s">
        <v>401</v>
      </c>
      <c r="G141" s="94">
        <v>44662</v>
      </c>
      <c r="H141" s="69" t="s">
        <v>125</v>
      </c>
      <c r="I141" s="76">
        <v>8.7599999997902227</v>
      </c>
      <c r="J141" s="82" t="s">
        <v>473</v>
      </c>
      <c r="K141" s="82" t="s">
        <v>127</v>
      </c>
      <c r="L141" s="83">
        <v>2.4E-2</v>
      </c>
      <c r="M141" s="83">
        <v>4.3899999999167064E-2</v>
      </c>
      <c r="N141" s="76">
        <v>7220.2117670000007</v>
      </c>
      <c r="O141" s="78">
        <v>89.79</v>
      </c>
      <c r="P141" s="76">
        <v>6.4830275860000004</v>
      </c>
      <c r="Q141" s="77">
        <f t="shared" si="2"/>
        <v>5.2749770764358682E-3</v>
      </c>
      <c r="R141" s="77">
        <f>P141/'סכום נכסי הקרן'!$C$42</f>
        <v>8.2803788920347344E-5</v>
      </c>
    </row>
    <row r="142" spans="2:18">
      <c r="B142" s="75" t="s">
        <v>2506</v>
      </c>
      <c r="C142" s="82" t="s">
        <v>2276</v>
      </c>
      <c r="D142" s="69">
        <v>7490</v>
      </c>
      <c r="E142" s="69"/>
      <c r="F142" s="69" t="s">
        <v>2355</v>
      </c>
      <c r="G142" s="94">
        <v>43899</v>
      </c>
      <c r="H142" s="69" t="s">
        <v>2275</v>
      </c>
      <c r="I142" s="76">
        <v>3.2399999999409435</v>
      </c>
      <c r="J142" s="82" t="s">
        <v>123</v>
      </c>
      <c r="K142" s="82" t="s">
        <v>127</v>
      </c>
      <c r="L142" s="83">
        <v>2.3889999999999998E-2</v>
      </c>
      <c r="M142" s="83">
        <v>5.1099999995423098E-2</v>
      </c>
      <c r="N142" s="76">
        <v>737.97500100000025</v>
      </c>
      <c r="O142" s="78">
        <v>91.78</v>
      </c>
      <c r="P142" s="76">
        <v>0.67731342100000003</v>
      </c>
      <c r="Q142" s="77">
        <f t="shared" si="2"/>
        <v>5.5110250911978098E-4</v>
      </c>
      <c r="R142" s="77">
        <f>P142/'סכום נכסי הקרן'!$C$42</f>
        <v>8.6509145305065744E-6</v>
      </c>
    </row>
    <row r="143" spans="2:18">
      <c r="B143" s="75" t="s">
        <v>2506</v>
      </c>
      <c r="C143" s="82" t="s">
        <v>2276</v>
      </c>
      <c r="D143" s="69">
        <v>7491</v>
      </c>
      <c r="E143" s="69"/>
      <c r="F143" s="69" t="s">
        <v>2355</v>
      </c>
      <c r="G143" s="94">
        <v>43899</v>
      </c>
      <c r="H143" s="69" t="s">
        <v>2275</v>
      </c>
      <c r="I143" s="76">
        <v>3.3800000001100279</v>
      </c>
      <c r="J143" s="82" t="s">
        <v>123</v>
      </c>
      <c r="K143" s="82" t="s">
        <v>127</v>
      </c>
      <c r="L143" s="83">
        <v>1.2969999999999999E-2</v>
      </c>
      <c r="M143" s="83">
        <v>2.2300000000784623E-2</v>
      </c>
      <c r="N143" s="76">
        <v>10375.330013000003</v>
      </c>
      <c r="O143" s="78">
        <v>106.87</v>
      </c>
      <c r="P143" s="76">
        <v>11.088115931000003</v>
      </c>
      <c r="Q143" s="77">
        <f t="shared" si="2"/>
        <v>9.0219510222655352E-3</v>
      </c>
      <c r="R143" s="77">
        <f>P143/'סכום נכסי הקרן'!$C$42</f>
        <v>1.4162179612771817E-4</v>
      </c>
    </row>
    <row r="144" spans="2:18">
      <c r="B144" s="75" t="s">
        <v>2507</v>
      </c>
      <c r="C144" s="82" t="s">
        <v>2277</v>
      </c>
      <c r="D144" s="69" t="s">
        <v>2364</v>
      </c>
      <c r="E144" s="69"/>
      <c r="F144" s="69" t="s">
        <v>401</v>
      </c>
      <c r="G144" s="94">
        <v>43924</v>
      </c>
      <c r="H144" s="69" t="s">
        <v>125</v>
      </c>
      <c r="I144" s="76">
        <v>8.0699999997951277</v>
      </c>
      <c r="J144" s="82" t="s">
        <v>473</v>
      </c>
      <c r="K144" s="82" t="s">
        <v>127</v>
      </c>
      <c r="L144" s="83">
        <v>3.1400000000000004E-2</v>
      </c>
      <c r="M144" s="83">
        <v>2.9100000002634064E-2</v>
      </c>
      <c r="N144" s="76">
        <v>1556.0515929999999</v>
      </c>
      <c r="O144" s="78">
        <v>109.79</v>
      </c>
      <c r="P144" s="76">
        <v>1.7083890050000001</v>
      </c>
      <c r="Q144" s="77">
        <f t="shared" si="2"/>
        <v>1.3900469679429932E-3</v>
      </c>
      <c r="R144" s="77">
        <f>P144/'סכום נכסי הקרן'!$C$42</f>
        <v>2.1820219131774989E-5</v>
      </c>
    </row>
    <row r="145" spans="2:18">
      <c r="B145" s="75" t="s">
        <v>2507</v>
      </c>
      <c r="C145" s="82" t="s">
        <v>2277</v>
      </c>
      <c r="D145" s="69" t="s">
        <v>2365</v>
      </c>
      <c r="E145" s="69"/>
      <c r="F145" s="69" t="s">
        <v>401</v>
      </c>
      <c r="G145" s="94">
        <v>44015</v>
      </c>
      <c r="H145" s="69" t="s">
        <v>125</v>
      </c>
      <c r="I145" s="76">
        <v>7.7899999977014751</v>
      </c>
      <c r="J145" s="82" t="s">
        <v>473</v>
      </c>
      <c r="K145" s="82" t="s">
        <v>127</v>
      </c>
      <c r="L145" s="83">
        <v>3.1E-2</v>
      </c>
      <c r="M145" s="83">
        <v>4.059999998881799E-2</v>
      </c>
      <c r="N145" s="76">
        <v>1282.7791630000002</v>
      </c>
      <c r="O145" s="78">
        <v>100.39</v>
      </c>
      <c r="P145" s="76">
        <v>1.2877819240000001</v>
      </c>
      <c r="Q145" s="77">
        <f t="shared" si="2"/>
        <v>1.0478160147302015E-3</v>
      </c>
      <c r="R145" s="77">
        <f>P145/'סכום נכסי הקרן'!$C$42</f>
        <v>1.6448059366677328E-5</v>
      </c>
    </row>
    <row r="146" spans="2:18">
      <c r="B146" s="75" t="s">
        <v>2507</v>
      </c>
      <c r="C146" s="82" t="s">
        <v>2277</v>
      </c>
      <c r="D146" s="69" t="s">
        <v>2366</v>
      </c>
      <c r="E146" s="69"/>
      <c r="F146" s="69" t="s">
        <v>401</v>
      </c>
      <c r="G146" s="94">
        <v>44108</v>
      </c>
      <c r="H146" s="69" t="s">
        <v>125</v>
      </c>
      <c r="I146" s="76">
        <v>7.6900000013168848</v>
      </c>
      <c r="J146" s="82" t="s">
        <v>473</v>
      </c>
      <c r="K146" s="82" t="s">
        <v>127</v>
      </c>
      <c r="L146" s="83">
        <v>3.1E-2</v>
      </c>
      <c r="M146" s="83">
        <v>4.5000000004950698E-2</v>
      </c>
      <c r="N146" s="76">
        <v>2080.6738970000001</v>
      </c>
      <c r="O146" s="78">
        <v>97.08</v>
      </c>
      <c r="P146" s="76">
        <v>2.0199181860000004</v>
      </c>
      <c r="Q146" s="77">
        <f t="shared" si="2"/>
        <v>1.6435256500273549E-3</v>
      </c>
      <c r="R146" s="77">
        <f>P146/'סכום נכסי הקרן'!$C$42</f>
        <v>2.5799192875733497E-5</v>
      </c>
    </row>
    <row r="147" spans="2:18">
      <c r="B147" s="75" t="s">
        <v>2507</v>
      </c>
      <c r="C147" s="82" t="s">
        <v>2277</v>
      </c>
      <c r="D147" s="69" t="s">
        <v>2367</v>
      </c>
      <c r="E147" s="69"/>
      <c r="F147" s="69" t="s">
        <v>401</v>
      </c>
      <c r="G147" s="94">
        <v>44200</v>
      </c>
      <c r="H147" s="69" t="s">
        <v>125</v>
      </c>
      <c r="I147" s="76">
        <v>7.5900000011280468</v>
      </c>
      <c r="J147" s="82" t="s">
        <v>473</v>
      </c>
      <c r="K147" s="82" t="s">
        <v>127</v>
      </c>
      <c r="L147" s="83">
        <v>3.1E-2</v>
      </c>
      <c r="M147" s="83">
        <v>4.8800000007847275E-2</v>
      </c>
      <c r="N147" s="76">
        <v>1079.4816170000001</v>
      </c>
      <c r="O147" s="78">
        <v>94.44</v>
      </c>
      <c r="P147" s="76">
        <v>1.019462415</v>
      </c>
      <c r="Q147" s="77">
        <f t="shared" si="2"/>
        <v>8.2949529337587326E-4</v>
      </c>
      <c r="R147" s="77">
        <f>P147/'סכום נכסי הקרן'!$C$42</f>
        <v>1.3020976619963984E-5</v>
      </c>
    </row>
    <row r="148" spans="2:18">
      <c r="B148" s="75" t="s">
        <v>2507</v>
      </c>
      <c r="C148" s="82" t="s">
        <v>2277</v>
      </c>
      <c r="D148" s="69" t="s">
        <v>2368</v>
      </c>
      <c r="E148" s="69"/>
      <c r="F148" s="69" t="s">
        <v>401</v>
      </c>
      <c r="G148" s="94">
        <v>44290</v>
      </c>
      <c r="H148" s="69" t="s">
        <v>125</v>
      </c>
      <c r="I148" s="76">
        <v>7.5400000019262716</v>
      </c>
      <c r="J148" s="82" t="s">
        <v>473</v>
      </c>
      <c r="K148" s="82" t="s">
        <v>127</v>
      </c>
      <c r="L148" s="83">
        <v>3.1E-2</v>
      </c>
      <c r="M148" s="83">
        <v>5.1300000011193198E-2</v>
      </c>
      <c r="N148" s="76">
        <v>2073.4119100000003</v>
      </c>
      <c r="O148" s="78">
        <v>92.64</v>
      </c>
      <c r="P148" s="76">
        <v>1.9208088450000005</v>
      </c>
      <c r="Q148" s="77">
        <f t="shared" si="2"/>
        <v>1.5628843917725478E-3</v>
      </c>
      <c r="R148" s="77">
        <f>P148/'סכום נכסי הקרן'!$C$42</f>
        <v>2.4533329227409556E-5</v>
      </c>
    </row>
    <row r="149" spans="2:18">
      <c r="B149" s="75" t="s">
        <v>2507</v>
      </c>
      <c r="C149" s="82" t="s">
        <v>2277</v>
      </c>
      <c r="D149" s="69" t="s">
        <v>2369</v>
      </c>
      <c r="E149" s="69"/>
      <c r="F149" s="69" t="s">
        <v>401</v>
      </c>
      <c r="G149" s="94">
        <v>44496</v>
      </c>
      <c r="H149" s="69" t="s">
        <v>125</v>
      </c>
      <c r="I149" s="76">
        <v>7.0499999997252791</v>
      </c>
      <c r="J149" s="82" t="s">
        <v>473</v>
      </c>
      <c r="K149" s="82" t="s">
        <v>127</v>
      </c>
      <c r="L149" s="83">
        <v>3.1E-2</v>
      </c>
      <c r="M149" s="83">
        <v>7.2399999999999978E-2</v>
      </c>
      <c r="N149" s="76">
        <v>2322.6648820000005</v>
      </c>
      <c r="O149" s="78">
        <v>78.36</v>
      </c>
      <c r="P149" s="76">
        <v>1.8200401500000005</v>
      </c>
      <c r="Q149" s="77">
        <f t="shared" si="2"/>
        <v>1.4808929843481468E-3</v>
      </c>
      <c r="R149" s="77">
        <f>P149/'סכום נכסי הקרן'!$C$42</f>
        <v>2.3246271654404982E-5</v>
      </c>
    </row>
    <row r="150" spans="2:18">
      <c r="B150" s="75" t="s">
        <v>2507</v>
      </c>
      <c r="C150" s="82" t="s">
        <v>2277</v>
      </c>
      <c r="D150" s="69" t="s">
        <v>2370</v>
      </c>
      <c r="E150" s="69"/>
      <c r="F150" s="69" t="s">
        <v>401</v>
      </c>
      <c r="G150" s="94">
        <v>44615</v>
      </c>
      <c r="H150" s="69" t="s">
        <v>125</v>
      </c>
      <c r="I150" s="76">
        <v>7.2899999991654267</v>
      </c>
      <c r="J150" s="82" t="s">
        <v>473</v>
      </c>
      <c r="K150" s="82" t="s">
        <v>127</v>
      </c>
      <c r="L150" s="83">
        <v>3.1E-2</v>
      </c>
      <c r="M150" s="83">
        <v>6.179999999262864E-2</v>
      </c>
      <c r="N150" s="76">
        <v>2819.5032020000003</v>
      </c>
      <c r="O150" s="78">
        <v>83.72</v>
      </c>
      <c r="P150" s="76">
        <v>2.3604880930000003</v>
      </c>
      <c r="Q150" s="77">
        <f t="shared" si="2"/>
        <v>1.9206335951220831E-3</v>
      </c>
      <c r="R150" s="77">
        <f>P150/'סכום נכסי הקרן'!$C$42</f>
        <v>3.0149086242337215E-5</v>
      </c>
    </row>
    <row r="151" spans="2:18">
      <c r="B151" s="75" t="s">
        <v>2507</v>
      </c>
      <c r="C151" s="82" t="s">
        <v>2277</v>
      </c>
      <c r="D151" s="69" t="s">
        <v>2371</v>
      </c>
      <c r="E151" s="69"/>
      <c r="F151" s="69" t="s">
        <v>401</v>
      </c>
      <c r="G151" s="94">
        <v>44753</v>
      </c>
      <c r="H151" s="69" t="s">
        <v>125</v>
      </c>
      <c r="I151" s="76">
        <v>7.7999999998519938</v>
      </c>
      <c r="J151" s="82" t="s">
        <v>473</v>
      </c>
      <c r="K151" s="82" t="s">
        <v>127</v>
      </c>
      <c r="L151" s="83">
        <v>3.2599999999999997E-2</v>
      </c>
      <c r="M151" s="83">
        <v>3.8999999999259967E-2</v>
      </c>
      <c r="N151" s="76">
        <v>4162.123864000001</v>
      </c>
      <c r="O151" s="78">
        <v>97.4</v>
      </c>
      <c r="P151" s="76">
        <v>4.0539087070000006</v>
      </c>
      <c r="Q151" s="77">
        <f t="shared" si="2"/>
        <v>3.2985013893150465E-3</v>
      </c>
      <c r="R151" s="77">
        <f>P151/'סכום נכסי הקרן'!$C$42</f>
        <v>5.1778123172216633E-5</v>
      </c>
    </row>
    <row r="152" spans="2:18">
      <c r="B152" s="75" t="s">
        <v>2507</v>
      </c>
      <c r="C152" s="82" t="s">
        <v>2277</v>
      </c>
      <c r="D152" s="69" t="s">
        <v>2372</v>
      </c>
      <c r="E152" s="69"/>
      <c r="F152" s="69" t="s">
        <v>401</v>
      </c>
      <c r="G152" s="94">
        <v>44959</v>
      </c>
      <c r="H152" s="69" t="s">
        <v>125</v>
      </c>
      <c r="I152" s="76">
        <v>7.6500000019802759</v>
      </c>
      <c r="J152" s="82" t="s">
        <v>473</v>
      </c>
      <c r="K152" s="82" t="s">
        <v>127</v>
      </c>
      <c r="L152" s="83">
        <v>3.8100000000000002E-2</v>
      </c>
      <c r="M152" s="83">
        <v>4.1200000011780098E-2</v>
      </c>
      <c r="N152" s="76">
        <v>2013.9308580000004</v>
      </c>
      <c r="O152" s="78">
        <v>97.79</v>
      </c>
      <c r="P152" s="76">
        <v>1.9694230140000002</v>
      </c>
      <c r="Q152" s="77">
        <f t="shared" si="2"/>
        <v>1.6024397729063184E-3</v>
      </c>
      <c r="R152" s="77">
        <f>P152/'סכום נכסי הקרן'!$C$42</f>
        <v>2.5154248594945017E-5</v>
      </c>
    </row>
    <row r="153" spans="2:18">
      <c r="B153" s="75" t="s">
        <v>2507</v>
      </c>
      <c r="C153" s="82" t="s">
        <v>2277</v>
      </c>
      <c r="D153" s="69" t="s">
        <v>2373</v>
      </c>
      <c r="E153" s="69"/>
      <c r="F153" s="69" t="s">
        <v>401</v>
      </c>
      <c r="G153" s="94">
        <v>43011</v>
      </c>
      <c r="H153" s="69" t="s">
        <v>125</v>
      </c>
      <c r="I153" s="76">
        <v>7.7899999976032097</v>
      </c>
      <c r="J153" s="82" t="s">
        <v>473</v>
      </c>
      <c r="K153" s="82" t="s">
        <v>127</v>
      </c>
      <c r="L153" s="83">
        <v>3.9E-2</v>
      </c>
      <c r="M153" s="83">
        <v>3.4899999991271802E-2</v>
      </c>
      <c r="N153" s="76">
        <v>1280.8070690000002</v>
      </c>
      <c r="O153" s="78">
        <v>112.71</v>
      </c>
      <c r="P153" s="76">
        <v>1.4435976740000003</v>
      </c>
      <c r="Q153" s="77">
        <f t="shared" si="2"/>
        <v>1.1745969821863012E-3</v>
      </c>
      <c r="R153" s="77">
        <f>P153/'סכום נכסי הקרן'!$C$42</f>
        <v>1.8438199667996972E-5</v>
      </c>
    </row>
    <row r="154" spans="2:18">
      <c r="B154" s="75" t="s">
        <v>2507</v>
      </c>
      <c r="C154" s="82" t="s">
        <v>2277</v>
      </c>
      <c r="D154" s="69" t="s">
        <v>2374</v>
      </c>
      <c r="E154" s="69"/>
      <c r="F154" s="69" t="s">
        <v>401</v>
      </c>
      <c r="G154" s="94">
        <v>43104</v>
      </c>
      <c r="H154" s="69" t="s">
        <v>125</v>
      </c>
      <c r="I154" s="76">
        <v>7.6000000010860607</v>
      </c>
      <c r="J154" s="82" t="s">
        <v>473</v>
      </c>
      <c r="K154" s="82" t="s">
        <v>127</v>
      </c>
      <c r="L154" s="83">
        <v>3.8199999999999998E-2</v>
      </c>
      <c r="M154" s="83">
        <v>4.3200000004678413E-2</v>
      </c>
      <c r="N154" s="76">
        <v>2275.8551270000003</v>
      </c>
      <c r="O154" s="78">
        <v>105.19</v>
      </c>
      <c r="P154" s="76">
        <v>2.3939721340000006</v>
      </c>
      <c r="Q154" s="77">
        <f t="shared" si="2"/>
        <v>1.9478782036569694E-3</v>
      </c>
      <c r="R154" s="77">
        <f>P154/'סכום נכסי הקרן'!$C$42</f>
        <v>3.0576757639132082E-5</v>
      </c>
    </row>
    <row r="155" spans="2:18">
      <c r="B155" s="75" t="s">
        <v>2507</v>
      </c>
      <c r="C155" s="82" t="s">
        <v>2277</v>
      </c>
      <c r="D155" s="69" t="s">
        <v>2375</v>
      </c>
      <c r="E155" s="69"/>
      <c r="F155" s="69" t="s">
        <v>401</v>
      </c>
      <c r="G155" s="94">
        <v>43194</v>
      </c>
      <c r="H155" s="69" t="s">
        <v>125</v>
      </c>
      <c r="I155" s="76">
        <v>7.7899999979162926</v>
      </c>
      <c r="J155" s="82" t="s">
        <v>473</v>
      </c>
      <c r="K155" s="82" t="s">
        <v>127</v>
      </c>
      <c r="L155" s="83">
        <v>3.7900000000000003E-2</v>
      </c>
      <c r="M155" s="83">
        <v>3.5499999991139647E-2</v>
      </c>
      <c r="N155" s="76">
        <v>1468.3759680000003</v>
      </c>
      <c r="O155" s="78">
        <v>111.45</v>
      </c>
      <c r="P155" s="76">
        <v>1.6365050790000002</v>
      </c>
      <c r="Q155" s="77">
        <f t="shared" si="2"/>
        <v>1.3315579276320961E-3</v>
      </c>
      <c r="R155" s="77">
        <f>P155/'סכום נכסי הקרן'!$C$42</f>
        <v>2.0902089237013525E-5</v>
      </c>
    </row>
    <row r="156" spans="2:18">
      <c r="B156" s="75" t="s">
        <v>2507</v>
      </c>
      <c r="C156" s="82" t="s">
        <v>2277</v>
      </c>
      <c r="D156" s="69" t="s">
        <v>2376</v>
      </c>
      <c r="E156" s="69"/>
      <c r="F156" s="69" t="s">
        <v>401</v>
      </c>
      <c r="G156" s="94">
        <v>43285</v>
      </c>
      <c r="H156" s="69" t="s">
        <v>125</v>
      </c>
      <c r="I156" s="76">
        <v>7.749999999316131</v>
      </c>
      <c r="J156" s="82" t="s">
        <v>473</v>
      </c>
      <c r="K156" s="82" t="s">
        <v>127</v>
      </c>
      <c r="L156" s="83">
        <v>4.0099999999999997E-2</v>
      </c>
      <c r="M156" s="83">
        <v>3.5599999995987966E-2</v>
      </c>
      <c r="N156" s="76">
        <v>1958.9130470000005</v>
      </c>
      <c r="O156" s="78">
        <v>111.97</v>
      </c>
      <c r="P156" s="76">
        <v>2.1933947979999999</v>
      </c>
      <c r="Q156" s="77">
        <f t="shared" si="2"/>
        <v>1.7846765458794519E-3</v>
      </c>
      <c r="R156" s="77">
        <f>P156/'סכום נכסי הקרן'!$C$42</f>
        <v>2.8014904682002058E-5</v>
      </c>
    </row>
    <row r="157" spans="2:18">
      <c r="B157" s="75" t="s">
        <v>2507</v>
      </c>
      <c r="C157" s="82" t="s">
        <v>2277</v>
      </c>
      <c r="D157" s="69" t="s">
        <v>2377</v>
      </c>
      <c r="E157" s="69"/>
      <c r="F157" s="69" t="s">
        <v>401</v>
      </c>
      <c r="G157" s="94">
        <v>43377</v>
      </c>
      <c r="H157" s="69" t="s">
        <v>125</v>
      </c>
      <c r="I157" s="76">
        <v>7.7199999997679445</v>
      </c>
      <c r="J157" s="82" t="s">
        <v>473</v>
      </c>
      <c r="K157" s="82" t="s">
        <v>127</v>
      </c>
      <c r="L157" s="83">
        <v>3.9699999999999999E-2</v>
      </c>
      <c r="M157" s="83">
        <v>3.719999999999999E-2</v>
      </c>
      <c r="N157" s="76">
        <v>3916.500238000001</v>
      </c>
      <c r="O157" s="78">
        <v>110.03</v>
      </c>
      <c r="P157" s="76">
        <v>4.3093253750000011</v>
      </c>
      <c r="Q157" s="77">
        <f t="shared" si="2"/>
        <v>3.5063235913289862E-3</v>
      </c>
      <c r="R157" s="77">
        <f>P157/'סכום נכסי הקרן'!$C$42</f>
        <v>5.5040405737461683E-5</v>
      </c>
    </row>
    <row r="158" spans="2:18">
      <c r="B158" s="75" t="s">
        <v>2507</v>
      </c>
      <c r="C158" s="82" t="s">
        <v>2277</v>
      </c>
      <c r="D158" s="69" t="s">
        <v>2378</v>
      </c>
      <c r="E158" s="69"/>
      <c r="F158" s="69" t="s">
        <v>401</v>
      </c>
      <c r="G158" s="94">
        <v>43469</v>
      </c>
      <c r="H158" s="69" t="s">
        <v>125</v>
      </c>
      <c r="I158" s="76">
        <v>7.8099999991960853</v>
      </c>
      <c r="J158" s="82" t="s">
        <v>473</v>
      </c>
      <c r="K158" s="82" t="s">
        <v>127</v>
      </c>
      <c r="L158" s="83">
        <v>4.1700000000000001E-2</v>
      </c>
      <c r="M158" s="83">
        <v>3.2099999997569573E-2</v>
      </c>
      <c r="N158" s="76">
        <v>2766.6406690000003</v>
      </c>
      <c r="O158" s="78">
        <v>116</v>
      </c>
      <c r="P158" s="76">
        <v>3.2093030180000004</v>
      </c>
      <c r="Q158" s="77">
        <f t="shared" si="2"/>
        <v>2.6112799346781077E-3</v>
      </c>
      <c r="R158" s="77">
        <f>P158/'סכום נכסי הקרן'!$C$42</f>
        <v>4.0990485719630829E-5</v>
      </c>
    </row>
    <row r="159" spans="2:18">
      <c r="B159" s="75" t="s">
        <v>2507</v>
      </c>
      <c r="C159" s="82" t="s">
        <v>2277</v>
      </c>
      <c r="D159" s="69" t="s">
        <v>2379</v>
      </c>
      <c r="E159" s="69"/>
      <c r="F159" s="69" t="s">
        <v>401</v>
      </c>
      <c r="G159" s="94">
        <v>43559</v>
      </c>
      <c r="H159" s="69" t="s">
        <v>125</v>
      </c>
      <c r="I159" s="76">
        <v>7.8099999996497971</v>
      </c>
      <c r="J159" s="82" t="s">
        <v>473</v>
      </c>
      <c r="K159" s="82" t="s">
        <v>127</v>
      </c>
      <c r="L159" s="83">
        <v>3.7200000000000004E-2</v>
      </c>
      <c r="M159" s="83">
        <v>3.4999999997923692E-2</v>
      </c>
      <c r="N159" s="76">
        <v>6569.4265869999999</v>
      </c>
      <c r="O159" s="78">
        <v>109.97</v>
      </c>
      <c r="P159" s="76">
        <v>7.2243988130000014</v>
      </c>
      <c r="Q159" s="77">
        <f t="shared" si="2"/>
        <v>5.8782008288689553E-3</v>
      </c>
      <c r="R159" s="77">
        <f>P159/'סכום נכסי הקרן'!$C$42</f>
        <v>9.2272875049904187E-5</v>
      </c>
    </row>
    <row r="160" spans="2:18">
      <c r="B160" s="75" t="s">
        <v>2507</v>
      </c>
      <c r="C160" s="82" t="s">
        <v>2277</v>
      </c>
      <c r="D160" s="69" t="s">
        <v>2380</v>
      </c>
      <c r="E160" s="69"/>
      <c r="F160" s="69" t="s">
        <v>401</v>
      </c>
      <c r="G160" s="94">
        <v>43742</v>
      </c>
      <c r="H160" s="69" t="s">
        <v>125</v>
      </c>
      <c r="I160" s="76">
        <v>7.679999999831308</v>
      </c>
      <c r="J160" s="82" t="s">
        <v>473</v>
      </c>
      <c r="K160" s="82" t="s">
        <v>127</v>
      </c>
      <c r="L160" s="83">
        <v>3.1E-2</v>
      </c>
      <c r="M160" s="83">
        <v>4.5299999999605475E-2</v>
      </c>
      <c r="N160" s="76">
        <v>7648.209683000001</v>
      </c>
      <c r="O160" s="78">
        <v>96.11</v>
      </c>
      <c r="P160" s="76">
        <v>7.3506944930000007</v>
      </c>
      <c r="Q160" s="77">
        <f t="shared" si="2"/>
        <v>5.9809625105084934E-3</v>
      </c>
      <c r="R160" s="77">
        <f>P160/'סכום נכסי הקרן'!$C$42</f>
        <v>9.3885973357684817E-5</v>
      </c>
    </row>
    <row r="161" spans="2:18">
      <c r="B161" s="75" t="s">
        <v>2507</v>
      </c>
      <c r="C161" s="82" t="s">
        <v>2277</v>
      </c>
      <c r="D161" s="69" t="s">
        <v>2381</v>
      </c>
      <c r="E161" s="69"/>
      <c r="F161" s="69" t="s">
        <v>401</v>
      </c>
      <c r="G161" s="94">
        <v>42935</v>
      </c>
      <c r="H161" s="69" t="s">
        <v>125</v>
      </c>
      <c r="I161" s="76">
        <v>7.7700000002586984</v>
      </c>
      <c r="J161" s="82" t="s">
        <v>473</v>
      </c>
      <c r="K161" s="82" t="s">
        <v>127</v>
      </c>
      <c r="L161" s="83">
        <v>4.0800000000000003E-2</v>
      </c>
      <c r="M161" s="83">
        <v>3.4700000000842939E-2</v>
      </c>
      <c r="N161" s="76">
        <v>5999.3382949999996</v>
      </c>
      <c r="O161" s="78">
        <v>114.69</v>
      </c>
      <c r="P161" s="76">
        <v>6.8806412860000012</v>
      </c>
      <c r="Q161" s="77">
        <f t="shared" si="2"/>
        <v>5.5984992464334421E-3</v>
      </c>
      <c r="R161" s="77">
        <f>P161/'סכום נכסי הקרן'!$C$42</f>
        <v>8.7882268141650847E-5</v>
      </c>
    </row>
    <row r="162" spans="2:18">
      <c r="B162" s="75" t="s">
        <v>2487</v>
      </c>
      <c r="C162" s="82" t="s">
        <v>2277</v>
      </c>
      <c r="D162" s="69" t="s">
        <v>2382</v>
      </c>
      <c r="E162" s="69"/>
      <c r="F162" s="69" t="s">
        <v>2355</v>
      </c>
      <c r="G162" s="94">
        <v>40742</v>
      </c>
      <c r="H162" s="69" t="s">
        <v>2275</v>
      </c>
      <c r="I162" s="76">
        <v>5.2800000000215261</v>
      </c>
      <c r="J162" s="82" t="s">
        <v>260</v>
      </c>
      <c r="K162" s="82" t="s">
        <v>127</v>
      </c>
      <c r="L162" s="83">
        <v>0.06</v>
      </c>
      <c r="M162" s="83">
        <v>1.8100000000034821E-2</v>
      </c>
      <c r="N162" s="76">
        <v>22044.232483</v>
      </c>
      <c r="O162" s="78">
        <v>143.30000000000001</v>
      </c>
      <c r="P162" s="76">
        <v>31.589385169000003</v>
      </c>
      <c r="Q162" s="77">
        <f t="shared" si="2"/>
        <v>2.5703003791780907E-2</v>
      </c>
      <c r="R162" s="77">
        <f>P162/'סכום נכסי הקרן'!$C$42</f>
        <v>4.0347210419188043E-4</v>
      </c>
    </row>
    <row r="163" spans="2:18">
      <c r="B163" s="75" t="s">
        <v>2487</v>
      </c>
      <c r="C163" s="82" t="s">
        <v>2277</v>
      </c>
      <c r="D163" s="69" t="s">
        <v>2383</v>
      </c>
      <c r="E163" s="69"/>
      <c r="F163" s="69" t="s">
        <v>2355</v>
      </c>
      <c r="G163" s="94">
        <v>42201</v>
      </c>
      <c r="H163" s="69" t="s">
        <v>2275</v>
      </c>
      <c r="I163" s="76">
        <v>4.8700000006976039</v>
      </c>
      <c r="J163" s="82" t="s">
        <v>260</v>
      </c>
      <c r="K163" s="82" t="s">
        <v>127</v>
      </c>
      <c r="L163" s="83">
        <v>4.2030000000000005E-2</v>
      </c>
      <c r="M163" s="83">
        <v>3.0600000003488011E-2</v>
      </c>
      <c r="N163" s="76">
        <v>1553.9058640000003</v>
      </c>
      <c r="O163" s="78">
        <v>118.08</v>
      </c>
      <c r="P163" s="76">
        <v>1.8348519560000005</v>
      </c>
      <c r="Q163" s="77">
        <f t="shared" si="2"/>
        <v>1.492944751223139E-3</v>
      </c>
      <c r="R163" s="77">
        <f>P163/'סכום נכסי הקרן'!$C$42</f>
        <v>2.3435453890834408E-5</v>
      </c>
    </row>
    <row r="164" spans="2:18">
      <c r="B164" s="75" t="s">
        <v>2508</v>
      </c>
      <c r="C164" s="82" t="s">
        <v>2277</v>
      </c>
      <c r="D164" s="69" t="s">
        <v>2384</v>
      </c>
      <c r="E164" s="69"/>
      <c r="F164" s="69" t="s">
        <v>2355</v>
      </c>
      <c r="G164" s="94">
        <v>42521</v>
      </c>
      <c r="H164" s="69" t="s">
        <v>2275</v>
      </c>
      <c r="I164" s="76">
        <v>1.5099999995376885</v>
      </c>
      <c r="J164" s="82" t="s">
        <v>123</v>
      </c>
      <c r="K164" s="82" t="s">
        <v>127</v>
      </c>
      <c r="L164" s="83">
        <v>2.3E-2</v>
      </c>
      <c r="M164" s="83">
        <v>3.7499999991109395E-2</v>
      </c>
      <c r="N164" s="76">
        <v>1278.1610860000003</v>
      </c>
      <c r="O164" s="78">
        <v>110</v>
      </c>
      <c r="P164" s="76">
        <v>1.4059772150000001</v>
      </c>
      <c r="Q164" s="77">
        <f t="shared" si="2"/>
        <v>1.1439867377908369E-3</v>
      </c>
      <c r="R164" s="77">
        <f>P164/'סכום נכסי הקרן'!$C$42</f>
        <v>1.7957696306751117E-5</v>
      </c>
    </row>
    <row r="165" spans="2:18">
      <c r="B165" s="75" t="s">
        <v>2509</v>
      </c>
      <c r="C165" s="82" t="s">
        <v>2277</v>
      </c>
      <c r="D165" s="69" t="s">
        <v>2385</v>
      </c>
      <c r="E165" s="69"/>
      <c r="F165" s="69" t="s">
        <v>401</v>
      </c>
      <c r="G165" s="94">
        <v>44592</v>
      </c>
      <c r="H165" s="69" t="s">
        <v>125</v>
      </c>
      <c r="I165" s="76">
        <v>11.65000000063073</v>
      </c>
      <c r="J165" s="82" t="s">
        <v>473</v>
      </c>
      <c r="K165" s="82" t="s">
        <v>127</v>
      </c>
      <c r="L165" s="83">
        <v>2.7473999999999998E-2</v>
      </c>
      <c r="M165" s="83">
        <v>4.0100000000887696E-2</v>
      </c>
      <c r="N165" s="76">
        <v>2455.6950790000005</v>
      </c>
      <c r="O165" s="78">
        <v>87.16</v>
      </c>
      <c r="P165" s="76">
        <v>2.140383881</v>
      </c>
      <c r="Q165" s="77">
        <f t="shared" si="2"/>
        <v>1.7415437089037611E-3</v>
      </c>
      <c r="R165" s="77">
        <f>P165/'סכום נכסי הקרן'!$C$42</f>
        <v>2.7337828312433443E-5</v>
      </c>
    </row>
    <row r="166" spans="2:18">
      <c r="B166" s="75" t="s">
        <v>2509</v>
      </c>
      <c r="C166" s="82" t="s">
        <v>2277</v>
      </c>
      <c r="D166" s="69" t="s">
        <v>2386</v>
      </c>
      <c r="E166" s="69"/>
      <c r="F166" s="69" t="s">
        <v>401</v>
      </c>
      <c r="G166" s="94">
        <v>44837</v>
      </c>
      <c r="H166" s="69" t="s">
        <v>125</v>
      </c>
      <c r="I166" s="76">
        <v>11.50999999991356</v>
      </c>
      <c r="J166" s="82" t="s">
        <v>473</v>
      </c>
      <c r="K166" s="82" t="s">
        <v>127</v>
      </c>
      <c r="L166" s="83">
        <v>3.9636999999999999E-2</v>
      </c>
      <c r="M166" s="83">
        <v>3.5799999999909016E-2</v>
      </c>
      <c r="N166" s="76">
        <v>2150.2661400000006</v>
      </c>
      <c r="O166" s="78">
        <v>102.22</v>
      </c>
      <c r="P166" s="76">
        <v>2.1980019689999999</v>
      </c>
      <c r="Q166" s="77">
        <f t="shared" si="2"/>
        <v>1.7884252143973371E-3</v>
      </c>
      <c r="R166" s="77">
        <f>P166/'סכום נכסי הקרן'!$C$42</f>
        <v>2.8073749289701669E-5</v>
      </c>
    </row>
    <row r="167" spans="2:18">
      <c r="B167" s="75" t="s">
        <v>2509</v>
      </c>
      <c r="C167" s="82" t="s">
        <v>2277</v>
      </c>
      <c r="D167" s="69" t="s">
        <v>2387</v>
      </c>
      <c r="E167" s="69"/>
      <c r="F167" s="69" t="s">
        <v>401</v>
      </c>
      <c r="G167" s="94">
        <v>45076</v>
      </c>
      <c r="H167" s="69" t="s">
        <v>125</v>
      </c>
      <c r="I167" s="76">
        <v>11.330000000130781</v>
      </c>
      <c r="J167" s="82" t="s">
        <v>473</v>
      </c>
      <c r="K167" s="82" t="s">
        <v>127</v>
      </c>
      <c r="L167" s="83">
        <v>4.4936999999999998E-2</v>
      </c>
      <c r="M167" s="83">
        <v>3.8399999999252706E-2</v>
      </c>
      <c r="N167" s="76">
        <v>2631.5618500000005</v>
      </c>
      <c r="O167" s="78">
        <v>101.7</v>
      </c>
      <c r="P167" s="76">
        <v>2.6762986049999999</v>
      </c>
      <c r="Q167" s="77">
        <f t="shared" si="2"/>
        <v>2.1775958229082095E-3</v>
      </c>
      <c r="R167" s="77">
        <f>P167/'סכום נכסי הקרן'!$C$42</f>
        <v>3.4182742836818782E-5</v>
      </c>
    </row>
    <row r="168" spans="2:18">
      <c r="B168" s="75" t="s">
        <v>2510</v>
      </c>
      <c r="C168" s="82" t="s">
        <v>2276</v>
      </c>
      <c r="D168" s="69" t="s">
        <v>2388</v>
      </c>
      <c r="E168" s="69"/>
      <c r="F168" s="69" t="s">
        <v>401</v>
      </c>
      <c r="G168" s="94">
        <v>42432</v>
      </c>
      <c r="H168" s="69" t="s">
        <v>125</v>
      </c>
      <c r="I168" s="76">
        <v>4.5199999999607563</v>
      </c>
      <c r="J168" s="82" t="s">
        <v>473</v>
      </c>
      <c r="K168" s="82" t="s">
        <v>127</v>
      </c>
      <c r="L168" s="83">
        <v>2.5399999999999999E-2</v>
      </c>
      <c r="M168" s="83">
        <v>2.0699999999989102E-2</v>
      </c>
      <c r="N168" s="76">
        <v>7956.971499000002</v>
      </c>
      <c r="O168" s="78">
        <v>115.29</v>
      </c>
      <c r="P168" s="76">
        <v>9.1735924430000022</v>
      </c>
      <c r="Q168" s="77">
        <f t="shared" si="2"/>
        <v>7.464180771016439E-3</v>
      </c>
      <c r="R168" s="77">
        <f>P168/'סכום נכסי הקרן'!$C$42</f>
        <v>1.171687459624309E-4</v>
      </c>
    </row>
    <row r="169" spans="2:18">
      <c r="B169" s="75" t="s">
        <v>2511</v>
      </c>
      <c r="C169" s="82" t="s">
        <v>2277</v>
      </c>
      <c r="D169" s="69" t="s">
        <v>2389</v>
      </c>
      <c r="E169" s="69"/>
      <c r="F169" s="69" t="s">
        <v>401</v>
      </c>
      <c r="G169" s="94">
        <v>42242</v>
      </c>
      <c r="H169" s="69" t="s">
        <v>125</v>
      </c>
      <c r="I169" s="76">
        <v>3.1599999999312849</v>
      </c>
      <c r="J169" s="82" t="s">
        <v>406</v>
      </c>
      <c r="K169" s="82" t="s">
        <v>127</v>
      </c>
      <c r="L169" s="83">
        <v>2.3599999999999999E-2</v>
      </c>
      <c r="M169" s="83">
        <v>2.9799999999728002E-2</v>
      </c>
      <c r="N169" s="76">
        <v>12885.706728000001</v>
      </c>
      <c r="O169" s="78">
        <v>108.42</v>
      </c>
      <c r="P169" s="76">
        <v>13.970683831000002</v>
      </c>
      <c r="Q169" s="77">
        <f t="shared" si="2"/>
        <v>1.1367379819546282E-2</v>
      </c>
      <c r="R169" s="77">
        <f>P169/'סכום נכסי הקרן'!$C$42</f>
        <v>1.7843909187015972E-4</v>
      </c>
    </row>
    <row r="170" spans="2:18">
      <c r="B170" s="75" t="s">
        <v>2512</v>
      </c>
      <c r="C170" s="82" t="s">
        <v>2276</v>
      </c>
      <c r="D170" s="69">
        <v>7134</v>
      </c>
      <c r="E170" s="69"/>
      <c r="F170" s="69" t="s">
        <v>401</v>
      </c>
      <c r="G170" s="94">
        <v>43705</v>
      </c>
      <c r="H170" s="69" t="s">
        <v>125</v>
      </c>
      <c r="I170" s="76">
        <v>5.3899999999546031</v>
      </c>
      <c r="J170" s="82" t="s">
        <v>473</v>
      </c>
      <c r="K170" s="82" t="s">
        <v>127</v>
      </c>
      <c r="L170" s="83">
        <v>0.04</v>
      </c>
      <c r="M170" s="83">
        <v>3.4700000000907963E-2</v>
      </c>
      <c r="N170" s="76">
        <v>778.90518399999996</v>
      </c>
      <c r="O170" s="78">
        <v>113.12</v>
      </c>
      <c r="P170" s="76">
        <v>0.88109753600000007</v>
      </c>
      <c r="Q170" s="77">
        <f t="shared" si="2"/>
        <v>7.1691339314071639E-4</v>
      </c>
      <c r="R170" s="77">
        <f>P170/'סכום נכסי הקרן'!$C$42</f>
        <v>1.125372573560142E-5</v>
      </c>
    </row>
    <row r="171" spans="2:18">
      <c r="B171" s="75" t="s">
        <v>2512</v>
      </c>
      <c r="C171" s="82" t="s">
        <v>2276</v>
      </c>
      <c r="D171" s="69" t="s">
        <v>2390</v>
      </c>
      <c r="E171" s="69"/>
      <c r="F171" s="69" t="s">
        <v>401</v>
      </c>
      <c r="G171" s="94">
        <v>43256</v>
      </c>
      <c r="H171" s="69" t="s">
        <v>125</v>
      </c>
      <c r="I171" s="76">
        <v>5.4000000001226072</v>
      </c>
      <c r="J171" s="82" t="s">
        <v>473</v>
      </c>
      <c r="K171" s="82" t="s">
        <v>127</v>
      </c>
      <c r="L171" s="83">
        <v>0.04</v>
      </c>
      <c r="M171" s="83">
        <v>3.4100000000865056E-2</v>
      </c>
      <c r="N171" s="76">
        <v>12797.345713000002</v>
      </c>
      <c r="O171" s="78">
        <v>114.72</v>
      </c>
      <c r="P171" s="76">
        <v>14.681114553000002</v>
      </c>
      <c r="Q171" s="77">
        <f t="shared" si="2"/>
        <v>1.1945428535710696E-2</v>
      </c>
      <c r="R171" s="77">
        <f>P171/'סכום נכסי הקרן'!$C$42</f>
        <v>1.8751299364933038E-4</v>
      </c>
    </row>
    <row r="172" spans="2:18">
      <c r="B172" s="75" t="s">
        <v>2513</v>
      </c>
      <c r="C172" s="82" t="s">
        <v>2277</v>
      </c>
      <c r="D172" s="69" t="s">
        <v>2391</v>
      </c>
      <c r="E172" s="69"/>
      <c r="F172" s="69" t="s">
        <v>393</v>
      </c>
      <c r="G172" s="94">
        <v>44376</v>
      </c>
      <c r="H172" s="69" t="s">
        <v>255</v>
      </c>
      <c r="I172" s="76">
        <v>4.7200000001189215</v>
      </c>
      <c r="J172" s="82" t="s">
        <v>123</v>
      </c>
      <c r="K172" s="82" t="s">
        <v>127</v>
      </c>
      <c r="L172" s="83">
        <v>7.400000000000001E-2</v>
      </c>
      <c r="M172" s="83">
        <v>8.1700000002304096E-2</v>
      </c>
      <c r="N172" s="76">
        <v>6896.0600830000012</v>
      </c>
      <c r="O172" s="78">
        <v>97.55</v>
      </c>
      <c r="P172" s="76">
        <v>6.7271068850000022</v>
      </c>
      <c r="Q172" s="77">
        <f t="shared" si="2"/>
        <v>5.4735745202964979E-3</v>
      </c>
      <c r="R172" s="77">
        <f>P172/'סכום נכסי הקרן'!$C$42</f>
        <v>8.5921266130820309E-5</v>
      </c>
    </row>
    <row r="173" spans="2:18">
      <c r="B173" s="75" t="s">
        <v>2513</v>
      </c>
      <c r="C173" s="82" t="s">
        <v>2277</v>
      </c>
      <c r="D173" s="69" t="s">
        <v>2392</v>
      </c>
      <c r="E173" s="69"/>
      <c r="F173" s="69" t="s">
        <v>393</v>
      </c>
      <c r="G173" s="94">
        <v>44431</v>
      </c>
      <c r="H173" s="69" t="s">
        <v>255</v>
      </c>
      <c r="I173" s="76">
        <v>4.7200000017208454</v>
      </c>
      <c r="J173" s="82" t="s">
        <v>123</v>
      </c>
      <c r="K173" s="82" t="s">
        <v>127</v>
      </c>
      <c r="L173" s="83">
        <v>7.400000000000001E-2</v>
      </c>
      <c r="M173" s="83">
        <v>8.1400000030114772E-2</v>
      </c>
      <c r="N173" s="76">
        <v>1190.3106080000002</v>
      </c>
      <c r="O173" s="78">
        <v>97.64</v>
      </c>
      <c r="P173" s="76">
        <v>1.1622193250000004</v>
      </c>
      <c r="Q173" s="77">
        <f t="shared" si="2"/>
        <v>9.4565081142102209E-4</v>
      </c>
      <c r="R173" s="77">
        <f>P173/'סכום נכסי הקרן'!$C$42</f>
        <v>1.4844324258972634E-5</v>
      </c>
    </row>
    <row r="174" spans="2:18">
      <c r="B174" s="75" t="s">
        <v>2513</v>
      </c>
      <c r="C174" s="82" t="s">
        <v>2277</v>
      </c>
      <c r="D174" s="69" t="s">
        <v>2393</v>
      </c>
      <c r="E174" s="69"/>
      <c r="F174" s="69" t="s">
        <v>393</v>
      </c>
      <c r="G174" s="94">
        <v>44859</v>
      </c>
      <c r="H174" s="69" t="s">
        <v>255</v>
      </c>
      <c r="I174" s="76">
        <v>4.7399999995632074</v>
      </c>
      <c r="J174" s="82" t="s">
        <v>123</v>
      </c>
      <c r="K174" s="82" t="s">
        <v>127</v>
      </c>
      <c r="L174" s="83">
        <v>7.400000000000001E-2</v>
      </c>
      <c r="M174" s="83">
        <v>7.3499999995905077E-2</v>
      </c>
      <c r="N174" s="76">
        <v>3622.853571000001</v>
      </c>
      <c r="O174" s="78">
        <v>101.11</v>
      </c>
      <c r="P174" s="76">
        <v>3.6630673900000006</v>
      </c>
      <c r="Q174" s="77">
        <f t="shared" si="2"/>
        <v>2.9804896331795078E-3</v>
      </c>
      <c r="R174" s="77">
        <f>P174/'סכום נכסי הקרן'!$C$42</f>
        <v>4.6786143501467384E-5</v>
      </c>
    </row>
    <row r="175" spans="2:18">
      <c r="B175" s="75" t="s">
        <v>2514</v>
      </c>
      <c r="C175" s="82" t="s">
        <v>2277</v>
      </c>
      <c r="D175" s="69" t="s">
        <v>2394</v>
      </c>
      <c r="E175" s="69"/>
      <c r="F175" s="69" t="s">
        <v>393</v>
      </c>
      <c r="G175" s="94">
        <v>42516</v>
      </c>
      <c r="H175" s="69" t="s">
        <v>255</v>
      </c>
      <c r="I175" s="76">
        <v>3.5299999999458822</v>
      </c>
      <c r="J175" s="82" t="s">
        <v>268</v>
      </c>
      <c r="K175" s="82" t="s">
        <v>127</v>
      </c>
      <c r="L175" s="83">
        <v>2.3269999999999999E-2</v>
      </c>
      <c r="M175" s="83">
        <v>3.2699999999794727E-2</v>
      </c>
      <c r="N175" s="76">
        <v>9857.7737020000022</v>
      </c>
      <c r="O175" s="78">
        <v>108.72</v>
      </c>
      <c r="P175" s="76">
        <v>10.717371186000003</v>
      </c>
      <c r="Q175" s="77">
        <f t="shared" si="2"/>
        <v>8.7202910331414269E-3</v>
      </c>
      <c r="R175" s="77">
        <f>P175/'סכום נכסי הקרן'!$C$42</f>
        <v>1.3688649781206668E-4</v>
      </c>
    </row>
    <row r="176" spans="2:18">
      <c r="B176" s="75" t="s">
        <v>2515</v>
      </c>
      <c r="C176" s="82" t="s">
        <v>2276</v>
      </c>
      <c r="D176" s="69" t="s">
        <v>2395</v>
      </c>
      <c r="E176" s="69"/>
      <c r="F176" s="69" t="s">
        <v>2355</v>
      </c>
      <c r="G176" s="94">
        <v>42978</v>
      </c>
      <c r="H176" s="69" t="s">
        <v>2275</v>
      </c>
      <c r="I176" s="76">
        <v>0.88999999875264024</v>
      </c>
      <c r="J176" s="82" t="s">
        <v>123</v>
      </c>
      <c r="K176" s="82" t="s">
        <v>127</v>
      </c>
      <c r="L176" s="83">
        <v>2.76E-2</v>
      </c>
      <c r="M176" s="83">
        <v>6.2799999993952194E-2</v>
      </c>
      <c r="N176" s="76">
        <v>270.12333599999999</v>
      </c>
      <c r="O176" s="78">
        <v>97.94</v>
      </c>
      <c r="P176" s="76">
        <v>0.26455879700000001</v>
      </c>
      <c r="Q176" s="77">
        <f t="shared" si="2"/>
        <v>2.1526078225520763E-4</v>
      </c>
      <c r="R176" s="77">
        <f>P176/'סכום נכסי הקרן'!$C$42</f>
        <v>3.3790494476864042E-6</v>
      </c>
    </row>
    <row r="177" spans="2:18">
      <c r="B177" s="75" t="s">
        <v>2516</v>
      </c>
      <c r="C177" s="82" t="s">
        <v>2277</v>
      </c>
      <c r="D177" s="69" t="s">
        <v>2396</v>
      </c>
      <c r="E177" s="69"/>
      <c r="F177" s="69" t="s">
        <v>401</v>
      </c>
      <c r="G177" s="94">
        <v>42794</v>
      </c>
      <c r="H177" s="69" t="s">
        <v>125</v>
      </c>
      <c r="I177" s="76">
        <v>5.3199999998891387</v>
      </c>
      <c r="J177" s="82" t="s">
        <v>473</v>
      </c>
      <c r="K177" s="82" t="s">
        <v>127</v>
      </c>
      <c r="L177" s="83">
        <v>2.8999999999999998E-2</v>
      </c>
      <c r="M177" s="83">
        <v>2.2599999999487062E-2</v>
      </c>
      <c r="N177" s="76">
        <v>20723.987905000005</v>
      </c>
      <c r="O177" s="78">
        <v>116.65</v>
      </c>
      <c r="P177" s="76">
        <v>24.174530924000006</v>
      </c>
      <c r="Q177" s="77">
        <f t="shared" si="2"/>
        <v>1.9669837088626269E-2</v>
      </c>
      <c r="R177" s="77">
        <f>P177/'סכום נכסי הקרן'!$C$42</f>
        <v>3.0876665714056796E-4</v>
      </c>
    </row>
    <row r="178" spans="2:18">
      <c r="B178" s="75" t="s">
        <v>2517</v>
      </c>
      <c r="C178" s="82" t="s">
        <v>2277</v>
      </c>
      <c r="D178" s="69" t="s">
        <v>2397</v>
      </c>
      <c r="E178" s="69"/>
      <c r="F178" s="69" t="s">
        <v>401</v>
      </c>
      <c r="G178" s="94">
        <v>44728</v>
      </c>
      <c r="H178" s="69" t="s">
        <v>125</v>
      </c>
      <c r="I178" s="76">
        <v>9.470000000593803</v>
      </c>
      <c r="J178" s="82" t="s">
        <v>473</v>
      </c>
      <c r="K178" s="82" t="s">
        <v>127</v>
      </c>
      <c r="L178" s="83">
        <v>2.6314999999999998E-2</v>
      </c>
      <c r="M178" s="83">
        <v>2.8700000003076331E-2</v>
      </c>
      <c r="N178" s="76">
        <v>2709.3818890000002</v>
      </c>
      <c r="O178" s="78">
        <v>103.18</v>
      </c>
      <c r="P178" s="76">
        <v>2.7955403220000004</v>
      </c>
      <c r="Q178" s="77">
        <f t="shared" si="2"/>
        <v>2.2746179804396943E-3</v>
      </c>
      <c r="R178" s="77">
        <f>P178/'סכום נכסי הקרן'!$C$42</f>
        <v>3.5705745143069932E-5</v>
      </c>
    </row>
    <row r="179" spans="2:18">
      <c r="B179" s="75" t="s">
        <v>2517</v>
      </c>
      <c r="C179" s="82" t="s">
        <v>2277</v>
      </c>
      <c r="D179" s="69" t="s">
        <v>2398</v>
      </c>
      <c r="E179" s="69"/>
      <c r="F179" s="69" t="s">
        <v>401</v>
      </c>
      <c r="G179" s="94">
        <v>44923</v>
      </c>
      <c r="H179" s="69" t="s">
        <v>125</v>
      </c>
      <c r="I179" s="76">
        <v>9.1900000048037231</v>
      </c>
      <c r="J179" s="82" t="s">
        <v>473</v>
      </c>
      <c r="K179" s="82" t="s">
        <v>127</v>
      </c>
      <c r="L179" s="83">
        <v>3.0750000000000003E-2</v>
      </c>
      <c r="M179" s="83">
        <v>3.3700000013612424E-2</v>
      </c>
      <c r="N179" s="76">
        <v>881.75188900000012</v>
      </c>
      <c r="O179" s="78">
        <v>100.81</v>
      </c>
      <c r="P179" s="76">
        <v>0.88889406700000007</v>
      </c>
      <c r="Q179" s="77">
        <f t="shared" si="2"/>
        <v>7.2325711476694144E-4</v>
      </c>
      <c r="R179" s="77">
        <f>P179/'סכום נכסי הקרן'!$C$42</f>
        <v>1.1353306108917905E-5</v>
      </c>
    </row>
    <row r="180" spans="2:18">
      <c r="B180" s="75" t="s">
        <v>2508</v>
      </c>
      <c r="C180" s="82" t="s">
        <v>2277</v>
      </c>
      <c r="D180" s="69" t="s">
        <v>2399</v>
      </c>
      <c r="E180" s="69"/>
      <c r="F180" s="69" t="s">
        <v>2355</v>
      </c>
      <c r="G180" s="94">
        <v>42474</v>
      </c>
      <c r="H180" s="69" t="s">
        <v>2275</v>
      </c>
      <c r="I180" s="76">
        <v>0.51000000290587943</v>
      </c>
      <c r="J180" s="82" t="s">
        <v>123</v>
      </c>
      <c r="K180" s="82" t="s">
        <v>127</v>
      </c>
      <c r="L180" s="83">
        <v>6.8499999999999991E-2</v>
      </c>
      <c r="M180" s="83">
        <v>6.6000000067058778E-2</v>
      </c>
      <c r="N180" s="76">
        <v>178.05734500000003</v>
      </c>
      <c r="O180" s="78">
        <v>100.5</v>
      </c>
      <c r="P180" s="76">
        <v>0.17894754800000001</v>
      </c>
      <c r="Q180" s="77">
        <f t="shared" si="2"/>
        <v>1.4560237498030095E-4</v>
      </c>
      <c r="R180" s="77">
        <f>P180/'סכום נכסי הקרן'!$C$42</f>
        <v>2.2855887617081822E-6</v>
      </c>
    </row>
    <row r="181" spans="2:18">
      <c r="B181" s="75" t="s">
        <v>2508</v>
      </c>
      <c r="C181" s="82" t="s">
        <v>2277</v>
      </c>
      <c r="D181" s="69" t="s">
        <v>2400</v>
      </c>
      <c r="E181" s="69"/>
      <c r="F181" s="69" t="s">
        <v>2355</v>
      </c>
      <c r="G181" s="94">
        <v>42562</v>
      </c>
      <c r="H181" s="69" t="s">
        <v>2275</v>
      </c>
      <c r="I181" s="76">
        <v>1.5000000055504499</v>
      </c>
      <c r="J181" s="82" t="s">
        <v>123</v>
      </c>
      <c r="K181" s="82" t="s">
        <v>127</v>
      </c>
      <c r="L181" s="83">
        <v>3.3700000000000001E-2</v>
      </c>
      <c r="M181" s="83">
        <v>6.7400000241999602E-2</v>
      </c>
      <c r="N181" s="76">
        <v>94.357177000000007</v>
      </c>
      <c r="O181" s="78">
        <v>95.47</v>
      </c>
      <c r="P181" s="76">
        <v>9.0082792999999994E-2</v>
      </c>
      <c r="Q181" s="77">
        <f t="shared" si="2"/>
        <v>7.3296721593854017E-5</v>
      </c>
      <c r="R181" s="77">
        <f>P181/'סכום נכסי הקרן'!$C$42</f>
        <v>1.1505730120654375E-6</v>
      </c>
    </row>
    <row r="182" spans="2:18">
      <c r="B182" s="75" t="s">
        <v>2508</v>
      </c>
      <c r="C182" s="82" t="s">
        <v>2277</v>
      </c>
      <c r="D182" s="69" t="s">
        <v>2401</v>
      </c>
      <c r="E182" s="69"/>
      <c r="F182" s="69" t="s">
        <v>2355</v>
      </c>
      <c r="G182" s="94">
        <v>42717</v>
      </c>
      <c r="H182" s="69" t="s">
        <v>2275</v>
      </c>
      <c r="I182" s="76">
        <v>1.6499999724136922</v>
      </c>
      <c r="J182" s="82" t="s">
        <v>123</v>
      </c>
      <c r="K182" s="82" t="s">
        <v>127</v>
      </c>
      <c r="L182" s="83">
        <v>3.85E-2</v>
      </c>
      <c r="M182" s="83">
        <v>6.6499999222567691E-2</v>
      </c>
      <c r="N182" s="76">
        <v>20.785475000000005</v>
      </c>
      <c r="O182" s="78">
        <v>95.92</v>
      </c>
      <c r="P182" s="76">
        <v>1.9937427000000004E-2</v>
      </c>
      <c r="Q182" s="77">
        <f t="shared" si="2"/>
        <v>1.6222277168035723E-5</v>
      </c>
      <c r="R182" s="77">
        <f>P182/'סכום נכסי הקרן'!$C$42</f>
        <v>2.5464869230047947E-7</v>
      </c>
    </row>
    <row r="183" spans="2:18">
      <c r="B183" s="75" t="s">
        <v>2508</v>
      </c>
      <c r="C183" s="82" t="s">
        <v>2277</v>
      </c>
      <c r="D183" s="69" t="s">
        <v>2402</v>
      </c>
      <c r="E183" s="69"/>
      <c r="F183" s="69" t="s">
        <v>2355</v>
      </c>
      <c r="G183" s="94">
        <v>42710</v>
      </c>
      <c r="H183" s="69" t="s">
        <v>2275</v>
      </c>
      <c r="I183" s="76">
        <v>1.6499999932887226</v>
      </c>
      <c r="J183" s="82" t="s">
        <v>123</v>
      </c>
      <c r="K183" s="82" t="s">
        <v>127</v>
      </c>
      <c r="L183" s="83">
        <v>3.8399999999999997E-2</v>
      </c>
      <c r="M183" s="83">
        <v>6.6399999724837636E-2</v>
      </c>
      <c r="N183" s="76">
        <v>62.142818000000005</v>
      </c>
      <c r="O183" s="78">
        <v>95.91</v>
      </c>
      <c r="P183" s="76">
        <v>5.960117600000002E-2</v>
      </c>
      <c r="Q183" s="77">
        <f t="shared" si="2"/>
        <v>4.8495063912353331E-5</v>
      </c>
      <c r="R183" s="77">
        <f>P183/'סכום נכסי הקרן'!$C$42</f>
        <v>7.6124976046160447E-7</v>
      </c>
    </row>
    <row r="184" spans="2:18">
      <c r="B184" s="75" t="s">
        <v>2508</v>
      </c>
      <c r="C184" s="82" t="s">
        <v>2277</v>
      </c>
      <c r="D184" s="69" t="s">
        <v>2403</v>
      </c>
      <c r="E184" s="69"/>
      <c r="F184" s="69" t="s">
        <v>2355</v>
      </c>
      <c r="G184" s="94">
        <v>42474</v>
      </c>
      <c r="H184" s="69" t="s">
        <v>2275</v>
      </c>
      <c r="I184" s="76">
        <v>0.51000000289335989</v>
      </c>
      <c r="J184" s="82" t="s">
        <v>123</v>
      </c>
      <c r="K184" s="82" t="s">
        <v>127</v>
      </c>
      <c r="L184" s="83">
        <v>3.1800000000000002E-2</v>
      </c>
      <c r="M184" s="83">
        <v>7.3400000093477788E-2</v>
      </c>
      <c r="N184" s="76">
        <v>183.07207200000002</v>
      </c>
      <c r="O184" s="78">
        <v>98.17</v>
      </c>
      <c r="P184" s="76">
        <v>0.17972184800000002</v>
      </c>
      <c r="Q184" s="77">
        <f t="shared" si="2"/>
        <v>1.4623239154217777E-4</v>
      </c>
      <c r="R184" s="77">
        <f>P184/'סכום נכסי הקרן'!$C$42</f>
        <v>2.2954784271323244E-6</v>
      </c>
    </row>
    <row r="185" spans="2:18">
      <c r="B185" s="75" t="s">
        <v>2518</v>
      </c>
      <c r="C185" s="82" t="s">
        <v>2276</v>
      </c>
      <c r="D185" s="69">
        <v>7355</v>
      </c>
      <c r="E185" s="69"/>
      <c r="F185" s="69" t="s">
        <v>2355</v>
      </c>
      <c r="G185" s="94">
        <v>43842</v>
      </c>
      <c r="H185" s="69" t="s">
        <v>2275</v>
      </c>
      <c r="I185" s="76">
        <v>0.27999999877607534</v>
      </c>
      <c r="J185" s="82" t="s">
        <v>123</v>
      </c>
      <c r="K185" s="82" t="s">
        <v>127</v>
      </c>
      <c r="L185" s="83">
        <v>2.0838000000000002E-2</v>
      </c>
      <c r="M185" s="83">
        <v>6.7100000067315826E-2</v>
      </c>
      <c r="N185" s="76">
        <v>197.67187500000003</v>
      </c>
      <c r="O185" s="78">
        <v>99.2</v>
      </c>
      <c r="P185" s="76">
        <v>0.19609050800000005</v>
      </c>
      <c r="Q185" s="77">
        <f t="shared" si="2"/>
        <v>1.5955090748655414E-4</v>
      </c>
      <c r="R185" s="77">
        <f>P185/'סכום נכסי הקרן'!$C$42</f>
        <v>2.5045454177581045E-6</v>
      </c>
    </row>
    <row r="186" spans="2:18">
      <c r="B186" s="75" t="s">
        <v>2519</v>
      </c>
      <c r="C186" s="82" t="s">
        <v>2277</v>
      </c>
      <c r="D186" s="69" t="s">
        <v>2404</v>
      </c>
      <c r="E186" s="69"/>
      <c r="F186" s="69" t="s">
        <v>401</v>
      </c>
      <c r="G186" s="94">
        <v>45015</v>
      </c>
      <c r="H186" s="69" t="s">
        <v>125</v>
      </c>
      <c r="I186" s="76">
        <v>5.4099999995614692</v>
      </c>
      <c r="J186" s="82" t="s">
        <v>268</v>
      </c>
      <c r="K186" s="82" t="s">
        <v>127</v>
      </c>
      <c r="L186" s="83">
        <v>4.5499999999999999E-2</v>
      </c>
      <c r="M186" s="83">
        <v>3.6399999995549243E-2</v>
      </c>
      <c r="N186" s="76">
        <v>2865.6655330000003</v>
      </c>
      <c r="O186" s="78">
        <v>106.63</v>
      </c>
      <c r="P186" s="76">
        <v>3.0556591740000005</v>
      </c>
      <c r="Q186" s="77">
        <f t="shared" si="2"/>
        <v>2.4862661592029455E-3</v>
      </c>
      <c r="R186" s="77">
        <f>P186/'סכום נכסי הקרן'!$C$42</f>
        <v>3.9028085859577734E-5</v>
      </c>
    </row>
    <row r="187" spans="2:18">
      <c r="B187" s="75" t="s">
        <v>2517</v>
      </c>
      <c r="C187" s="82" t="s">
        <v>2277</v>
      </c>
      <c r="D187" s="69" t="s">
        <v>2405</v>
      </c>
      <c r="E187" s="69"/>
      <c r="F187" s="69" t="s">
        <v>401</v>
      </c>
      <c r="G187" s="94">
        <v>44143</v>
      </c>
      <c r="H187" s="69" t="s">
        <v>125</v>
      </c>
      <c r="I187" s="76">
        <v>6.5600000002469088</v>
      </c>
      <c r="J187" s="82" t="s">
        <v>473</v>
      </c>
      <c r="K187" s="82" t="s">
        <v>127</v>
      </c>
      <c r="L187" s="83">
        <v>2.5243000000000002E-2</v>
      </c>
      <c r="M187" s="83">
        <v>3.0600000000999401E-2</v>
      </c>
      <c r="N187" s="76">
        <v>6323.5379350000012</v>
      </c>
      <c r="O187" s="78">
        <v>107.6</v>
      </c>
      <c r="P187" s="76">
        <v>6.804127072</v>
      </c>
      <c r="Q187" s="77">
        <f t="shared" si="2"/>
        <v>5.5362427282376683E-3</v>
      </c>
      <c r="R187" s="77">
        <f>P187/'סכום נכסי הקרן'!$C$42</f>
        <v>8.6904998379735255E-5</v>
      </c>
    </row>
    <row r="188" spans="2:18">
      <c r="B188" s="75" t="s">
        <v>2517</v>
      </c>
      <c r="C188" s="82" t="s">
        <v>2277</v>
      </c>
      <c r="D188" s="69" t="s">
        <v>2406</v>
      </c>
      <c r="E188" s="69"/>
      <c r="F188" s="69" t="s">
        <v>401</v>
      </c>
      <c r="G188" s="94">
        <v>43779</v>
      </c>
      <c r="H188" s="69" t="s">
        <v>125</v>
      </c>
      <c r="I188" s="76">
        <v>7.0499999996787697</v>
      </c>
      <c r="J188" s="82" t="s">
        <v>473</v>
      </c>
      <c r="K188" s="82" t="s">
        <v>127</v>
      </c>
      <c r="L188" s="83">
        <v>2.5243000000000002E-2</v>
      </c>
      <c r="M188" s="83">
        <v>3.4299999998072615E-2</v>
      </c>
      <c r="N188" s="76">
        <v>1946.7611960000004</v>
      </c>
      <c r="O188" s="78">
        <v>103.94</v>
      </c>
      <c r="P188" s="76">
        <v>2.0234635730000003</v>
      </c>
      <c r="Q188" s="77">
        <f t="shared" si="2"/>
        <v>1.6464103878915714E-3</v>
      </c>
      <c r="R188" s="77">
        <f>P188/'סכום נכסי הקרן'!$C$42</f>
        <v>2.5844475958813833E-5</v>
      </c>
    </row>
    <row r="189" spans="2:18">
      <c r="B189" s="75" t="s">
        <v>2517</v>
      </c>
      <c r="C189" s="82" t="s">
        <v>2277</v>
      </c>
      <c r="D189" s="69" t="s">
        <v>2407</v>
      </c>
      <c r="E189" s="69"/>
      <c r="F189" s="69" t="s">
        <v>401</v>
      </c>
      <c r="G189" s="94">
        <v>43835</v>
      </c>
      <c r="H189" s="69" t="s">
        <v>125</v>
      </c>
      <c r="I189" s="76">
        <v>7.0399999987544088</v>
      </c>
      <c r="J189" s="82" t="s">
        <v>473</v>
      </c>
      <c r="K189" s="82" t="s">
        <v>127</v>
      </c>
      <c r="L189" s="83">
        <v>2.5243000000000002E-2</v>
      </c>
      <c r="M189" s="83">
        <v>3.4599999999110287E-2</v>
      </c>
      <c r="N189" s="76">
        <v>1084.0719410000002</v>
      </c>
      <c r="O189" s="78">
        <v>103.68</v>
      </c>
      <c r="P189" s="76">
        <v>1.1239657850000002</v>
      </c>
      <c r="Q189" s="77">
        <f t="shared" si="2"/>
        <v>9.1452545464662267E-4</v>
      </c>
      <c r="R189" s="77">
        <f>P189/'סכום נכסי הקרן'!$C$42</f>
        <v>1.43557349371477E-5</v>
      </c>
    </row>
    <row r="190" spans="2:18">
      <c r="B190" s="75" t="s">
        <v>2517</v>
      </c>
      <c r="C190" s="82" t="s">
        <v>2277</v>
      </c>
      <c r="D190" s="69" t="s">
        <v>2408</v>
      </c>
      <c r="E190" s="69"/>
      <c r="F190" s="69" t="s">
        <v>401</v>
      </c>
      <c r="G190" s="94">
        <v>43227</v>
      </c>
      <c r="H190" s="69" t="s">
        <v>125</v>
      </c>
      <c r="I190" s="76">
        <v>7.0899999991099447</v>
      </c>
      <c r="J190" s="82" t="s">
        <v>473</v>
      </c>
      <c r="K190" s="82" t="s">
        <v>127</v>
      </c>
      <c r="L190" s="83">
        <v>2.7806000000000001E-2</v>
      </c>
      <c r="M190" s="83">
        <v>3.0199999998022097E-2</v>
      </c>
      <c r="N190" s="76">
        <v>640.33024400000011</v>
      </c>
      <c r="O190" s="78">
        <v>110.54</v>
      </c>
      <c r="P190" s="76">
        <v>0.70782100700000017</v>
      </c>
      <c r="Q190" s="77">
        <f t="shared" si="2"/>
        <v>5.7592529672520704E-4</v>
      </c>
      <c r="R190" s="77">
        <f>P190/'סכום נכסי הקרן'!$C$42</f>
        <v>9.0405694684353471E-6</v>
      </c>
    </row>
    <row r="191" spans="2:18">
      <c r="B191" s="75" t="s">
        <v>2517</v>
      </c>
      <c r="C191" s="82" t="s">
        <v>2277</v>
      </c>
      <c r="D191" s="69" t="s">
        <v>2409</v>
      </c>
      <c r="E191" s="69"/>
      <c r="F191" s="69" t="s">
        <v>401</v>
      </c>
      <c r="G191" s="94">
        <v>43279</v>
      </c>
      <c r="H191" s="69" t="s">
        <v>125</v>
      </c>
      <c r="I191" s="76">
        <v>7.1199999969553041</v>
      </c>
      <c r="J191" s="82" t="s">
        <v>473</v>
      </c>
      <c r="K191" s="82" t="s">
        <v>127</v>
      </c>
      <c r="L191" s="83">
        <v>2.7797000000000002E-2</v>
      </c>
      <c r="M191" s="83">
        <v>2.8899999988642806E-2</v>
      </c>
      <c r="N191" s="76">
        <v>748.88593600000013</v>
      </c>
      <c r="O191" s="78">
        <v>110.52</v>
      </c>
      <c r="P191" s="76">
        <v>0.82766874600000007</v>
      </c>
      <c r="Q191" s="77">
        <f t="shared" si="2"/>
        <v>6.7344054982283112E-4</v>
      </c>
      <c r="R191" s="77">
        <f>P191/'סכום נכסי הקרן'!$C$42</f>
        <v>1.0571312127030117E-5</v>
      </c>
    </row>
    <row r="192" spans="2:18">
      <c r="B192" s="75" t="s">
        <v>2517</v>
      </c>
      <c r="C192" s="82" t="s">
        <v>2277</v>
      </c>
      <c r="D192" s="69" t="s">
        <v>2410</v>
      </c>
      <c r="E192" s="69"/>
      <c r="F192" s="69" t="s">
        <v>401</v>
      </c>
      <c r="G192" s="94">
        <v>43321</v>
      </c>
      <c r="H192" s="69" t="s">
        <v>125</v>
      </c>
      <c r="I192" s="76">
        <v>7.1200000006078588</v>
      </c>
      <c r="J192" s="82" t="s">
        <v>473</v>
      </c>
      <c r="K192" s="82" t="s">
        <v>127</v>
      </c>
      <c r="L192" s="83">
        <v>2.8528999999999999E-2</v>
      </c>
      <c r="M192" s="83">
        <v>2.8500000001498237E-2</v>
      </c>
      <c r="N192" s="76">
        <v>4195.1514460000008</v>
      </c>
      <c r="O192" s="78">
        <v>111.37</v>
      </c>
      <c r="P192" s="76">
        <v>4.6721400180000012</v>
      </c>
      <c r="Q192" s="77">
        <f t="shared" si="2"/>
        <v>3.801531177511894E-3</v>
      </c>
      <c r="R192" s="77">
        <f>P192/'סכום נכסי הקרן'!$C$42</f>
        <v>5.9674417658228354E-5</v>
      </c>
    </row>
    <row r="193" spans="2:18">
      <c r="B193" s="75" t="s">
        <v>2517</v>
      </c>
      <c r="C193" s="82" t="s">
        <v>2277</v>
      </c>
      <c r="D193" s="69" t="s">
        <v>2411</v>
      </c>
      <c r="E193" s="69"/>
      <c r="F193" s="69" t="s">
        <v>401</v>
      </c>
      <c r="G193" s="94">
        <v>43138</v>
      </c>
      <c r="H193" s="69" t="s">
        <v>125</v>
      </c>
      <c r="I193" s="76">
        <v>7.0300000002774485</v>
      </c>
      <c r="J193" s="82" t="s">
        <v>473</v>
      </c>
      <c r="K193" s="82" t="s">
        <v>127</v>
      </c>
      <c r="L193" s="83">
        <v>2.6242999999999999E-2</v>
      </c>
      <c r="M193" s="83">
        <v>3.4600000001786951E-2</v>
      </c>
      <c r="N193" s="76">
        <v>4014.9675030000003</v>
      </c>
      <c r="O193" s="78">
        <v>105.93</v>
      </c>
      <c r="P193" s="76">
        <v>4.2530548939999999</v>
      </c>
      <c r="Q193" s="77">
        <f t="shared" si="2"/>
        <v>3.4605385790924168E-3</v>
      </c>
      <c r="R193" s="77">
        <f>P193/'סכום נכסי הקרן'!$C$42</f>
        <v>5.4321696929059809E-5</v>
      </c>
    </row>
    <row r="194" spans="2:18">
      <c r="B194" s="75" t="s">
        <v>2517</v>
      </c>
      <c r="C194" s="82" t="s">
        <v>2277</v>
      </c>
      <c r="D194" s="69" t="s">
        <v>2412</v>
      </c>
      <c r="E194" s="69"/>
      <c r="F194" s="69" t="s">
        <v>401</v>
      </c>
      <c r="G194" s="94">
        <v>43417</v>
      </c>
      <c r="H194" s="69" t="s">
        <v>125</v>
      </c>
      <c r="I194" s="76">
        <v>7.0500000006261674</v>
      </c>
      <c r="J194" s="82" t="s">
        <v>473</v>
      </c>
      <c r="K194" s="82" t="s">
        <v>127</v>
      </c>
      <c r="L194" s="83">
        <v>3.0796999999999998E-2</v>
      </c>
      <c r="M194" s="83">
        <v>2.9700000003345786E-2</v>
      </c>
      <c r="N194" s="76">
        <v>4776.3702590000003</v>
      </c>
      <c r="O194" s="78">
        <v>112.01</v>
      </c>
      <c r="P194" s="76">
        <v>5.3500119930000007</v>
      </c>
      <c r="Q194" s="77">
        <f t="shared" si="2"/>
        <v>4.3530881594079918E-3</v>
      </c>
      <c r="R194" s="77">
        <f>P194/'סכום נכסי הקרן'!$C$42</f>
        <v>6.8332466261034186E-5</v>
      </c>
    </row>
    <row r="195" spans="2:18">
      <c r="B195" s="75" t="s">
        <v>2517</v>
      </c>
      <c r="C195" s="82" t="s">
        <v>2277</v>
      </c>
      <c r="D195" s="69" t="s">
        <v>2413</v>
      </c>
      <c r="E195" s="69"/>
      <c r="F195" s="69" t="s">
        <v>401</v>
      </c>
      <c r="G195" s="94">
        <v>43485</v>
      </c>
      <c r="H195" s="69" t="s">
        <v>125</v>
      </c>
      <c r="I195" s="76">
        <v>7.1100000002512678</v>
      </c>
      <c r="J195" s="82" t="s">
        <v>473</v>
      </c>
      <c r="K195" s="82" t="s">
        <v>127</v>
      </c>
      <c r="L195" s="83">
        <v>3.0190999999999999E-2</v>
      </c>
      <c r="M195" s="83">
        <v>2.7700000001519291E-2</v>
      </c>
      <c r="N195" s="76">
        <v>6035.8916900000013</v>
      </c>
      <c r="O195" s="78">
        <v>113.41</v>
      </c>
      <c r="P195" s="76">
        <v>6.8453052480000007</v>
      </c>
      <c r="Q195" s="77">
        <f t="shared" si="2"/>
        <v>5.5697477429191601E-3</v>
      </c>
      <c r="R195" s="77">
        <f>P195/'סכום נכסי הקרן'!$C$42</f>
        <v>8.7430942307691425E-5</v>
      </c>
    </row>
    <row r="196" spans="2:18">
      <c r="B196" s="75" t="s">
        <v>2517</v>
      </c>
      <c r="C196" s="82" t="s">
        <v>2277</v>
      </c>
      <c r="D196" s="69" t="s">
        <v>2414</v>
      </c>
      <c r="E196" s="69"/>
      <c r="F196" s="69" t="s">
        <v>401</v>
      </c>
      <c r="G196" s="94">
        <v>43613</v>
      </c>
      <c r="H196" s="69" t="s">
        <v>125</v>
      </c>
      <c r="I196" s="76">
        <v>7.1300000003417265</v>
      </c>
      <c r="J196" s="82" t="s">
        <v>473</v>
      </c>
      <c r="K196" s="82" t="s">
        <v>127</v>
      </c>
      <c r="L196" s="83">
        <v>2.5243000000000002E-2</v>
      </c>
      <c r="M196" s="83">
        <v>3.0400000003770772E-2</v>
      </c>
      <c r="N196" s="76">
        <v>1593.0805520000001</v>
      </c>
      <c r="O196" s="78">
        <v>106.54</v>
      </c>
      <c r="P196" s="76">
        <v>1.6972680339999999</v>
      </c>
      <c r="Q196" s="77">
        <f t="shared" si="2"/>
        <v>1.3809982840812445E-3</v>
      </c>
      <c r="R196" s="77">
        <f>P196/'סכום נכסי הקרן'!$C$42</f>
        <v>2.1678177697729284E-5</v>
      </c>
    </row>
    <row r="197" spans="2:18">
      <c r="B197" s="75" t="s">
        <v>2517</v>
      </c>
      <c r="C197" s="82" t="s">
        <v>2277</v>
      </c>
      <c r="D197" s="69" t="s">
        <v>2415</v>
      </c>
      <c r="E197" s="69"/>
      <c r="F197" s="69" t="s">
        <v>401</v>
      </c>
      <c r="G197" s="94">
        <v>43657</v>
      </c>
      <c r="H197" s="69" t="s">
        <v>125</v>
      </c>
      <c r="I197" s="76">
        <v>7.0400000006440413</v>
      </c>
      <c r="J197" s="82" t="s">
        <v>473</v>
      </c>
      <c r="K197" s="82" t="s">
        <v>127</v>
      </c>
      <c r="L197" s="83">
        <v>2.5243000000000002E-2</v>
      </c>
      <c r="M197" s="83">
        <v>3.4600000002848644E-2</v>
      </c>
      <c r="N197" s="76">
        <v>1571.7409180000002</v>
      </c>
      <c r="O197" s="78">
        <v>102.74</v>
      </c>
      <c r="P197" s="76">
        <v>1.6148065490000001</v>
      </c>
      <c r="Q197" s="77">
        <f t="shared" si="2"/>
        <v>1.3139027122525519E-3</v>
      </c>
      <c r="R197" s="77">
        <f>P197/'סכום נכסי הקרן'!$C$42</f>
        <v>2.062494704161676E-5</v>
      </c>
    </row>
    <row r="198" spans="2:18">
      <c r="B198" s="75" t="s">
        <v>2517</v>
      </c>
      <c r="C198" s="82" t="s">
        <v>2277</v>
      </c>
      <c r="D198" s="69" t="s">
        <v>2416</v>
      </c>
      <c r="E198" s="69"/>
      <c r="F198" s="69" t="s">
        <v>401</v>
      </c>
      <c r="G198" s="94">
        <v>43541</v>
      </c>
      <c r="H198" s="69" t="s">
        <v>125</v>
      </c>
      <c r="I198" s="76">
        <v>7.1200000021740237</v>
      </c>
      <c r="J198" s="82" t="s">
        <v>473</v>
      </c>
      <c r="K198" s="82" t="s">
        <v>127</v>
      </c>
      <c r="L198" s="83">
        <v>2.7271E-2</v>
      </c>
      <c r="M198" s="83">
        <v>2.9000000005259739E-2</v>
      </c>
      <c r="N198" s="76">
        <v>518.33048000000008</v>
      </c>
      <c r="O198" s="78">
        <v>110.04</v>
      </c>
      <c r="P198" s="76">
        <v>0.57037087300000011</v>
      </c>
      <c r="Q198" s="77">
        <f t="shared" si="2"/>
        <v>4.6408768746240446E-4</v>
      </c>
      <c r="R198" s="77">
        <f>P198/'סכום נכסי הקרן'!$C$42</f>
        <v>7.2850020685082816E-6</v>
      </c>
    </row>
    <row r="199" spans="2:18">
      <c r="B199" s="75" t="s">
        <v>2520</v>
      </c>
      <c r="C199" s="82" t="s">
        <v>2276</v>
      </c>
      <c r="D199" s="69">
        <v>22333</v>
      </c>
      <c r="E199" s="69"/>
      <c r="F199" s="69" t="s">
        <v>393</v>
      </c>
      <c r="G199" s="94">
        <v>41639</v>
      </c>
      <c r="H199" s="69" t="s">
        <v>255</v>
      </c>
      <c r="I199" s="76">
        <v>0.25000000009269202</v>
      </c>
      <c r="J199" s="82" t="s">
        <v>122</v>
      </c>
      <c r="K199" s="82" t="s">
        <v>127</v>
      </c>
      <c r="L199" s="83">
        <v>3.7000000000000005E-2</v>
      </c>
      <c r="M199" s="83">
        <v>6.4900000006340136E-2</v>
      </c>
      <c r="N199" s="76">
        <v>4832.650853000001</v>
      </c>
      <c r="O199" s="78">
        <v>111.62</v>
      </c>
      <c r="P199" s="76">
        <v>5.3942051420000006</v>
      </c>
      <c r="Q199" s="77">
        <f t="shared" si="2"/>
        <v>4.3890463355561122E-3</v>
      </c>
      <c r="R199" s="77">
        <f>P199/'סכום נכסי הקרן'!$C$42</f>
        <v>6.8896918614965818E-5</v>
      </c>
    </row>
    <row r="200" spans="2:18">
      <c r="B200" s="75" t="s">
        <v>2520</v>
      </c>
      <c r="C200" s="82" t="s">
        <v>2276</v>
      </c>
      <c r="D200" s="69">
        <v>22334</v>
      </c>
      <c r="E200" s="69"/>
      <c r="F200" s="69" t="s">
        <v>393</v>
      </c>
      <c r="G200" s="94">
        <v>42004</v>
      </c>
      <c r="H200" s="69" t="s">
        <v>255</v>
      </c>
      <c r="I200" s="76">
        <v>0.72000000017317556</v>
      </c>
      <c r="J200" s="82" t="s">
        <v>122</v>
      </c>
      <c r="K200" s="82" t="s">
        <v>127</v>
      </c>
      <c r="L200" s="83">
        <v>3.7000000000000005E-2</v>
      </c>
      <c r="M200" s="83">
        <v>0.10350000000432936</v>
      </c>
      <c r="N200" s="76">
        <v>3221.7672410000005</v>
      </c>
      <c r="O200" s="78">
        <v>107.54</v>
      </c>
      <c r="P200" s="76">
        <v>3.4646887700000013</v>
      </c>
      <c r="Q200" s="77">
        <f t="shared" si="2"/>
        <v>2.8190769815945051E-3</v>
      </c>
      <c r="R200" s="77">
        <f>P200/'סכום נכסי הקרן'!$C$42</f>
        <v>4.4252373413513031E-5</v>
      </c>
    </row>
    <row r="201" spans="2:18">
      <c r="B201" s="75" t="s">
        <v>2520</v>
      </c>
      <c r="C201" s="82" t="s">
        <v>2276</v>
      </c>
      <c r="D201" s="69" t="s">
        <v>2417</v>
      </c>
      <c r="E201" s="69"/>
      <c r="F201" s="69" t="s">
        <v>393</v>
      </c>
      <c r="G201" s="94">
        <v>42759</v>
      </c>
      <c r="H201" s="69" t="s">
        <v>255</v>
      </c>
      <c r="I201" s="76">
        <v>1.6499999987243681</v>
      </c>
      <c r="J201" s="82" t="s">
        <v>122</v>
      </c>
      <c r="K201" s="82" t="s">
        <v>127</v>
      </c>
      <c r="L201" s="83">
        <v>7.0499999999999993E-2</v>
      </c>
      <c r="M201" s="83">
        <v>7.1899999945245957E-2</v>
      </c>
      <c r="N201" s="76">
        <v>495.57871000000006</v>
      </c>
      <c r="O201" s="78">
        <v>102.82</v>
      </c>
      <c r="P201" s="76">
        <v>0.50955144100000005</v>
      </c>
      <c r="Q201" s="77">
        <f t="shared" si="2"/>
        <v>4.1460137796486986E-4</v>
      </c>
      <c r="R201" s="77">
        <f>P201/'סכום נכסי הקרן'!$C$42</f>
        <v>6.50819226124188E-6</v>
      </c>
    </row>
    <row r="202" spans="2:18">
      <c r="B202" s="75" t="s">
        <v>2520</v>
      </c>
      <c r="C202" s="82" t="s">
        <v>2276</v>
      </c>
      <c r="D202" s="69" t="s">
        <v>2418</v>
      </c>
      <c r="E202" s="69"/>
      <c r="F202" s="69" t="s">
        <v>393</v>
      </c>
      <c r="G202" s="94">
        <v>42759</v>
      </c>
      <c r="H202" s="69" t="s">
        <v>255</v>
      </c>
      <c r="I202" s="76">
        <v>1.7000000018355153</v>
      </c>
      <c r="J202" s="82" t="s">
        <v>122</v>
      </c>
      <c r="K202" s="82" t="s">
        <v>127</v>
      </c>
      <c r="L202" s="83">
        <v>3.8800000000000001E-2</v>
      </c>
      <c r="M202" s="83">
        <v>5.5800000037933985E-2</v>
      </c>
      <c r="N202" s="76">
        <v>495.57871000000006</v>
      </c>
      <c r="O202" s="78">
        <v>98.94</v>
      </c>
      <c r="P202" s="76">
        <v>0.49032558300000006</v>
      </c>
      <c r="Q202" s="77">
        <f t="shared" si="2"/>
        <v>3.9895807568372316E-4</v>
      </c>
      <c r="R202" s="77">
        <f>P202/'סכום נכסי הקרן'!$C$42</f>
        <v>6.2626320092567716E-6</v>
      </c>
    </row>
    <row r="203" spans="2:18">
      <c r="B203" s="75" t="s">
        <v>2521</v>
      </c>
      <c r="C203" s="82" t="s">
        <v>2276</v>
      </c>
      <c r="D203" s="69">
        <v>7561</v>
      </c>
      <c r="E203" s="69"/>
      <c r="F203" s="69" t="s">
        <v>426</v>
      </c>
      <c r="G203" s="94">
        <v>43920</v>
      </c>
      <c r="H203" s="69" t="s">
        <v>125</v>
      </c>
      <c r="I203" s="76">
        <v>4.3499999980287809</v>
      </c>
      <c r="J203" s="82" t="s">
        <v>150</v>
      </c>
      <c r="K203" s="82" t="s">
        <v>127</v>
      </c>
      <c r="L203" s="83">
        <v>4.8917999999999996E-2</v>
      </c>
      <c r="M203" s="83">
        <v>5.5499999981930496E-2</v>
      </c>
      <c r="N203" s="76">
        <v>1234.5576210000002</v>
      </c>
      <c r="O203" s="78">
        <v>98.62</v>
      </c>
      <c r="P203" s="76">
        <v>1.2175206840000001</v>
      </c>
      <c r="Q203" s="77">
        <f t="shared" ref="Q203:Q248" si="3">IFERROR(P203/$P$10,0)</f>
        <v>9.9064728832182983E-4</v>
      </c>
      <c r="R203" s="77">
        <f>P203/'סכום נכסי הקרן'!$C$42</f>
        <v>1.5550655058417782E-5</v>
      </c>
    </row>
    <row r="204" spans="2:18">
      <c r="B204" s="75" t="s">
        <v>2521</v>
      </c>
      <c r="C204" s="82" t="s">
        <v>2276</v>
      </c>
      <c r="D204" s="69">
        <v>8991</v>
      </c>
      <c r="E204" s="69"/>
      <c r="F204" s="69" t="s">
        <v>426</v>
      </c>
      <c r="G204" s="94">
        <v>44636</v>
      </c>
      <c r="H204" s="69" t="s">
        <v>125</v>
      </c>
      <c r="I204" s="76">
        <v>4.74</v>
      </c>
      <c r="J204" s="82" t="s">
        <v>150</v>
      </c>
      <c r="K204" s="82" t="s">
        <v>127</v>
      </c>
      <c r="L204" s="83">
        <v>4.2824000000000001E-2</v>
      </c>
      <c r="M204" s="83">
        <v>7.4499999999999997E-2</v>
      </c>
      <c r="N204" s="76">
        <v>1103.9995490000001</v>
      </c>
      <c r="O204" s="78">
        <v>87.63</v>
      </c>
      <c r="P204" s="76">
        <v>0.96743480000000015</v>
      </c>
      <c r="Q204" s="77">
        <f t="shared" si="3"/>
        <v>7.8716252942785485E-4</v>
      </c>
      <c r="R204" s="77">
        <f>P204/'סכום נכסי הקרן'!$C$42</f>
        <v>1.235645937191273E-5</v>
      </c>
    </row>
    <row r="205" spans="2:18">
      <c r="B205" s="75" t="s">
        <v>2521</v>
      </c>
      <c r="C205" s="82" t="s">
        <v>2276</v>
      </c>
      <c r="D205" s="69">
        <v>9112</v>
      </c>
      <c r="E205" s="69"/>
      <c r="F205" s="69" t="s">
        <v>426</v>
      </c>
      <c r="G205" s="94">
        <v>44722</v>
      </c>
      <c r="H205" s="69" t="s">
        <v>125</v>
      </c>
      <c r="I205" s="76">
        <v>4.6899999994576085</v>
      </c>
      <c r="J205" s="82" t="s">
        <v>150</v>
      </c>
      <c r="K205" s="82" t="s">
        <v>127</v>
      </c>
      <c r="L205" s="83">
        <v>5.2750000000000005E-2</v>
      </c>
      <c r="M205" s="83">
        <v>6.9899999994576092E-2</v>
      </c>
      <c r="N205" s="76">
        <v>1763.3551580000003</v>
      </c>
      <c r="O205" s="78">
        <v>94.1</v>
      </c>
      <c r="P205" s="76">
        <v>1.6593172100000002</v>
      </c>
      <c r="Q205" s="77">
        <f t="shared" si="3"/>
        <v>1.3501192350603584E-3</v>
      </c>
      <c r="R205" s="77">
        <f>P205/'סכום נכסי הקרן'!$C$42</f>
        <v>2.1193454784219651E-5</v>
      </c>
    </row>
    <row r="206" spans="2:18">
      <c r="B206" s="75" t="s">
        <v>2521</v>
      </c>
      <c r="C206" s="82" t="s">
        <v>2276</v>
      </c>
      <c r="D206" s="69">
        <v>9247</v>
      </c>
      <c r="E206" s="69"/>
      <c r="F206" s="69" t="s">
        <v>426</v>
      </c>
      <c r="G206" s="94">
        <v>44816</v>
      </c>
      <c r="H206" s="69" t="s">
        <v>125</v>
      </c>
      <c r="I206" s="76">
        <v>4.6299999999550323</v>
      </c>
      <c r="J206" s="82" t="s">
        <v>150</v>
      </c>
      <c r="K206" s="82" t="s">
        <v>127</v>
      </c>
      <c r="L206" s="83">
        <v>5.6036999999999997E-2</v>
      </c>
      <c r="M206" s="83">
        <v>7.9199999997202009E-2</v>
      </c>
      <c r="N206" s="76">
        <v>2178.8096380000006</v>
      </c>
      <c r="O206" s="78">
        <v>91.86</v>
      </c>
      <c r="P206" s="76">
        <v>2.0014545430000004</v>
      </c>
      <c r="Q206" s="77">
        <f t="shared" si="3"/>
        <v>1.6285025312328554E-3</v>
      </c>
      <c r="R206" s="77">
        <f>P206/'סכום נכסי הקרן'!$C$42</f>
        <v>2.5563367934779336E-5</v>
      </c>
    </row>
    <row r="207" spans="2:18">
      <c r="B207" s="75" t="s">
        <v>2521</v>
      </c>
      <c r="C207" s="82" t="s">
        <v>2276</v>
      </c>
      <c r="D207" s="69">
        <v>9486</v>
      </c>
      <c r="E207" s="69"/>
      <c r="F207" s="69" t="s">
        <v>426</v>
      </c>
      <c r="G207" s="94">
        <v>44976</v>
      </c>
      <c r="H207" s="69" t="s">
        <v>125</v>
      </c>
      <c r="I207" s="76">
        <v>4.6400000008416624</v>
      </c>
      <c r="J207" s="82" t="s">
        <v>150</v>
      </c>
      <c r="K207" s="82" t="s">
        <v>127</v>
      </c>
      <c r="L207" s="83">
        <v>6.1999000000000005E-2</v>
      </c>
      <c r="M207" s="83">
        <v>6.5200000011222156E-2</v>
      </c>
      <c r="N207" s="76">
        <v>2128.1982710000007</v>
      </c>
      <c r="O207" s="78">
        <v>100.49</v>
      </c>
      <c r="P207" s="76">
        <v>2.1386265299999998</v>
      </c>
      <c r="Q207" s="77">
        <f t="shared" si="3"/>
        <v>1.74011382354275E-3</v>
      </c>
      <c r="R207" s="77">
        <f>P207/'סכום נכסי הקרן'!$C$42</f>
        <v>2.731538273136308E-5</v>
      </c>
    </row>
    <row r="208" spans="2:18">
      <c r="B208" s="75" t="s">
        <v>2521</v>
      </c>
      <c r="C208" s="82" t="s">
        <v>2276</v>
      </c>
      <c r="D208" s="69">
        <v>9567</v>
      </c>
      <c r="E208" s="69"/>
      <c r="F208" s="69" t="s">
        <v>426</v>
      </c>
      <c r="G208" s="94">
        <v>45056</v>
      </c>
      <c r="H208" s="69" t="s">
        <v>125</v>
      </c>
      <c r="I208" s="76">
        <v>4.6299999999914272</v>
      </c>
      <c r="J208" s="82" t="s">
        <v>150</v>
      </c>
      <c r="K208" s="82" t="s">
        <v>127</v>
      </c>
      <c r="L208" s="83">
        <v>6.3411999999999996E-2</v>
      </c>
      <c r="M208" s="83">
        <v>6.5599999998971315E-2</v>
      </c>
      <c r="N208" s="76">
        <v>2319.3500000000004</v>
      </c>
      <c r="O208" s="78">
        <v>100.59</v>
      </c>
      <c r="P208" s="76">
        <v>2.3330342540000002</v>
      </c>
      <c r="Q208" s="77">
        <f t="shared" si="3"/>
        <v>1.8982955178172918E-3</v>
      </c>
      <c r="R208" s="77">
        <f>P208/'סכום נכסי הקרן'!$C$42</f>
        <v>2.9798434967226444E-5</v>
      </c>
    </row>
    <row r="209" spans="2:18">
      <c r="B209" s="75" t="s">
        <v>2521</v>
      </c>
      <c r="C209" s="82" t="s">
        <v>2276</v>
      </c>
      <c r="D209" s="69">
        <v>7894</v>
      </c>
      <c r="E209" s="69"/>
      <c r="F209" s="69" t="s">
        <v>426</v>
      </c>
      <c r="G209" s="94">
        <v>44068</v>
      </c>
      <c r="H209" s="69" t="s">
        <v>125</v>
      </c>
      <c r="I209" s="76">
        <v>4.2999999986557516</v>
      </c>
      <c r="J209" s="82" t="s">
        <v>150</v>
      </c>
      <c r="K209" s="82" t="s">
        <v>127</v>
      </c>
      <c r="L209" s="83">
        <v>4.5102999999999997E-2</v>
      </c>
      <c r="M209" s="83">
        <v>6.7199999980473019E-2</v>
      </c>
      <c r="N209" s="76">
        <v>1530.0156070000003</v>
      </c>
      <c r="O209" s="78">
        <v>92.38</v>
      </c>
      <c r="P209" s="76">
        <v>1.4134284330000002</v>
      </c>
      <c r="Q209" s="77">
        <f t="shared" si="3"/>
        <v>1.1500494922092209E-3</v>
      </c>
      <c r="R209" s="77">
        <f>P209/'סכום נכסי הקרן'!$C$42</f>
        <v>1.8052866206043832E-5</v>
      </c>
    </row>
    <row r="210" spans="2:18">
      <c r="B210" s="75" t="s">
        <v>2521</v>
      </c>
      <c r="C210" s="82" t="s">
        <v>2276</v>
      </c>
      <c r="D210" s="69">
        <v>8076</v>
      </c>
      <c r="E210" s="69"/>
      <c r="F210" s="69" t="s">
        <v>426</v>
      </c>
      <c r="G210" s="94">
        <v>44160</v>
      </c>
      <c r="H210" s="69" t="s">
        <v>125</v>
      </c>
      <c r="I210" s="76">
        <v>4.1700000013401608</v>
      </c>
      <c r="J210" s="82" t="s">
        <v>150</v>
      </c>
      <c r="K210" s="82" t="s">
        <v>127</v>
      </c>
      <c r="L210" s="83">
        <v>4.5465999999999999E-2</v>
      </c>
      <c r="M210" s="83">
        <v>8.7400000028467997E-2</v>
      </c>
      <c r="N210" s="76">
        <v>1405.2499440000001</v>
      </c>
      <c r="O210" s="78">
        <v>85.49</v>
      </c>
      <c r="P210" s="76">
        <v>1.2013481670000004</v>
      </c>
      <c r="Q210" s="77">
        <f t="shared" si="3"/>
        <v>9.7748836599555558E-4</v>
      </c>
      <c r="R210" s="77">
        <f>P210/'סכום נכסי הקרן'!$C$42</f>
        <v>1.5344093283658322E-5</v>
      </c>
    </row>
    <row r="211" spans="2:18">
      <c r="B211" s="75" t="s">
        <v>2521</v>
      </c>
      <c r="C211" s="82" t="s">
        <v>2276</v>
      </c>
      <c r="D211" s="69">
        <v>9311</v>
      </c>
      <c r="E211" s="69"/>
      <c r="F211" s="69" t="s">
        <v>426</v>
      </c>
      <c r="G211" s="94">
        <v>44880</v>
      </c>
      <c r="H211" s="69" t="s">
        <v>125</v>
      </c>
      <c r="I211" s="76">
        <v>3.9800000002032694</v>
      </c>
      <c r="J211" s="82" t="s">
        <v>150</v>
      </c>
      <c r="K211" s="82" t="s">
        <v>127</v>
      </c>
      <c r="L211" s="83">
        <v>7.2695999999999997E-2</v>
      </c>
      <c r="M211" s="83">
        <v>9.3100000002371452E-2</v>
      </c>
      <c r="N211" s="76">
        <v>1246.1234940000002</v>
      </c>
      <c r="O211" s="78">
        <v>94.75</v>
      </c>
      <c r="P211" s="76">
        <v>1.1807020120000002</v>
      </c>
      <c r="Q211" s="77">
        <f t="shared" si="3"/>
        <v>9.6068942554731074E-4</v>
      </c>
      <c r="R211" s="77">
        <f>P211/'סכום נכסי הקרן'!$C$42</f>
        <v>1.5080392437416576E-5</v>
      </c>
    </row>
    <row r="212" spans="2:18">
      <c r="B212" s="75" t="s">
        <v>2522</v>
      </c>
      <c r="C212" s="82" t="s">
        <v>2276</v>
      </c>
      <c r="D212" s="69">
        <v>8811</v>
      </c>
      <c r="E212" s="69"/>
      <c r="F212" s="69" t="s">
        <v>2419</v>
      </c>
      <c r="G212" s="94">
        <v>44550</v>
      </c>
      <c r="H212" s="69" t="s">
        <v>2275</v>
      </c>
      <c r="I212" s="76">
        <v>5.1000000013482287</v>
      </c>
      <c r="J212" s="82" t="s">
        <v>260</v>
      </c>
      <c r="K212" s="82" t="s">
        <v>127</v>
      </c>
      <c r="L212" s="83">
        <v>7.85E-2</v>
      </c>
      <c r="M212" s="83">
        <v>8.2700000016987671E-2</v>
      </c>
      <c r="N212" s="76">
        <v>1874.7213680000004</v>
      </c>
      <c r="O212" s="78">
        <v>98.91</v>
      </c>
      <c r="P212" s="76">
        <v>1.8542862550000001</v>
      </c>
      <c r="Q212" s="77">
        <f t="shared" si="3"/>
        <v>1.5087576535070932E-3</v>
      </c>
      <c r="R212" s="77">
        <f>P212/'סכום נכסי הקרן'!$C$42</f>
        <v>2.368367643359915E-5</v>
      </c>
    </row>
    <row r="213" spans="2:18">
      <c r="B213" s="75" t="s">
        <v>2523</v>
      </c>
      <c r="C213" s="82" t="s">
        <v>2277</v>
      </c>
      <c r="D213" s="69" t="s">
        <v>2420</v>
      </c>
      <c r="E213" s="69"/>
      <c r="F213" s="69" t="s">
        <v>2419</v>
      </c>
      <c r="G213" s="94">
        <v>42732</v>
      </c>
      <c r="H213" s="69" t="s">
        <v>2275</v>
      </c>
      <c r="I213" s="76">
        <v>2.1200000000603132</v>
      </c>
      <c r="J213" s="82" t="s">
        <v>123</v>
      </c>
      <c r="K213" s="82" t="s">
        <v>127</v>
      </c>
      <c r="L213" s="83">
        <v>2.1613000000000004E-2</v>
      </c>
      <c r="M213" s="83">
        <v>2.7699999999986291E-2</v>
      </c>
      <c r="N213" s="76">
        <v>6605.0251880000005</v>
      </c>
      <c r="O213" s="78">
        <v>110.45</v>
      </c>
      <c r="P213" s="76">
        <v>7.295250213000001</v>
      </c>
      <c r="Q213" s="77">
        <f t="shared" si="3"/>
        <v>5.9358497445762513E-3</v>
      </c>
      <c r="R213" s="77">
        <f>P213/'סכום נכסי הקרן'!$C$42</f>
        <v>9.3177817114778366E-5</v>
      </c>
    </row>
    <row r="214" spans="2:18">
      <c r="B214" s="75" t="s">
        <v>2524</v>
      </c>
      <c r="C214" s="82" t="s">
        <v>2277</v>
      </c>
      <c r="D214" s="69" t="s">
        <v>2421</v>
      </c>
      <c r="E214" s="69"/>
      <c r="F214" s="69" t="s">
        <v>426</v>
      </c>
      <c r="G214" s="94">
        <v>45103</v>
      </c>
      <c r="H214" s="69" t="s">
        <v>125</v>
      </c>
      <c r="I214" s="76">
        <v>2.1700000001283595</v>
      </c>
      <c r="J214" s="82" t="s">
        <v>123</v>
      </c>
      <c r="K214" s="82" t="s">
        <v>127</v>
      </c>
      <c r="L214" s="83">
        <v>6.7500000000000004E-2</v>
      </c>
      <c r="M214" s="83">
        <v>7.2500000004468199E-2</v>
      </c>
      <c r="N214" s="76">
        <v>6191.7481280000011</v>
      </c>
      <c r="O214" s="78">
        <v>99.4</v>
      </c>
      <c r="P214" s="76">
        <v>6.154598613000001</v>
      </c>
      <c r="Q214" s="77">
        <f t="shared" si="3"/>
        <v>5.007747717802013E-3</v>
      </c>
      <c r="R214" s="77">
        <f>P214/'סכום נכסי הקרן'!$C$42</f>
        <v>7.8608964358078639E-5</v>
      </c>
    </row>
    <row r="215" spans="2:18">
      <c r="B215" s="75" t="s">
        <v>2525</v>
      </c>
      <c r="C215" s="82" t="s">
        <v>2277</v>
      </c>
      <c r="D215" s="69" t="s">
        <v>2422</v>
      </c>
      <c r="E215" s="69"/>
      <c r="F215" s="69" t="s">
        <v>447</v>
      </c>
      <c r="G215" s="94">
        <v>44294</v>
      </c>
      <c r="H215" s="69" t="s">
        <v>125</v>
      </c>
      <c r="I215" s="76">
        <v>7.5700000003650016</v>
      </c>
      <c r="J215" s="82" t="s">
        <v>473</v>
      </c>
      <c r="K215" s="82" t="s">
        <v>127</v>
      </c>
      <c r="L215" s="83">
        <v>0.03</v>
      </c>
      <c r="M215" s="83">
        <v>5.4400000002473574E-2</v>
      </c>
      <c r="N215" s="76">
        <v>7156.8507050000007</v>
      </c>
      <c r="O215" s="78">
        <v>92.64</v>
      </c>
      <c r="P215" s="76">
        <v>6.6301066940000011</v>
      </c>
      <c r="Q215" s="77">
        <f t="shared" si="3"/>
        <v>5.3946493920061511E-3</v>
      </c>
      <c r="R215" s="77">
        <f>P215/'סכום נכסי הקרן'!$C$42</f>
        <v>8.468234137934424E-5</v>
      </c>
    </row>
    <row r="216" spans="2:18">
      <c r="B216" s="75" t="s">
        <v>2526</v>
      </c>
      <c r="C216" s="82" t="s">
        <v>2277</v>
      </c>
      <c r="D216" s="69" t="s">
        <v>2423</v>
      </c>
      <c r="E216" s="69"/>
      <c r="F216" s="69" t="s">
        <v>447</v>
      </c>
      <c r="G216" s="94">
        <v>42326</v>
      </c>
      <c r="H216" s="69" t="s">
        <v>125</v>
      </c>
      <c r="I216" s="76">
        <v>5.9499999878523822</v>
      </c>
      <c r="J216" s="82" t="s">
        <v>473</v>
      </c>
      <c r="K216" s="82" t="s">
        <v>127</v>
      </c>
      <c r="L216" s="83">
        <v>8.0500000000000002E-2</v>
      </c>
      <c r="M216" s="83">
        <v>9.8499999741202937E-2</v>
      </c>
      <c r="N216" s="76">
        <v>101.44513600000002</v>
      </c>
      <c r="O216" s="78">
        <v>93.32</v>
      </c>
      <c r="P216" s="76">
        <v>9.4668777000000037E-2</v>
      </c>
      <c r="Q216" s="77">
        <f t="shared" si="3"/>
        <v>7.7028151107611119E-5</v>
      </c>
      <c r="R216" s="77">
        <f>P216/'סכום נכסי הקרן'!$C$42</f>
        <v>1.2091470110328536E-6</v>
      </c>
    </row>
    <row r="217" spans="2:18">
      <c r="B217" s="75" t="s">
        <v>2526</v>
      </c>
      <c r="C217" s="82" t="s">
        <v>2277</v>
      </c>
      <c r="D217" s="69" t="s">
        <v>2424</v>
      </c>
      <c r="E217" s="69"/>
      <c r="F217" s="69" t="s">
        <v>447</v>
      </c>
      <c r="G217" s="94">
        <v>42606</v>
      </c>
      <c r="H217" s="69" t="s">
        <v>125</v>
      </c>
      <c r="I217" s="76">
        <v>5.9400000011060312</v>
      </c>
      <c r="J217" s="82" t="s">
        <v>473</v>
      </c>
      <c r="K217" s="82" t="s">
        <v>127</v>
      </c>
      <c r="L217" s="83">
        <v>8.0500000000000002E-2</v>
      </c>
      <c r="M217" s="83">
        <v>9.8700000028153531E-2</v>
      </c>
      <c r="N217" s="76">
        <v>426.70642000000009</v>
      </c>
      <c r="O217" s="78">
        <v>93.23</v>
      </c>
      <c r="P217" s="76">
        <v>0.39781912399999997</v>
      </c>
      <c r="Q217" s="77">
        <f t="shared" si="3"/>
        <v>3.2368931518962657E-4</v>
      </c>
      <c r="R217" s="77">
        <f>P217/'סכום נכסי הקרן'!$C$42</f>
        <v>5.0811029777675055E-6</v>
      </c>
    </row>
    <row r="218" spans="2:18">
      <c r="B218" s="75" t="s">
        <v>2526</v>
      </c>
      <c r="C218" s="82" t="s">
        <v>2277</v>
      </c>
      <c r="D218" s="69" t="s">
        <v>2425</v>
      </c>
      <c r="E218" s="69"/>
      <c r="F218" s="69" t="s">
        <v>447</v>
      </c>
      <c r="G218" s="94">
        <v>42648</v>
      </c>
      <c r="H218" s="69" t="s">
        <v>125</v>
      </c>
      <c r="I218" s="76">
        <v>5.9499999946592537</v>
      </c>
      <c r="J218" s="82" t="s">
        <v>473</v>
      </c>
      <c r="K218" s="82" t="s">
        <v>127</v>
      </c>
      <c r="L218" s="83">
        <v>8.0500000000000002E-2</v>
      </c>
      <c r="M218" s="83">
        <v>9.8599999905235977E-2</v>
      </c>
      <c r="N218" s="76">
        <v>391.42023899999998</v>
      </c>
      <c r="O218" s="78">
        <v>93.28</v>
      </c>
      <c r="P218" s="76">
        <v>0.36511746100000003</v>
      </c>
      <c r="Q218" s="77">
        <f t="shared" si="3"/>
        <v>2.9708129595817321E-4</v>
      </c>
      <c r="R218" s="77">
        <f>P218/'סכום נכסי הקרן'!$C$42</f>
        <v>4.6634244218033401E-6</v>
      </c>
    </row>
    <row r="219" spans="2:18">
      <c r="B219" s="75" t="s">
        <v>2526</v>
      </c>
      <c r="C219" s="82" t="s">
        <v>2277</v>
      </c>
      <c r="D219" s="69" t="s">
        <v>2426</v>
      </c>
      <c r="E219" s="69"/>
      <c r="F219" s="69" t="s">
        <v>447</v>
      </c>
      <c r="G219" s="94">
        <v>42718</v>
      </c>
      <c r="H219" s="69" t="s">
        <v>125</v>
      </c>
      <c r="I219" s="76">
        <v>5.939999990982904</v>
      </c>
      <c r="J219" s="82" t="s">
        <v>473</v>
      </c>
      <c r="K219" s="82" t="s">
        <v>127</v>
      </c>
      <c r="L219" s="83">
        <v>8.0500000000000002E-2</v>
      </c>
      <c r="M219" s="83">
        <v>9.8599999854942375E-2</v>
      </c>
      <c r="N219" s="76">
        <v>273.47547800000007</v>
      </c>
      <c r="O219" s="78">
        <v>93.27</v>
      </c>
      <c r="P219" s="76">
        <v>0.25507104500000005</v>
      </c>
      <c r="Q219" s="77">
        <f t="shared" si="3"/>
        <v>2.0754098257164843E-4</v>
      </c>
      <c r="R219" s="77">
        <f>P219/'סכום נכסי הקרן'!$C$42</f>
        <v>3.2578681317788276E-6</v>
      </c>
    </row>
    <row r="220" spans="2:18">
      <c r="B220" s="75" t="s">
        <v>2526</v>
      </c>
      <c r="C220" s="82" t="s">
        <v>2277</v>
      </c>
      <c r="D220" s="69" t="s">
        <v>2427</v>
      </c>
      <c r="E220" s="69"/>
      <c r="F220" s="69" t="s">
        <v>447</v>
      </c>
      <c r="G220" s="94">
        <v>42900</v>
      </c>
      <c r="H220" s="69" t="s">
        <v>125</v>
      </c>
      <c r="I220" s="76">
        <v>5.9299999987050471</v>
      </c>
      <c r="J220" s="82" t="s">
        <v>473</v>
      </c>
      <c r="K220" s="82" t="s">
        <v>127</v>
      </c>
      <c r="L220" s="83">
        <v>8.0500000000000002E-2</v>
      </c>
      <c r="M220" s="83">
        <v>9.9199999994687357E-2</v>
      </c>
      <c r="N220" s="76">
        <v>323.94209200000006</v>
      </c>
      <c r="O220" s="78">
        <v>92.97</v>
      </c>
      <c r="P220" s="76">
        <v>0.30116952300000011</v>
      </c>
      <c r="Q220" s="77">
        <f t="shared" si="3"/>
        <v>2.4504944778837865E-4</v>
      </c>
      <c r="R220" s="77">
        <f>P220/'סכום נכסי הקרן'!$C$42</f>
        <v>3.8466561002434859E-6</v>
      </c>
    </row>
    <row r="221" spans="2:18">
      <c r="B221" s="75" t="s">
        <v>2526</v>
      </c>
      <c r="C221" s="82" t="s">
        <v>2277</v>
      </c>
      <c r="D221" s="69" t="s">
        <v>2428</v>
      </c>
      <c r="E221" s="69"/>
      <c r="F221" s="69" t="s">
        <v>447</v>
      </c>
      <c r="G221" s="94">
        <v>43075</v>
      </c>
      <c r="H221" s="69" t="s">
        <v>125</v>
      </c>
      <c r="I221" s="76">
        <v>5.9300000104470083</v>
      </c>
      <c r="J221" s="82" t="s">
        <v>473</v>
      </c>
      <c r="K221" s="82" t="s">
        <v>127</v>
      </c>
      <c r="L221" s="83">
        <v>8.0500000000000002E-2</v>
      </c>
      <c r="M221" s="83">
        <v>9.9400000219655074E-2</v>
      </c>
      <c r="N221" s="76">
        <v>201.00790300000006</v>
      </c>
      <c r="O221" s="78">
        <v>92.86</v>
      </c>
      <c r="P221" s="76">
        <v>0.18665628500000003</v>
      </c>
      <c r="Q221" s="77">
        <f t="shared" si="3"/>
        <v>1.5187466218313271E-4</v>
      </c>
      <c r="R221" s="77">
        <f>P221/'סכום נכסי הקרן'!$C$42</f>
        <v>2.3840477953807983E-6</v>
      </c>
    </row>
    <row r="222" spans="2:18">
      <c r="B222" s="75" t="s">
        <v>2526</v>
      </c>
      <c r="C222" s="82" t="s">
        <v>2277</v>
      </c>
      <c r="D222" s="69" t="s">
        <v>2429</v>
      </c>
      <c r="E222" s="69"/>
      <c r="F222" s="69" t="s">
        <v>447</v>
      </c>
      <c r="G222" s="94">
        <v>43292</v>
      </c>
      <c r="H222" s="69" t="s">
        <v>125</v>
      </c>
      <c r="I222" s="76">
        <v>5.9200000047971004</v>
      </c>
      <c r="J222" s="82" t="s">
        <v>473</v>
      </c>
      <c r="K222" s="82" t="s">
        <v>127</v>
      </c>
      <c r="L222" s="83">
        <v>8.0500000000000002E-2</v>
      </c>
      <c r="M222" s="83">
        <v>9.9500000091420182E-2</v>
      </c>
      <c r="N222" s="76">
        <v>548.10285800000008</v>
      </c>
      <c r="O222" s="78">
        <v>92.8</v>
      </c>
      <c r="P222" s="76">
        <v>0.50864039300000008</v>
      </c>
      <c r="Q222" s="77">
        <f t="shared" si="3"/>
        <v>4.1386009509173966E-4</v>
      </c>
      <c r="R222" s="77">
        <f>P222/'סכום נכסי הקרן'!$C$42</f>
        <v>6.49655599635058E-6</v>
      </c>
    </row>
    <row r="223" spans="2:18">
      <c r="B223" s="75" t="s">
        <v>2498</v>
      </c>
      <c r="C223" s="82" t="s">
        <v>2277</v>
      </c>
      <c r="D223" s="69" t="s">
        <v>2430</v>
      </c>
      <c r="E223" s="69"/>
      <c r="F223" s="69" t="s">
        <v>447</v>
      </c>
      <c r="G223" s="94">
        <v>44858</v>
      </c>
      <c r="H223" s="69" t="s">
        <v>125</v>
      </c>
      <c r="I223" s="76">
        <v>5.5900000007653512</v>
      </c>
      <c r="J223" s="82" t="s">
        <v>473</v>
      </c>
      <c r="K223" s="82" t="s">
        <v>127</v>
      </c>
      <c r="L223" s="83">
        <v>3.49E-2</v>
      </c>
      <c r="M223" s="83">
        <v>4.4799999998299214E-2</v>
      </c>
      <c r="N223" s="76">
        <v>951.97740500000009</v>
      </c>
      <c r="O223" s="78">
        <v>98.82</v>
      </c>
      <c r="P223" s="76">
        <v>0.94074399200000014</v>
      </c>
      <c r="Q223" s="77">
        <f t="shared" si="3"/>
        <v>7.6544529955587459E-4</v>
      </c>
      <c r="R223" s="77">
        <f>P223/'סכום נכסי הקרן'!$C$42</f>
        <v>1.2015553830107202E-5</v>
      </c>
    </row>
    <row r="224" spans="2:18">
      <c r="B224" s="75" t="s">
        <v>2498</v>
      </c>
      <c r="C224" s="82" t="s">
        <v>2277</v>
      </c>
      <c r="D224" s="69" t="s">
        <v>2431</v>
      </c>
      <c r="E224" s="69"/>
      <c r="F224" s="69" t="s">
        <v>447</v>
      </c>
      <c r="G224" s="94">
        <v>44858</v>
      </c>
      <c r="H224" s="69" t="s">
        <v>125</v>
      </c>
      <c r="I224" s="76">
        <v>5.609999996553281</v>
      </c>
      <c r="J224" s="82" t="s">
        <v>473</v>
      </c>
      <c r="K224" s="82" t="s">
        <v>127</v>
      </c>
      <c r="L224" s="83">
        <v>3.49E-2</v>
      </c>
      <c r="M224" s="83">
        <v>4.4699999966301605E-2</v>
      </c>
      <c r="N224" s="76">
        <v>789.69188700000018</v>
      </c>
      <c r="O224" s="78">
        <v>98.83</v>
      </c>
      <c r="P224" s="76">
        <v>0.78045242900000011</v>
      </c>
      <c r="Q224" s="77">
        <f t="shared" si="3"/>
        <v>6.3502254426836134E-4</v>
      </c>
      <c r="R224" s="77">
        <f>P224/'סכום נכסי הקרן'!$C$42</f>
        <v>9.96824667734622E-6</v>
      </c>
    </row>
    <row r="225" spans="2:18">
      <c r="B225" s="75" t="s">
        <v>2498</v>
      </c>
      <c r="C225" s="82" t="s">
        <v>2277</v>
      </c>
      <c r="D225" s="69" t="s">
        <v>2432</v>
      </c>
      <c r="E225" s="69"/>
      <c r="F225" s="69" t="s">
        <v>447</v>
      </c>
      <c r="G225" s="94">
        <v>44858</v>
      </c>
      <c r="H225" s="69" t="s">
        <v>125</v>
      </c>
      <c r="I225" s="76">
        <v>5.4899999976792158</v>
      </c>
      <c r="J225" s="82" t="s">
        <v>473</v>
      </c>
      <c r="K225" s="82" t="s">
        <v>127</v>
      </c>
      <c r="L225" s="83">
        <v>3.49E-2</v>
      </c>
      <c r="M225" s="83">
        <v>4.4899999987015882E-2</v>
      </c>
      <c r="N225" s="76">
        <v>989.39693700000021</v>
      </c>
      <c r="O225" s="78">
        <v>98.86</v>
      </c>
      <c r="P225" s="76">
        <v>0.97811772300000011</v>
      </c>
      <c r="Q225" s="77">
        <f t="shared" si="3"/>
        <v>7.9585479136670895E-4</v>
      </c>
      <c r="R225" s="77">
        <f>P225/'סכום נכסי הקרן'!$C$42</f>
        <v>1.2492905883887253E-5</v>
      </c>
    </row>
    <row r="226" spans="2:18">
      <c r="B226" s="75" t="s">
        <v>2498</v>
      </c>
      <c r="C226" s="82" t="s">
        <v>2277</v>
      </c>
      <c r="D226" s="69" t="s">
        <v>2433</v>
      </c>
      <c r="E226" s="69"/>
      <c r="F226" s="69" t="s">
        <v>447</v>
      </c>
      <c r="G226" s="94">
        <v>44858</v>
      </c>
      <c r="H226" s="69" t="s">
        <v>125</v>
      </c>
      <c r="I226" s="76">
        <v>5.5199999986917749</v>
      </c>
      <c r="J226" s="82" t="s">
        <v>473</v>
      </c>
      <c r="K226" s="82" t="s">
        <v>127</v>
      </c>
      <c r="L226" s="83">
        <v>3.49E-2</v>
      </c>
      <c r="M226" s="83">
        <v>4.4799999987924083E-2</v>
      </c>
      <c r="N226" s="76">
        <v>1206.2066160000002</v>
      </c>
      <c r="O226" s="78">
        <v>98.86</v>
      </c>
      <c r="P226" s="76">
        <v>1.1924557530000002</v>
      </c>
      <c r="Q226" s="77">
        <f t="shared" si="3"/>
        <v>9.7025296873988541E-4</v>
      </c>
      <c r="R226" s="77">
        <f>P226/'סכום נכסי הקרן'!$C$42</f>
        <v>1.5230515859826523E-5</v>
      </c>
    </row>
    <row r="227" spans="2:18">
      <c r="B227" s="75" t="s">
        <v>2498</v>
      </c>
      <c r="C227" s="82" t="s">
        <v>2277</v>
      </c>
      <c r="D227" s="69" t="s">
        <v>2434</v>
      </c>
      <c r="E227" s="69"/>
      <c r="F227" s="69" t="s">
        <v>447</v>
      </c>
      <c r="G227" s="94">
        <v>44858</v>
      </c>
      <c r="H227" s="69" t="s">
        <v>125</v>
      </c>
      <c r="I227" s="76">
        <v>5.739999996605806</v>
      </c>
      <c r="J227" s="82" t="s">
        <v>473</v>
      </c>
      <c r="K227" s="82" t="s">
        <v>127</v>
      </c>
      <c r="L227" s="83">
        <v>3.49E-2</v>
      </c>
      <c r="M227" s="83">
        <v>4.4599999971192135E-2</v>
      </c>
      <c r="N227" s="76">
        <v>709.92968200000007</v>
      </c>
      <c r="O227" s="78">
        <v>98.77</v>
      </c>
      <c r="P227" s="76">
        <v>0.70119748700000017</v>
      </c>
      <c r="Q227" s="77">
        <f t="shared" si="3"/>
        <v>5.705360066594414E-4</v>
      </c>
      <c r="R227" s="77">
        <f>P227/'סכום נכסי הקרן'!$C$42</f>
        <v>8.9559712549133078E-6</v>
      </c>
    </row>
    <row r="228" spans="2:18">
      <c r="B228" s="75" t="s">
        <v>2527</v>
      </c>
      <c r="C228" s="82" t="s">
        <v>2276</v>
      </c>
      <c r="D228" s="69">
        <v>9637</v>
      </c>
      <c r="E228" s="69"/>
      <c r="F228" s="69" t="s">
        <v>447</v>
      </c>
      <c r="G228" s="94">
        <v>45104</v>
      </c>
      <c r="H228" s="69" t="s">
        <v>125</v>
      </c>
      <c r="I228" s="76">
        <v>2.7399999999727731</v>
      </c>
      <c r="J228" s="82" t="s">
        <v>260</v>
      </c>
      <c r="K228" s="82" t="s">
        <v>127</v>
      </c>
      <c r="L228" s="83">
        <v>5.2159000000000004E-2</v>
      </c>
      <c r="M228" s="83">
        <v>5.670000000054453E-2</v>
      </c>
      <c r="N228" s="76">
        <v>7410.9500000000007</v>
      </c>
      <c r="O228" s="78">
        <v>99.12</v>
      </c>
      <c r="P228" s="76">
        <v>7.3457336800000013</v>
      </c>
      <c r="Q228" s="77">
        <f t="shared" si="3"/>
        <v>5.9769260978126734E-3</v>
      </c>
      <c r="R228" s="77">
        <f>P228/'סכום נכסי הקרן'!$C$42</f>
        <v>9.3822611894683736E-5</v>
      </c>
    </row>
    <row r="229" spans="2:18">
      <c r="B229" s="75" t="s">
        <v>2528</v>
      </c>
      <c r="C229" s="82" t="s">
        <v>2276</v>
      </c>
      <c r="D229" s="69">
        <v>9577</v>
      </c>
      <c r="E229" s="69"/>
      <c r="F229" s="69" t="s">
        <v>447</v>
      </c>
      <c r="G229" s="94">
        <v>45063</v>
      </c>
      <c r="H229" s="69" t="s">
        <v>125</v>
      </c>
      <c r="I229" s="76">
        <v>3.7899999998394263</v>
      </c>
      <c r="J229" s="82" t="s">
        <v>260</v>
      </c>
      <c r="K229" s="82" t="s">
        <v>127</v>
      </c>
      <c r="L229" s="83">
        <v>4.4344000000000001E-2</v>
      </c>
      <c r="M229" s="83">
        <v>4.4699999997859029E-2</v>
      </c>
      <c r="N229" s="76">
        <v>11116.424999999999</v>
      </c>
      <c r="O229" s="78">
        <v>100.84</v>
      </c>
      <c r="P229" s="76">
        <v>11.209802720000001</v>
      </c>
      <c r="Q229" s="77">
        <f t="shared" si="3"/>
        <v>9.1209626358928226E-3</v>
      </c>
      <c r="R229" s="77">
        <f>P229/'סכום נכסי הקרן'!$C$42</f>
        <v>1.4317602785927981E-4</v>
      </c>
    </row>
    <row r="230" spans="2:18">
      <c r="B230" s="75" t="s">
        <v>2529</v>
      </c>
      <c r="C230" s="82" t="s">
        <v>2276</v>
      </c>
      <c r="D230" s="69" t="s">
        <v>2435</v>
      </c>
      <c r="E230" s="69"/>
      <c r="F230" s="69" t="s">
        <v>447</v>
      </c>
      <c r="G230" s="94">
        <v>42372</v>
      </c>
      <c r="H230" s="69" t="s">
        <v>125</v>
      </c>
      <c r="I230" s="76">
        <v>9.6800000001505584</v>
      </c>
      <c r="J230" s="82" t="s">
        <v>123</v>
      </c>
      <c r="K230" s="82" t="s">
        <v>127</v>
      </c>
      <c r="L230" s="83">
        <v>6.7000000000000004E-2</v>
      </c>
      <c r="M230" s="83">
        <v>3.1100000000347988E-2</v>
      </c>
      <c r="N230" s="76">
        <v>9066.3654440000009</v>
      </c>
      <c r="O230" s="78">
        <v>155.31</v>
      </c>
      <c r="P230" s="76">
        <v>14.080971841000002</v>
      </c>
      <c r="Q230" s="77">
        <f t="shared" si="3"/>
        <v>1.145711670818949E-2</v>
      </c>
      <c r="R230" s="77">
        <f>P230/'סכום נכסי הקרן'!$C$42</f>
        <v>1.7984773389417426E-4</v>
      </c>
    </row>
    <row r="231" spans="2:18">
      <c r="B231" s="75" t="s">
        <v>2530</v>
      </c>
      <c r="C231" s="82" t="s">
        <v>2277</v>
      </c>
      <c r="D231" s="69" t="s">
        <v>2436</v>
      </c>
      <c r="E231" s="69"/>
      <c r="F231" s="69" t="s">
        <v>2437</v>
      </c>
      <c r="G231" s="94">
        <v>41816</v>
      </c>
      <c r="H231" s="69" t="s">
        <v>125</v>
      </c>
      <c r="I231" s="76">
        <v>5.8299999997659082</v>
      </c>
      <c r="J231" s="82" t="s">
        <v>473</v>
      </c>
      <c r="K231" s="82" t="s">
        <v>127</v>
      </c>
      <c r="L231" s="83">
        <v>4.4999999999999998E-2</v>
      </c>
      <c r="M231" s="83">
        <v>8.1099999995318181E-2</v>
      </c>
      <c r="N231" s="76">
        <v>2839.3766310000005</v>
      </c>
      <c r="O231" s="78">
        <v>90.27</v>
      </c>
      <c r="P231" s="76">
        <v>2.5631053200000005</v>
      </c>
      <c r="Q231" s="77">
        <f t="shared" si="3"/>
        <v>2.0854950296197647E-3</v>
      </c>
      <c r="R231" s="77">
        <f>P231/'סכום נכסי הקרן'!$C$42</f>
        <v>3.2736993493012013E-5</v>
      </c>
    </row>
    <row r="232" spans="2:18">
      <c r="B232" s="75" t="s">
        <v>2530</v>
      </c>
      <c r="C232" s="82" t="s">
        <v>2277</v>
      </c>
      <c r="D232" s="69" t="s">
        <v>2438</v>
      </c>
      <c r="E232" s="69"/>
      <c r="F232" s="69" t="s">
        <v>2437</v>
      </c>
      <c r="G232" s="94">
        <v>42625</v>
      </c>
      <c r="H232" s="69" t="s">
        <v>125</v>
      </c>
      <c r="I232" s="76">
        <v>5.8299999960688966</v>
      </c>
      <c r="J232" s="82" t="s">
        <v>473</v>
      </c>
      <c r="K232" s="82" t="s">
        <v>127</v>
      </c>
      <c r="L232" s="83">
        <v>4.4999999999999998E-2</v>
      </c>
      <c r="M232" s="83">
        <v>8.1099999945076051E-2</v>
      </c>
      <c r="N232" s="76">
        <v>790.64878600000009</v>
      </c>
      <c r="O232" s="78">
        <v>90.73</v>
      </c>
      <c r="P232" s="76">
        <v>0.71735565400000012</v>
      </c>
      <c r="Q232" s="77">
        <f t="shared" si="3"/>
        <v>5.8368325297168656E-4</v>
      </c>
      <c r="R232" s="77">
        <f>P232/'סכום נכסי הקרן'!$C$42</f>
        <v>9.1623497458049742E-6</v>
      </c>
    </row>
    <row r="233" spans="2:18">
      <c r="B233" s="75" t="s">
        <v>2530</v>
      </c>
      <c r="C233" s="82" t="s">
        <v>2277</v>
      </c>
      <c r="D233" s="69" t="s">
        <v>2439</v>
      </c>
      <c r="E233" s="69"/>
      <c r="F233" s="69" t="s">
        <v>2437</v>
      </c>
      <c r="G233" s="94">
        <v>42716</v>
      </c>
      <c r="H233" s="69" t="s">
        <v>125</v>
      </c>
      <c r="I233" s="76">
        <v>5.8299999944648615</v>
      </c>
      <c r="J233" s="82" t="s">
        <v>473</v>
      </c>
      <c r="K233" s="82" t="s">
        <v>127</v>
      </c>
      <c r="L233" s="83">
        <v>4.4999999999999998E-2</v>
      </c>
      <c r="M233" s="83">
        <v>8.1099999923317179E-2</v>
      </c>
      <c r="N233" s="76">
        <v>598.17225900000017</v>
      </c>
      <c r="O233" s="78">
        <v>90.91</v>
      </c>
      <c r="P233" s="76">
        <v>0.54379844700000013</v>
      </c>
      <c r="Q233" s="77">
        <f t="shared" si="3"/>
        <v>4.4246678023103909E-4</v>
      </c>
      <c r="R233" s="77">
        <f>P233/'סכום נכסי הקרן'!$C$42</f>
        <v>6.9456085483639194E-6</v>
      </c>
    </row>
    <row r="234" spans="2:18">
      <c r="B234" s="75" t="s">
        <v>2530</v>
      </c>
      <c r="C234" s="82" t="s">
        <v>2277</v>
      </c>
      <c r="D234" s="69" t="s">
        <v>2440</v>
      </c>
      <c r="E234" s="69"/>
      <c r="F234" s="69" t="s">
        <v>2437</v>
      </c>
      <c r="G234" s="94">
        <v>42803</v>
      </c>
      <c r="H234" s="69" t="s">
        <v>125</v>
      </c>
      <c r="I234" s="76">
        <v>5.8299999994409832</v>
      </c>
      <c r="J234" s="82" t="s">
        <v>473</v>
      </c>
      <c r="K234" s="82" t="s">
        <v>127</v>
      </c>
      <c r="L234" s="83">
        <v>4.4999999999999998E-2</v>
      </c>
      <c r="M234" s="83">
        <v>8.1099999993383062E-2</v>
      </c>
      <c r="N234" s="76">
        <v>3833.5367880000003</v>
      </c>
      <c r="O234" s="78">
        <v>91.46</v>
      </c>
      <c r="P234" s="76">
        <v>3.5061530120000008</v>
      </c>
      <c r="Q234" s="77">
        <f t="shared" si="3"/>
        <v>2.8528147565985967E-3</v>
      </c>
      <c r="R234" s="77">
        <f>P234/'סכום נכסי הקרן'!$C$42</f>
        <v>4.4781971089408244E-5</v>
      </c>
    </row>
    <row r="235" spans="2:18">
      <c r="B235" s="75" t="s">
        <v>2530</v>
      </c>
      <c r="C235" s="82" t="s">
        <v>2277</v>
      </c>
      <c r="D235" s="69" t="s">
        <v>2441</v>
      </c>
      <c r="E235" s="69"/>
      <c r="F235" s="69" t="s">
        <v>2437</v>
      </c>
      <c r="G235" s="94">
        <v>42898</v>
      </c>
      <c r="H235" s="69" t="s">
        <v>125</v>
      </c>
      <c r="I235" s="76">
        <v>5.8299999982319788</v>
      </c>
      <c r="J235" s="82" t="s">
        <v>473</v>
      </c>
      <c r="K235" s="82" t="s">
        <v>127</v>
      </c>
      <c r="L235" s="83">
        <v>4.4999999999999998E-2</v>
      </c>
      <c r="M235" s="83">
        <v>8.1099999973784517E-2</v>
      </c>
      <c r="N235" s="76">
        <v>720.99003400000015</v>
      </c>
      <c r="O235" s="78">
        <v>91</v>
      </c>
      <c r="P235" s="76">
        <v>0.65610095200000007</v>
      </c>
      <c r="Q235" s="77">
        <f t="shared" si="3"/>
        <v>5.3384278189738839E-4</v>
      </c>
      <c r="R235" s="77">
        <f>P235/'סכום נכסי הקרן'!$C$42</f>
        <v>8.379980498180615E-6</v>
      </c>
    </row>
    <row r="236" spans="2:18">
      <c r="B236" s="75" t="s">
        <v>2530</v>
      </c>
      <c r="C236" s="82" t="s">
        <v>2277</v>
      </c>
      <c r="D236" s="69" t="s">
        <v>2442</v>
      </c>
      <c r="E236" s="69"/>
      <c r="F236" s="69" t="s">
        <v>2437</v>
      </c>
      <c r="G236" s="94">
        <v>42989</v>
      </c>
      <c r="H236" s="69" t="s">
        <v>125</v>
      </c>
      <c r="I236" s="76">
        <v>5.8299999967234095</v>
      </c>
      <c r="J236" s="82" t="s">
        <v>473</v>
      </c>
      <c r="K236" s="82" t="s">
        <v>127</v>
      </c>
      <c r="L236" s="83">
        <v>4.4999999999999998E-2</v>
      </c>
      <c r="M236" s="83">
        <v>8.1099999948923751E-2</v>
      </c>
      <c r="N236" s="76">
        <v>908.53820300000007</v>
      </c>
      <c r="O236" s="78">
        <v>91.37</v>
      </c>
      <c r="P236" s="76">
        <v>0.83013138400000019</v>
      </c>
      <c r="Q236" s="77">
        <f t="shared" si="3"/>
        <v>6.7544429866166265E-4</v>
      </c>
      <c r="R236" s="77">
        <f>P236/'סכום נכסי הקרן'!$C$42</f>
        <v>1.0602765912230659E-5</v>
      </c>
    </row>
    <row r="237" spans="2:18">
      <c r="B237" s="75" t="s">
        <v>2530</v>
      </c>
      <c r="C237" s="82" t="s">
        <v>2277</v>
      </c>
      <c r="D237" s="69" t="s">
        <v>2443</v>
      </c>
      <c r="E237" s="69"/>
      <c r="F237" s="69" t="s">
        <v>2437</v>
      </c>
      <c r="G237" s="94">
        <v>43080</v>
      </c>
      <c r="H237" s="69" t="s">
        <v>125</v>
      </c>
      <c r="I237" s="76">
        <v>5.830000006891102</v>
      </c>
      <c r="J237" s="82" t="s">
        <v>473</v>
      </c>
      <c r="K237" s="82" t="s">
        <v>127</v>
      </c>
      <c r="L237" s="83">
        <v>4.4999999999999998E-2</v>
      </c>
      <c r="M237" s="83">
        <v>8.1100000075175663E-2</v>
      </c>
      <c r="N237" s="76">
        <v>281.49653599999999</v>
      </c>
      <c r="O237" s="78">
        <v>90.73</v>
      </c>
      <c r="P237" s="76">
        <v>0.255401828</v>
      </c>
      <c r="Q237" s="77">
        <f t="shared" si="3"/>
        <v>2.0781012730674759E-4</v>
      </c>
      <c r="R237" s="77">
        <f>P237/'סכום נכסי הקרן'!$C$42</f>
        <v>3.2620930229037062E-6</v>
      </c>
    </row>
    <row r="238" spans="2:18">
      <c r="B238" s="75" t="s">
        <v>2530</v>
      </c>
      <c r="C238" s="82" t="s">
        <v>2277</v>
      </c>
      <c r="D238" s="69" t="s">
        <v>2444</v>
      </c>
      <c r="E238" s="69"/>
      <c r="F238" s="69" t="s">
        <v>2437</v>
      </c>
      <c r="G238" s="94">
        <v>43171</v>
      </c>
      <c r="H238" s="69" t="s">
        <v>125</v>
      </c>
      <c r="I238" s="76">
        <v>5.7199999933395294</v>
      </c>
      <c r="J238" s="82" t="s">
        <v>473</v>
      </c>
      <c r="K238" s="82" t="s">
        <v>127</v>
      </c>
      <c r="L238" s="83">
        <v>4.4999999999999998E-2</v>
      </c>
      <c r="M238" s="83">
        <v>8.1799999905296433E-2</v>
      </c>
      <c r="N238" s="76">
        <v>210.33007900000004</v>
      </c>
      <c r="O238" s="78">
        <v>91.37</v>
      </c>
      <c r="P238" s="76">
        <v>0.19217859900000003</v>
      </c>
      <c r="Q238" s="77">
        <f t="shared" si="3"/>
        <v>1.5636794550985908E-4</v>
      </c>
      <c r="R238" s="77">
        <f>P238/'סכום נכסי הקרן'!$C$42</f>
        <v>2.4545809709291091E-6</v>
      </c>
    </row>
    <row r="239" spans="2:18">
      <c r="B239" s="75" t="s">
        <v>2530</v>
      </c>
      <c r="C239" s="82" t="s">
        <v>2277</v>
      </c>
      <c r="D239" s="69" t="s">
        <v>2445</v>
      </c>
      <c r="E239" s="69"/>
      <c r="F239" s="69" t="s">
        <v>2437</v>
      </c>
      <c r="G239" s="94">
        <v>43341</v>
      </c>
      <c r="H239" s="69" t="s">
        <v>125</v>
      </c>
      <c r="I239" s="76">
        <v>5.8699999960798905</v>
      </c>
      <c r="J239" s="82" t="s">
        <v>473</v>
      </c>
      <c r="K239" s="82" t="s">
        <v>127</v>
      </c>
      <c r="L239" s="83">
        <v>4.4999999999999998E-2</v>
      </c>
      <c r="M239" s="83">
        <v>7.8499999959554423E-2</v>
      </c>
      <c r="N239" s="76">
        <v>527.66723000000013</v>
      </c>
      <c r="O239" s="78">
        <v>91.37</v>
      </c>
      <c r="P239" s="76">
        <v>0.4821295470000001</v>
      </c>
      <c r="Q239" s="77">
        <f t="shared" si="3"/>
        <v>3.9228929301326126E-4</v>
      </c>
      <c r="R239" s="77">
        <f>P239/'סכום נכסי הקרן'!$C$42</f>
        <v>6.1579490002883807E-6</v>
      </c>
    </row>
    <row r="240" spans="2:18">
      <c r="B240" s="75" t="s">
        <v>2530</v>
      </c>
      <c r="C240" s="82" t="s">
        <v>2277</v>
      </c>
      <c r="D240" s="69" t="s">
        <v>2446</v>
      </c>
      <c r="E240" s="69"/>
      <c r="F240" s="69" t="s">
        <v>2437</v>
      </c>
      <c r="G240" s="94">
        <v>43990</v>
      </c>
      <c r="H240" s="69" t="s">
        <v>125</v>
      </c>
      <c r="I240" s="76">
        <v>5.8299999995713057</v>
      </c>
      <c r="J240" s="82" t="s">
        <v>473</v>
      </c>
      <c r="K240" s="82" t="s">
        <v>127</v>
      </c>
      <c r="L240" s="83">
        <v>4.4999999999999998E-2</v>
      </c>
      <c r="M240" s="83">
        <v>8.1099999988364035E-2</v>
      </c>
      <c r="N240" s="76">
        <v>544.22936800000014</v>
      </c>
      <c r="O240" s="78">
        <v>90.01</v>
      </c>
      <c r="P240" s="76">
        <v>0.48986088700000002</v>
      </c>
      <c r="Q240" s="77">
        <f t="shared" si="3"/>
        <v>3.9857997136209333E-4</v>
      </c>
      <c r="R240" s="77">
        <f>P240/'סכום נכסי הקרן'!$C$42</f>
        <v>6.256696728404469E-6</v>
      </c>
    </row>
    <row r="241" spans="2:18">
      <c r="B241" s="75" t="s">
        <v>2530</v>
      </c>
      <c r="C241" s="82" t="s">
        <v>2277</v>
      </c>
      <c r="D241" s="69" t="s">
        <v>2447</v>
      </c>
      <c r="E241" s="69"/>
      <c r="F241" s="69" t="s">
        <v>2437</v>
      </c>
      <c r="G241" s="94">
        <v>41893</v>
      </c>
      <c r="H241" s="69" t="s">
        <v>125</v>
      </c>
      <c r="I241" s="76">
        <v>5.830000000539024</v>
      </c>
      <c r="J241" s="82" t="s">
        <v>473</v>
      </c>
      <c r="K241" s="82" t="s">
        <v>127</v>
      </c>
      <c r="L241" s="83">
        <v>4.4999999999999998E-2</v>
      </c>
      <c r="M241" s="83">
        <v>8.1100000011778667E-2</v>
      </c>
      <c r="N241" s="76">
        <v>557.05707800000016</v>
      </c>
      <c r="O241" s="78">
        <v>89.92</v>
      </c>
      <c r="P241" s="76">
        <v>0.50090573100000002</v>
      </c>
      <c r="Q241" s="77">
        <f t="shared" si="3"/>
        <v>4.0756671376600116E-4</v>
      </c>
      <c r="R241" s="77">
        <f>P241/'סכום נכסי הקרן'!$C$42</f>
        <v>6.397765838338404E-6</v>
      </c>
    </row>
    <row r="242" spans="2:18">
      <c r="B242" s="75" t="s">
        <v>2530</v>
      </c>
      <c r="C242" s="82" t="s">
        <v>2277</v>
      </c>
      <c r="D242" s="69" t="s">
        <v>2448</v>
      </c>
      <c r="E242" s="69"/>
      <c r="F242" s="69" t="s">
        <v>2437</v>
      </c>
      <c r="G242" s="94">
        <v>42151</v>
      </c>
      <c r="H242" s="69" t="s">
        <v>125</v>
      </c>
      <c r="I242" s="76">
        <v>5.8300000006962573</v>
      </c>
      <c r="J242" s="82" t="s">
        <v>473</v>
      </c>
      <c r="K242" s="82" t="s">
        <v>127</v>
      </c>
      <c r="L242" s="83">
        <v>4.4999999999999998E-2</v>
      </c>
      <c r="M242" s="83">
        <v>8.1100000005019532E-2</v>
      </c>
      <c r="N242" s="76">
        <v>2040.0379250000003</v>
      </c>
      <c r="O242" s="78">
        <v>90.82</v>
      </c>
      <c r="P242" s="76">
        <v>1.8527625370000003</v>
      </c>
      <c r="Q242" s="77">
        <f t="shared" si="3"/>
        <v>1.507517865859373E-3</v>
      </c>
      <c r="R242" s="77">
        <f>P242/'סכום נכסי הקרן'!$C$42</f>
        <v>2.3664214905482474E-5</v>
      </c>
    </row>
    <row r="243" spans="2:18">
      <c r="B243" s="75" t="s">
        <v>2530</v>
      </c>
      <c r="C243" s="82" t="s">
        <v>2277</v>
      </c>
      <c r="D243" s="69" t="s">
        <v>2449</v>
      </c>
      <c r="E243" s="69"/>
      <c r="F243" s="69" t="s">
        <v>2437</v>
      </c>
      <c r="G243" s="94">
        <v>42166</v>
      </c>
      <c r="H243" s="69" t="s">
        <v>125</v>
      </c>
      <c r="I243" s="76">
        <v>5.8300000015258897</v>
      </c>
      <c r="J243" s="82" t="s">
        <v>473</v>
      </c>
      <c r="K243" s="82" t="s">
        <v>127</v>
      </c>
      <c r="L243" s="83">
        <v>4.4999999999999998E-2</v>
      </c>
      <c r="M243" s="83">
        <v>8.1100000018471299E-2</v>
      </c>
      <c r="N243" s="76">
        <v>1919.4514530000001</v>
      </c>
      <c r="O243" s="78">
        <v>90.82</v>
      </c>
      <c r="P243" s="76">
        <v>1.7432458980000001</v>
      </c>
      <c r="Q243" s="77">
        <f t="shared" si="3"/>
        <v>1.4184086105693242E-3</v>
      </c>
      <c r="R243" s="77">
        <f>P243/'סכום נכסי הקרן'!$C$42</f>
        <v>2.2265425136547207E-5</v>
      </c>
    </row>
    <row r="244" spans="2:18">
      <c r="B244" s="75" t="s">
        <v>2530</v>
      </c>
      <c r="C244" s="82" t="s">
        <v>2277</v>
      </c>
      <c r="D244" s="69" t="s">
        <v>2450</v>
      </c>
      <c r="E244" s="69"/>
      <c r="F244" s="69" t="s">
        <v>2437</v>
      </c>
      <c r="G244" s="94">
        <v>42257</v>
      </c>
      <c r="H244" s="69" t="s">
        <v>125</v>
      </c>
      <c r="I244" s="76">
        <v>5.8300000009566864</v>
      </c>
      <c r="J244" s="82" t="s">
        <v>473</v>
      </c>
      <c r="K244" s="82" t="s">
        <v>127</v>
      </c>
      <c r="L244" s="83">
        <v>4.4999999999999998E-2</v>
      </c>
      <c r="M244" s="83">
        <v>8.110000002130803E-2</v>
      </c>
      <c r="N244" s="76">
        <v>1020.0050700000002</v>
      </c>
      <c r="O244" s="78">
        <v>90.18</v>
      </c>
      <c r="P244" s="76">
        <v>0.91984056400000025</v>
      </c>
      <c r="Q244" s="77">
        <f t="shared" si="3"/>
        <v>7.4843702648342257E-4</v>
      </c>
      <c r="R244" s="77">
        <f>P244/'סכום נכסי הקרן'!$C$42</f>
        <v>1.1748566991494716E-5</v>
      </c>
    </row>
    <row r="245" spans="2:18">
      <c r="B245" s="75" t="s">
        <v>2530</v>
      </c>
      <c r="C245" s="82" t="s">
        <v>2277</v>
      </c>
      <c r="D245" s="69" t="s">
        <v>2451</v>
      </c>
      <c r="E245" s="69"/>
      <c r="F245" s="69" t="s">
        <v>2437</v>
      </c>
      <c r="G245" s="94">
        <v>42348</v>
      </c>
      <c r="H245" s="69" t="s">
        <v>125</v>
      </c>
      <c r="I245" s="76">
        <v>5.830000000593377</v>
      </c>
      <c r="J245" s="82" t="s">
        <v>473</v>
      </c>
      <c r="K245" s="82" t="s">
        <v>127</v>
      </c>
      <c r="L245" s="83">
        <v>4.4999999999999998E-2</v>
      </c>
      <c r="M245" s="83">
        <v>8.1100000007182996E-2</v>
      </c>
      <c r="N245" s="76">
        <v>1766.3300370000004</v>
      </c>
      <c r="O245" s="78">
        <v>90.64</v>
      </c>
      <c r="P245" s="76">
        <v>1.6010015350000004</v>
      </c>
      <c r="Q245" s="77">
        <f t="shared" si="3"/>
        <v>1.3026701312672216E-3</v>
      </c>
      <c r="R245" s="77">
        <f>P245/'סכום נכסי הקרן'!$C$42</f>
        <v>2.0448623950262508E-5</v>
      </c>
    </row>
    <row r="246" spans="2:18">
      <c r="B246" s="75" t="s">
        <v>2530</v>
      </c>
      <c r="C246" s="82" t="s">
        <v>2277</v>
      </c>
      <c r="D246" s="69" t="s">
        <v>2452</v>
      </c>
      <c r="E246" s="69"/>
      <c r="F246" s="69" t="s">
        <v>2437</v>
      </c>
      <c r="G246" s="94">
        <v>42439</v>
      </c>
      <c r="H246" s="69" t="s">
        <v>125</v>
      </c>
      <c r="I246" s="76">
        <v>5.8299999984952429</v>
      </c>
      <c r="J246" s="82" t="s">
        <v>473</v>
      </c>
      <c r="K246" s="82" t="s">
        <v>127</v>
      </c>
      <c r="L246" s="83">
        <v>4.4999999999999998E-2</v>
      </c>
      <c r="M246" s="83">
        <v>8.1099999983702806E-2</v>
      </c>
      <c r="N246" s="76">
        <v>2097.8442810000006</v>
      </c>
      <c r="O246" s="78">
        <v>91.55</v>
      </c>
      <c r="P246" s="76">
        <v>1.9205764830000003</v>
      </c>
      <c r="Q246" s="77">
        <f t="shared" si="3"/>
        <v>1.5626953282204996E-3</v>
      </c>
      <c r="R246" s="77">
        <f>P246/'סכום נכסי הקרן'!$C$42</f>
        <v>2.4530361408169871E-5</v>
      </c>
    </row>
    <row r="247" spans="2:18">
      <c r="B247" s="75" t="s">
        <v>2530</v>
      </c>
      <c r="C247" s="82" t="s">
        <v>2277</v>
      </c>
      <c r="D247" s="69" t="s">
        <v>2453</v>
      </c>
      <c r="E247" s="69"/>
      <c r="F247" s="69" t="s">
        <v>2437</v>
      </c>
      <c r="G247" s="94">
        <v>42549</v>
      </c>
      <c r="H247" s="69" t="s">
        <v>125</v>
      </c>
      <c r="I247" s="76">
        <v>5.8500000009581274</v>
      </c>
      <c r="J247" s="82" t="s">
        <v>473</v>
      </c>
      <c r="K247" s="82" t="s">
        <v>127</v>
      </c>
      <c r="L247" s="83">
        <v>4.4999999999999998E-2</v>
      </c>
      <c r="M247" s="83">
        <v>7.990000000899164E-2</v>
      </c>
      <c r="N247" s="76">
        <v>1475.5991830000003</v>
      </c>
      <c r="O247" s="78">
        <v>91.95</v>
      </c>
      <c r="P247" s="76">
        <v>1.3568135220000002</v>
      </c>
      <c r="Q247" s="77">
        <f t="shared" si="3"/>
        <v>1.1039842312261625E-3</v>
      </c>
      <c r="R247" s="77">
        <f>P247/'סכום נכסי הקרן'!$C$42</f>
        <v>1.7329758201642962E-5</v>
      </c>
    </row>
    <row r="248" spans="2:18">
      <c r="B248" s="75" t="s">
        <v>2530</v>
      </c>
      <c r="C248" s="82" t="s">
        <v>2277</v>
      </c>
      <c r="D248" s="69" t="s">
        <v>2454</v>
      </c>
      <c r="E248" s="69"/>
      <c r="F248" s="69" t="s">
        <v>2437</v>
      </c>
      <c r="G248" s="94">
        <v>42604</v>
      </c>
      <c r="H248" s="69" t="s">
        <v>125</v>
      </c>
      <c r="I248" s="76">
        <v>5.8299999998514904</v>
      </c>
      <c r="J248" s="82" t="s">
        <v>473</v>
      </c>
      <c r="K248" s="82" t="s">
        <v>127</v>
      </c>
      <c r="L248" s="83">
        <v>4.4999999999999998E-2</v>
      </c>
      <c r="M248" s="83">
        <v>8.1100000003312911E-2</v>
      </c>
      <c r="N248" s="76">
        <v>1929.6027690000003</v>
      </c>
      <c r="O248" s="78">
        <v>90.73</v>
      </c>
      <c r="P248" s="76">
        <v>1.7507286220000002</v>
      </c>
      <c r="Q248" s="77">
        <f t="shared" si="3"/>
        <v>1.424497000144364E-3</v>
      </c>
      <c r="R248" s="77">
        <f>P248/'סכום נכסי הקרן'!$C$42</f>
        <v>2.2360997442915798E-5</v>
      </c>
    </row>
    <row r="249" spans="2:18">
      <c r="B249" s="75" t="s">
        <v>2531</v>
      </c>
      <c r="C249" s="82" t="s">
        <v>2277</v>
      </c>
      <c r="D249" s="69" t="s">
        <v>2455</v>
      </c>
      <c r="E249" s="69"/>
      <c r="F249" s="69" t="s">
        <v>462</v>
      </c>
      <c r="G249" s="94">
        <v>44871</v>
      </c>
      <c r="H249" s="69"/>
      <c r="I249" s="76">
        <v>5.1900000001005262</v>
      </c>
      <c r="J249" s="82" t="s">
        <v>260</v>
      </c>
      <c r="K249" s="82" t="s">
        <v>127</v>
      </c>
      <c r="L249" s="83">
        <v>0.05</v>
      </c>
      <c r="M249" s="83">
        <v>6.3700000000880705E-2</v>
      </c>
      <c r="N249" s="76">
        <v>11604.190339999999</v>
      </c>
      <c r="O249" s="78">
        <v>96.87</v>
      </c>
      <c r="P249" s="76">
        <v>11.240978173</v>
      </c>
      <c r="Q249" s="77">
        <f t="shared" ref="Q249:Q310" si="4">IFERROR(P249/$P$10,0)</f>
        <v>9.1463288398370458E-3</v>
      </c>
      <c r="R249" s="77">
        <f>P249/'סכום נכסי הקרן'!$C$42</f>
        <v>1.4357421305831903E-4</v>
      </c>
    </row>
    <row r="250" spans="2:18">
      <c r="B250" s="75" t="s">
        <v>2531</v>
      </c>
      <c r="C250" s="82" t="s">
        <v>2277</v>
      </c>
      <c r="D250" s="69" t="s">
        <v>2456</v>
      </c>
      <c r="E250" s="69"/>
      <c r="F250" s="69" t="s">
        <v>462</v>
      </c>
      <c r="G250" s="94">
        <v>44969</v>
      </c>
      <c r="H250" s="69"/>
      <c r="I250" s="76">
        <v>5.1900000001836721</v>
      </c>
      <c r="J250" s="82" t="s">
        <v>260</v>
      </c>
      <c r="K250" s="82" t="s">
        <v>127</v>
      </c>
      <c r="L250" s="83">
        <v>0.05</v>
      </c>
      <c r="M250" s="83">
        <v>6.0200000002823807E-2</v>
      </c>
      <c r="N250" s="76">
        <v>8196.842085000002</v>
      </c>
      <c r="O250" s="78">
        <v>97.64</v>
      </c>
      <c r="P250" s="76">
        <v>8.003396587000001</v>
      </c>
      <c r="Q250" s="77">
        <f t="shared" si="4"/>
        <v>6.5120397792566278E-3</v>
      </c>
      <c r="R250" s="77">
        <f>P250/'סכום נכסי הקרן'!$C$42</f>
        <v>1.0222254229904744E-4</v>
      </c>
    </row>
    <row r="251" spans="2:18">
      <c r="B251" s="75" t="s">
        <v>2531</v>
      </c>
      <c r="C251" s="82" t="s">
        <v>2277</v>
      </c>
      <c r="D251" s="69" t="s">
        <v>2457</v>
      </c>
      <c r="E251" s="69"/>
      <c r="F251" s="69" t="s">
        <v>462</v>
      </c>
      <c r="G251" s="94">
        <v>45018</v>
      </c>
      <c r="H251" s="69"/>
      <c r="I251" s="76">
        <v>5.1899999994276156</v>
      </c>
      <c r="J251" s="82" t="s">
        <v>260</v>
      </c>
      <c r="K251" s="82" t="s">
        <v>127</v>
      </c>
      <c r="L251" s="83">
        <v>0.05</v>
      </c>
      <c r="M251" s="83">
        <v>4.1799999996729238E-2</v>
      </c>
      <c r="N251" s="76">
        <v>3919.7297190000008</v>
      </c>
      <c r="O251" s="78">
        <v>106.08</v>
      </c>
      <c r="P251" s="76">
        <v>4.1580491020000006</v>
      </c>
      <c r="Q251" s="77">
        <f t="shared" si="4"/>
        <v>3.3832362125236141E-3</v>
      </c>
      <c r="R251" s="77">
        <f>P251/'סכום נכסי הקרן'!$C$42</f>
        <v>5.3108245429336644E-5</v>
      </c>
    </row>
    <row r="252" spans="2:18">
      <c r="B252" s="75" t="s">
        <v>2532</v>
      </c>
      <c r="C252" s="82" t="s">
        <v>2277</v>
      </c>
      <c r="D252" s="69" t="s">
        <v>2458</v>
      </c>
      <c r="E252" s="69"/>
      <c r="F252" s="69" t="s">
        <v>462</v>
      </c>
      <c r="G252" s="94">
        <v>41534</v>
      </c>
      <c r="H252" s="69"/>
      <c r="I252" s="76">
        <v>5.5400000000007736</v>
      </c>
      <c r="J252" s="82" t="s">
        <v>406</v>
      </c>
      <c r="K252" s="82" t="s">
        <v>127</v>
      </c>
      <c r="L252" s="83">
        <v>3.9842000000000002E-2</v>
      </c>
      <c r="M252" s="83">
        <v>3.2000000000038671E-2</v>
      </c>
      <c r="N252" s="76">
        <v>44487.876826000007</v>
      </c>
      <c r="O252" s="78">
        <v>116.26</v>
      </c>
      <c r="P252" s="76">
        <v>51.72160722400001</v>
      </c>
      <c r="Q252" s="77">
        <f t="shared" si="4"/>
        <v>4.2083777809644486E-2</v>
      </c>
      <c r="R252" s="77">
        <f>P252/'סכום נכסי הקרן'!$C$42</f>
        <v>6.6060879587273883E-4</v>
      </c>
    </row>
    <row r="253" spans="2:18">
      <c r="B253" s="72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76"/>
      <c r="O253" s="78"/>
      <c r="P253" s="69"/>
      <c r="Q253" s="77"/>
      <c r="R253" s="69"/>
    </row>
    <row r="254" spans="2:18">
      <c r="B254" s="70" t="s">
        <v>37</v>
      </c>
      <c r="C254" s="71"/>
      <c r="D254" s="71"/>
      <c r="E254" s="71"/>
      <c r="F254" s="71"/>
      <c r="G254" s="71"/>
      <c r="H254" s="71"/>
      <c r="I254" s="79">
        <v>2.1836257661521201</v>
      </c>
      <c r="J254" s="71"/>
      <c r="K254" s="71"/>
      <c r="L254" s="71"/>
      <c r="M254" s="91">
        <v>7.083810557017052E-2</v>
      </c>
      <c r="N254" s="79"/>
      <c r="O254" s="81"/>
      <c r="P254" s="79">
        <v>55.367149170000012</v>
      </c>
      <c r="Q254" s="80">
        <f t="shared" si="4"/>
        <v>4.5050007698572092E-2</v>
      </c>
      <c r="R254" s="80">
        <f>P254/'סכום נכסי הקרן'!$C$42</f>
        <v>7.0717109748143919E-4</v>
      </c>
    </row>
    <row r="255" spans="2:18">
      <c r="B255" s="86" t="s">
        <v>35</v>
      </c>
      <c r="C255" s="71"/>
      <c r="D255" s="71"/>
      <c r="E255" s="71"/>
      <c r="F255" s="71"/>
      <c r="G255" s="71"/>
      <c r="H255" s="71"/>
      <c r="I255" s="79">
        <v>2.1836257661521197</v>
      </c>
      <c r="J255" s="71"/>
      <c r="K255" s="71"/>
      <c r="L255" s="71"/>
      <c r="M255" s="91">
        <v>7.0838105570170534E-2</v>
      </c>
      <c r="N255" s="79"/>
      <c r="O255" s="81"/>
      <c r="P255" s="79">
        <v>55.367149170000019</v>
      </c>
      <c r="Q255" s="80">
        <f t="shared" si="4"/>
        <v>4.5050007698572099E-2</v>
      </c>
      <c r="R255" s="80">
        <f>P255/'סכום נכסי הקרן'!$C$42</f>
        <v>7.071710974814393E-4</v>
      </c>
    </row>
    <row r="256" spans="2:18">
      <c r="B256" s="75" t="s">
        <v>2533</v>
      </c>
      <c r="C256" s="82" t="s">
        <v>2277</v>
      </c>
      <c r="D256" s="69">
        <v>8763</v>
      </c>
      <c r="E256" s="69"/>
      <c r="F256" s="69" t="s">
        <v>2307</v>
      </c>
      <c r="G256" s="94">
        <v>44529</v>
      </c>
      <c r="H256" s="69" t="s">
        <v>2275</v>
      </c>
      <c r="I256" s="76">
        <v>2.779999998527622</v>
      </c>
      <c r="J256" s="82" t="s">
        <v>2459</v>
      </c>
      <c r="K256" s="82" t="s">
        <v>2264</v>
      </c>
      <c r="L256" s="83">
        <v>6.7299999999999999E-2</v>
      </c>
      <c r="M256" s="83">
        <v>7.909999998031822E-2</v>
      </c>
      <c r="N256" s="76">
        <v>1925.9505120000001</v>
      </c>
      <c r="O256" s="78">
        <v>100.55</v>
      </c>
      <c r="P256" s="76">
        <v>0.66558994100000002</v>
      </c>
      <c r="Q256" s="77">
        <f t="shared" si="4"/>
        <v>5.4156358807776672E-4</v>
      </c>
      <c r="R256" s="77">
        <f>P256/'סכום נכסי הקרן'!$C$42</f>
        <v>8.5011776135407679E-6</v>
      </c>
    </row>
    <row r="257" spans="2:18">
      <c r="B257" s="75" t="s">
        <v>2533</v>
      </c>
      <c r="C257" s="82" t="s">
        <v>2277</v>
      </c>
      <c r="D257" s="69">
        <v>9327</v>
      </c>
      <c r="E257" s="69"/>
      <c r="F257" s="69" t="s">
        <v>2307</v>
      </c>
      <c r="G257" s="94">
        <v>44880</v>
      </c>
      <c r="H257" s="69" t="s">
        <v>2275</v>
      </c>
      <c r="I257" s="76">
        <v>1.0699999582391608</v>
      </c>
      <c r="J257" s="82" t="s">
        <v>2459</v>
      </c>
      <c r="K257" s="82" t="s">
        <v>132</v>
      </c>
      <c r="L257" s="83">
        <v>6.5689999999999998E-2</v>
      </c>
      <c r="M257" s="83">
        <v>7.0999998461442754E-2</v>
      </c>
      <c r="N257" s="76">
        <v>52.79348000000001</v>
      </c>
      <c r="O257" s="78">
        <v>101.12</v>
      </c>
      <c r="P257" s="76">
        <v>1.8198868000000003E-2</v>
      </c>
      <c r="Q257" s="77">
        <f t="shared" si="4"/>
        <v>1.4807682096616377E-5</v>
      </c>
      <c r="R257" s="77">
        <f>P257/'סכום נכסי הקרן'!$C$42</f>
        <v>2.3244313007636553E-7</v>
      </c>
    </row>
    <row r="258" spans="2:18">
      <c r="B258" s="75" t="s">
        <v>2533</v>
      </c>
      <c r="C258" s="82" t="s">
        <v>2277</v>
      </c>
      <c r="D258" s="69">
        <v>9474</v>
      </c>
      <c r="E258" s="69"/>
      <c r="F258" s="69" t="s">
        <v>2307</v>
      </c>
      <c r="G258" s="94">
        <v>44977</v>
      </c>
      <c r="H258" s="69" t="s">
        <v>2275</v>
      </c>
      <c r="I258" s="76">
        <v>1.0799999383992311</v>
      </c>
      <c r="J258" s="82" t="s">
        <v>2459</v>
      </c>
      <c r="K258" s="82" t="s">
        <v>132</v>
      </c>
      <c r="L258" s="83">
        <v>6.6449999999999995E-2</v>
      </c>
      <c r="M258" s="83">
        <v>5.3299996583957371E-2</v>
      </c>
      <c r="N258" s="76">
        <v>20.437648000000003</v>
      </c>
      <c r="O258" s="78">
        <v>102.52</v>
      </c>
      <c r="P258" s="76">
        <v>7.1427680000000007E-3</v>
      </c>
      <c r="Q258" s="77">
        <f t="shared" si="4"/>
        <v>5.8117811412162755E-6</v>
      </c>
      <c r="R258" s="77">
        <f>P258/'סכום נכסי הקרן'!$C$42</f>
        <v>9.1230254064664969E-8</v>
      </c>
    </row>
    <row r="259" spans="2:18">
      <c r="B259" s="75" t="s">
        <v>2533</v>
      </c>
      <c r="C259" s="82" t="s">
        <v>2277</v>
      </c>
      <c r="D259" s="69">
        <v>9571</v>
      </c>
      <c r="E259" s="69"/>
      <c r="F259" s="69" t="s">
        <v>2307</v>
      </c>
      <c r="G259" s="94">
        <v>45069</v>
      </c>
      <c r="H259" s="69" t="s">
        <v>2275</v>
      </c>
      <c r="I259" s="76">
        <v>1.0799999860970535</v>
      </c>
      <c r="J259" s="82" t="s">
        <v>2459</v>
      </c>
      <c r="K259" s="82" t="s">
        <v>132</v>
      </c>
      <c r="L259" s="83">
        <v>6.6449999999999995E-2</v>
      </c>
      <c r="M259" s="83">
        <v>7.1100000243301556E-2</v>
      </c>
      <c r="N259" s="76">
        <v>33.534056000000007</v>
      </c>
      <c r="O259" s="78">
        <v>100.67</v>
      </c>
      <c r="P259" s="76">
        <v>1.1508352000000003E-2</v>
      </c>
      <c r="Q259" s="77">
        <f t="shared" si="4"/>
        <v>9.3638800980346299E-6</v>
      </c>
      <c r="R259" s="77">
        <f>P259/'סכום נכסי הקרן'!$C$42</f>
        <v>1.4698921718101376E-7</v>
      </c>
    </row>
    <row r="260" spans="2:18">
      <c r="B260" s="75" t="s">
        <v>2534</v>
      </c>
      <c r="C260" s="82" t="s">
        <v>2277</v>
      </c>
      <c r="D260" s="69">
        <v>9382</v>
      </c>
      <c r="E260" s="69"/>
      <c r="F260" s="69" t="s">
        <v>2307</v>
      </c>
      <c r="G260" s="94">
        <v>44341</v>
      </c>
      <c r="H260" s="69" t="s">
        <v>2275</v>
      </c>
      <c r="I260" s="76">
        <v>0.7199999996712857</v>
      </c>
      <c r="J260" s="82" t="s">
        <v>2459</v>
      </c>
      <c r="K260" s="82" t="s">
        <v>126</v>
      </c>
      <c r="L260" s="83">
        <v>7.6565999999999995E-2</v>
      </c>
      <c r="M260" s="83">
        <v>8.9400000007122116E-2</v>
      </c>
      <c r="N260" s="76">
        <v>197.94261800000004</v>
      </c>
      <c r="O260" s="78">
        <v>99.69</v>
      </c>
      <c r="P260" s="76">
        <v>0.73011729200000008</v>
      </c>
      <c r="Q260" s="77">
        <f t="shared" si="4"/>
        <v>5.9406688114768626E-4</v>
      </c>
      <c r="R260" s="77">
        <f>P260/'סכום נכסי הקרן'!$C$42</f>
        <v>9.3253464267865319E-6</v>
      </c>
    </row>
    <row r="261" spans="2:18">
      <c r="B261" s="75" t="s">
        <v>2534</v>
      </c>
      <c r="C261" s="82" t="s">
        <v>2277</v>
      </c>
      <c r="D261" s="69">
        <v>9410</v>
      </c>
      <c r="E261" s="69"/>
      <c r="F261" s="69" t="s">
        <v>2307</v>
      </c>
      <c r="G261" s="94">
        <v>44946</v>
      </c>
      <c r="H261" s="69" t="s">
        <v>2275</v>
      </c>
      <c r="I261" s="76">
        <v>0.71999968571017459</v>
      </c>
      <c r="J261" s="82" t="s">
        <v>2459</v>
      </c>
      <c r="K261" s="82" t="s">
        <v>126</v>
      </c>
      <c r="L261" s="83">
        <v>7.6565999999999995E-2</v>
      </c>
      <c r="M261" s="83">
        <v>8.9399991258814232E-2</v>
      </c>
      <c r="N261" s="76">
        <v>0.55207300000000015</v>
      </c>
      <c r="O261" s="78">
        <v>99.69</v>
      </c>
      <c r="P261" s="76">
        <v>2.0363370000000005E-3</v>
      </c>
      <c r="Q261" s="77">
        <f t="shared" si="4"/>
        <v>1.6568849742510086E-6</v>
      </c>
      <c r="R261" s="77">
        <f>P261/'סכום נכסי הקרן'!$C$42</f>
        <v>2.6008900453056532E-8</v>
      </c>
    </row>
    <row r="262" spans="2:18">
      <c r="B262" s="75" t="s">
        <v>2534</v>
      </c>
      <c r="C262" s="82" t="s">
        <v>2277</v>
      </c>
      <c r="D262" s="69">
        <v>9460</v>
      </c>
      <c r="E262" s="69"/>
      <c r="F262" s="69" t="s">
        <v>2307</v>
      </c>
      <c r="G262" s="94">
        <v>44978</v>
      </c>
      <c r="H262" s="69" t="s">
        <v>2275</v>
      </c>
      <c r="I262" s="76">
        <v>0.72000023013817649</v>
      </c>
      <c r="J262" s="82" t="s">
        <v>2459</v>
      </c>
      <c r="K262" s="82" t="s">
        <v>126</v>
      </c>
      <c r="L262" s="83">
        <v>7.6565999999999995E-2</v>
      </c>
      <c r="M262" s="83">
        <v>8.940000819867254E-2</v>
      </c>
      <c r="N262" s="76">
        <v>0.75394200000000011</v>
      </c>
      <c r="O262" s="78">
        <v>99.69</v>
      </c>
      <c r="P262" s="76">
        <v>2.7809380000000002E-3</v>
      </c>
      <c r="Q262" s="77">
        <f t="shared" si="4"/>
        <v>2.2627366622143834E-6</v>
      </c>
      <c r="R262" s="77">
        <f>P262/'סכום נכסי הקרן'!$C$42</f>
        <v>3.5519238519028092E-8</v>
      </c>
    </row>
    <row r="263" spans="2:18">
      <c r="B263" s="75" t="s">
        <v>2534</v>
      </c>
      <c r="C263" s="82" t="s">
        <v>2277</v>
      </c>
      <c r="D263" s="69">
        <v>9511</v>
      </c>
      <c r="E263" s="69"/>
      <c r="F263" s="69" t="s">
        <v>2307</v>
      </c>
      <c r="G263" s="94">
        <v>45005</v>
      </c>
      <c r="H263" s="69" t="s">
        <v>2275</v>
      </c>
      <c r="I263" s="76">
        <v>0.71999955679805994</v>
      </c>
      <c r="J263" s="82" t="s">
        <v>2459</v>
      </c>
      <c r="K263" s="82" t="s">
        <v>126</v>
      </c>
      <c r="L263" s="83">
        <v>7.6501E-2</v>
      </c>
      <c r="M263" s="83">
        <v>8.9299969460616316E-2</v>
      </c>
      <c r="N263" s="76">
        <v>0.39149400000000006</v>
      </c>
      <c r="O263" s="78">
        <v>99.69</v>
      </c>
      <c r="P263" s="76">
        <v>1.4440370000000002E-3</v>
      </c>
      <c r="Q263" s="77">
        <f t="shared" si="4"/>
        <v>1.1749544439660546E-6</v>
      </c>
      <c r="R263" s="77">
        <f>P263/'סכום נכסי הקרן'!$C$42</f>
        <v>1.8443810913188922E-8</v>
      </c>
    </row>
    <row r="264" spans="2:18">
      <c r="B264" s="75" t="s">
        <v>2534</v>
      </c>
      <c r="C264" s="82" t="s">
        <v>2277</v>
      </c>
      <c r="D264" s="69">
        <v>9540</v>
      </c>
      <c r="E264" s="69"/>
      <c r="F264" s="69" t="s">
        <v>2307</v>
      </c>
      <c r="G264" s="94">
        <v>45036</v>
      </c>
      <c r="H264" s="69" t="s">
        <v>2275</v>
      </c>
      <c r="I264" s="76">
        <v>0.72000002274308528</v>
      </c>
      <c r="J264" s="82" t="s">
        <v>2459</v>
      </c>
      <c r="K264" s="82" t="s">
        <v>126</v>
      </c>
      <c r="L264" s="83">
        <v>7.6565999999999995E-2</v>
      </c>
      <c r="M264" s="83">
        <v>8.9399999507233152E-2</v>
      </c>
      <c r="N264" s="76">
        <v>1.4304690000000002</v>
      </c>
      <c r="O264" s="78">
        <v>99.69</v>
      </c>
      <c r="P264" s="76">
        <v>5.2763290000000006E-3</v>
      </c>
      <c r="Q264" s="77">
        <f t="shared" si="4"/>
        <v>4.2931352911157875E-6</v>
      </c>
      <c r="R264" s="77">
        <f>P264/'סכום נכסי הקרן'!$C$42</f>
        <v>6.7391357971973836E-8</v>
      </c>
    </row>
    <row r="265" spans="2:18">
      <c r="B265" s="75" t="s">
        <v>2534</v>
      </c>
      <c r="C265" s="82" t="s">
        <v>2277</v>
      </c>
      <c r="D265" s="69">
        <v>9562</v>
      </c>
      <c r="E265" s="69"/>
      <c r="F265" s="69" t="s">
        <v>2307</v>
      </c>
      <c r="G265" s="94">
        <v>45068</v>
      </c>
      <c r="H265" s="69" t="s">
        <v>2275</v>
      </c>
      <c r="I265" s="76">
        <v>0.72000014028049097</v>
      </c>
      <c r="J265" s="82" t="s">
        <v>2459</v>
      </c>
      <c r="K265" s="82" t="s">
        <v>126</v>
      </c>
      <c r="L265" s="83">
        <v>7.6565999999999995E-2</v>
      </c>
      <c r="M265" s="83">
        <v>8.9400009819634363E-2</v>
      </c>
      <c r="N265" s="76">
        <v>0.77305300000000021</v>
      </c>
      <c r="O265" s="78">
        <v>99.69</v>
      </c>
      <c r="P265" s="76">
        <v>2.8514300000000003E-3</v>
      </c>
      <c r="Q265" s="77">
        <f t="shared" si="4"/>
        <v>2.3200931486922611E-6</v>
      </c>
      <c r="R265" s="77">
        <f>P265/'סכום נכסי הקרן'!$C$42</f>
        <v>3.6419590185150576E-8</v>
      </c>
    </row>
    <row r="266" spans="2:18">
      <c r="B266" s="75" t="s">
        <v>2534</v>
      </c>
      <c r="C266" s="82" t="s">
        <v>2277</v>
      </c>
      <c r="D266" s="69">
        <v>9603</v>
      </c>
      <c r="E266" s="69"/>
      <c r="F266" s="69" t="s">
        <v>2307</v>
      </c>
      <c r="G266" s="94">
        <v>45097</v>
      </c>
      <c r="H266" s="69" t="s">
        <v>2275</v>
      </c>
      <c r="I266" s="76">
        <v>0.72000017965376217</v>
      </c>
      <c r="J266" s="82" t="s">
        <v>2459</v>
      </c>
      <c r="K266" s="82" t="s">
        <v>126</v>
      </c>
      <c r="L266" s="83">
        <v>7.6565999999999995E-2</v>
      </c>
      <c r="M266" s="83">
        <v>8.9500005614180062E-2</v>
      </c>
      <c r="N266" s="76">
        <v>0.60369000000000006</v>
      </c>
      <c r="O266" s="78">
        <v>99.68</v>
      </c>
      <c r="P266" s="76">
        <v>2.2265050000000006E-3</v>
      </c>
      <c r="Q266" s="77">
        <f t="shared" si="4"/>
        <v>1.8116169767551944E-6</v>
      </c>
      <c r="R266" s="77">
        <f>P266/'סכום נכסי הקרן'!$C$42</f>
        <v>2.8437801259434283E-8</v>
      </c>
    </row>
    <row r="267" spans="2:18">
      <c r="B267" s="75" t="s">
        <v>2535</v>
      </c>
      <c r="C267" s="82" t="s">
        <v>2277</v>
      </c>
      <c r="D267" s="69">
        <v>7770</v>
      </c>
      <c r="E267" s="69"/>
      <c r="F267" s="69" t="s">
        <v>2307</v>
      </c>
      <c r="G267" s="94">
        <v>44004</v>
      </c>
      <c r="H267" s="69" t="s">
        <v>2275</v>
      </c>
      <c r="I267" s="76">
        <v>1.8299999999099656</v>
      </c>
      <c r="J267" s="82" t="s">
        <v>2459</v>
      </c>
      <c r="K267" s="82" t="s">
        <v>130</v>
      </c>
      <c r="L267" s="83">
        <v>7.2027000000000008E-2</v>
      </c>
      <c r="M267" s="83">
        <v>7.9300000006102336E-2</v>
      </c>
      <c r="N267" s="76">
        <v>800.08527600000014</v>
      </c>
      <c r="O267" s="78">
        <v>101.92</v>
      </c>
      <c r="P267" s="76">
        <v>1.9992311460000003</v>
      </c>
      <c r="Q267" s="77">
        <f t="shared" si="4"/>
        <v>1.6266934431098704E-3</v>
      </c>
      <c r="R267" s="77">
        <f>P267/'סכום נכסי הקרן'!$C$42</f>
        <v>2.5534969830123463E-5</v>
      </c>
    </row>
    <row r="268" spans="2:18">
      <c r="B268" s="75" t="s">
        <v>2535</v>
      </c>
      <c r="C268" s="82" t="s">
        <v>2277</v>
      </c>
      <c r="D268" s="69">
        <v>8789</v>
      </c>
      <c r="E268" s="69"/>
      <c r="F268" s="69" t="s">
        <v>2307</v>
      </c>
      <c r="G268" s="94">
        <v>44004</v>
      </c>
      <c r="H268" s="69" t="s">
        <v>2275</v>
      </c>
      <c r="I268" s="76">
        <v>1.8299999941244607</v>
      </c>
      <c r="J268" s="82" t="s">
        <v>2459</v>
      </c>
      <c r="K268" s="82" t="s">
        <v>130</v>
      </c>
      <c r="L268" s="83">
        <v>7.2027000000000008E-2</v>
      </c>
      <c r="M268" s="83">
        <v>8.0599999838966707E-2</v>
      </c>
      <c r="N268" s="76">
        <v>92.159577000000013</v>
      </c>
      <c r="O268" s="78">
        <v>101.69</v>
      </c>
      <c r="P268" s="76">
        <v>0.22976614500000003</v>
      </c>
      <c r="Q268" s="77">
        <f t="shared" si="4"/>
        <v>1.8695140992973093E-4</v>
      </c>
      <c r="R268" s="77">
        <f>P268/'סכום נכסי הקרן'!$C$42</f>
        <v>2.9346639543393611E-6</v>
      </c>
    </row>
    <row r="269" spans="2:18">
      <c r="B269" s="75" t="s">
        <v>2535</v>
      </c>
      <c r="C269" s="82" t="s">
        <v>2277</v>
      </c>
      <c r="D269" s="69">
        <v>8980</v>
      </c>
      <c r="E269" s="69"/>
      <c r="F269" s="69" t="s">
        <v>2307</v>
      </c>
      <c r="G269" s="94">
        <v>44627</v>
      </c>
      <c r="H269" s="69" t="s">
        <v>2275</v>
      </c>
      <c r="I269" s="76">
        <v>1.8200000032518691</v>
      </c>
      <c r="J269" s="82" t="s">
        <v>2459</v>
      </c>
      <c r="K269" s="82" t="s">
        <v>130</v>
      </c>
      <c r="L269" s="83">
        <v>7.2027000000000008E-2</v>
      </c>
      <c r="M269" s="83">
        <v>8.1200000049633805E-2</v>
      </c>
      <c r="N269" s="76">
        <v>93.834434000000016</v>
      </c>
      <c r="O269" s="78">
        <v>101.59</v>
      </c>
      <c r="P269" s="76">
        <v>0.23371173200000003</v>
      </c>
      <c r="Q269" s="77">
        <f t="shared" si="4"/>
        <v>1.9016177433154661E-4</v>
      </c>
      <c r="R269" s="77">
        <f>P269/'סכום נכסי הקרן'!$C$42</f>
        <v>2.9850585498861073E-6</v>
      </c>
    </row>
    <row r="270" spans="2:18">
      <c r="B270" s="75" t="s">
        <v>2535</v>
      </c>
      <c r="C270" s="82" t="s">
        <v>2277</v>
      </c>
      <c r="D270" s="69">
        <v>9027</v>
      </c>
      <c r="E270" s="69"/>
      <c r="F270" s="69" t="s">
        <v>2307</v>
      </c>
      <c r="G270" s="94">
        <v>44658</v>
      </c>
      <c r="H270" s="69" t="s">
        <v>2275</v>
      </c>
      <c r="I270" s="76">
        <v>1.8199999757535605</v>
      </c>
      <c r="J270" s="82" t="s">
        <v>2459</v>
      </c>
      <c r="K270" s="82" t="s">
        <v>130</v>
      </c>
      <c r="L270" s="83">
        <v>7.2027000000000008E-2</v>
      </c>
      <c r="M270" s="83">
        <v>8.1199998718402486E-2</v>
      </c>
      <c r="N270" s="76">
        <v>13.909548000000003</v>
      </c>
      <c r="O270" s="78">
        <v>101.59</v>
      </c>
      <c r="P270" s="76">
        <v>3.4644262000000002E-2</v>
      </c>
      <c r="Q270" s="77">
        <f t="shared" si="4"/>
        <v>2.81886333901585E-5</v>
      </c>
      <c r="R270" s="77">
        <f>P270/'סכום נכסי הקרן'!$C$42</f>
        <v>4.4249019765766128E-7</v>
      </c>
    </row>
    <row r="271" spans="2:18">
      <c r="B271" s="75" t="s">
        <v>2535</v>
      </c>
      <c r="C271" s="82" t="s">
        <v>2277</v>
      </c>
      <c r="D271" s="69">
        <v>9126</v>
      </c>
      <c r="E271" s="69"/>
      <c r="F271" s="69" t="s">
        <v>2307</v>
      </c>
      <c r="G271" s="94">
        <v>44741</v>
      </c>
      <c r="H271" s="69" t="s">
        <v>2275</v>
      </c>
      <c r="I271" s="76">
        <v>1.8200000031634898</v>
      </c>
      <c r="J271" s="82" t="s">
        <v>2459</v>
      </c>
      <c r="K271" s="82" t="s">
        <v>130</v>
      </c>
      <c r="L271" s="83">
        <v>7.2027000000000008E-2</v>
      </c>
      <c r="M271" s="83">
        <v>8.1200000118792262E-2</v>
      </c>
      <c r="N271" s="76">
        <v>124.37736600000002</v>
      </c>
      <c r="O271" s="78">
        <v>101.59</v>
      </c>
      <c r="P271" s="76">
        <v>0.30978446100000007</v>
      </c>
      <c r="Q271" s="77">
        <f t="shared" si="4"/>
        <v>2.5205907405667508E-4</v>
      </c>
      <c r="R271" s="77">
        <f>P271/'סכום נכסי הקרן'!$C$42</f>
        <v>3.9566894910089894E-6</v>
      </c>
    </row>
    <row r="272" spans="2:18">
      <c r="B272" s="75" t="s">
        <v>2535</v>
      </c>
      <c r="C272" s="82" t="s">
        <v>2277</v>
      </c>
      <c r="D272" s="69">
        <v>9261</v>
      </c>
      <c r="E272" s="69"/>
      <c r="F272" s="69" t="s">
        <v>2307</v>
      </c>
      <c r="G272" s="94">
        <v>44833</v>
      </c>
      <c r="H272" s="69" t="s">
        <v>2275</v>
      </c>
      <c r="I272" s="76">
        <v>1.8200000023506082</v>
      </c>
      <c r="J272" s="82" t="s">
        <v>2459</v>
      </c>
      <c r="K272" s="82" t="s">
        <v>130</v>
      </c>
      <c r="L272" s="83">
        <v>7.2027000000000008E-2</v>
      </c>
      <c r="M272" s="83">
        <v>8.1200000114918611E-2</v>
      </c>
      <c r="N272" s="76">
        <v>92.23490000000001</v>
      </c>
      <c r="O272" s="78">
        <v>101.59</v>
      </c>
      <c r="P272" s="76">
        <v>0.22972780300000004</v>
      </c>
      <c r="Q272" s="77">
        <f t="shared" si="4"/>
        <v>1.8692021259663591E-4</v>
      </c>
      <c r="R272" s="77">
        <f>P272/'סכום נכסי הקרן'!$C$42</f>
        <v>2.9341742351714776E-6</v>
      </c>
    </row>
    <row r="273" spans="2:18">
      <c r="B273" s="75" t="s">
        <v>2535</v>
      </c>
      <c r="C273" s="82" t="s">
        <v>2277</v>
      </c>
      <c r="D273" s="69">
        <v>9285</v>
      </c>
      <c r="E273" s="69"/>
      <c r="F273" s="69" t="s">
        <v>2307</v>
      </c>
      <c r="G273" s="94">
        <v>44861</v>
      </c>
      <c r="H273" s="69" t="s">
        <v>2275</v>
      </c>
      <c r="I273" s="76">
        <v>1.8300000084207602</v>
      </c>
      <c r="J273" s="82" t="s">
        <v>2459</v>
      </c>
      <c r="K273" s="82" t="s">
        <v>130</v>
      </c>
      <c r="L273" s="83">
        <v>7.1577000000000002E-2</v>
      </c>
      <c r="M273" s="83">
        <v>8.0700000262529589E-2</v>
      </c>
      <c r="N273" s="76">
        <v>40.52745500000001</v>
      </c>
      <c r="O273" s="78">
        <v>101.59</v>
      </c>
      <c r="P273" s="76">
        <v>0.10094100500000001</v>
      </c>
      <c r="Q273" s="77">
        <f t="shared" si="4"/>
        <v>8.2131609095299998E-5</v>
      </c>
      <c r="R273" s="77">
        <f>P273/'סכום נכסי הקרן'!$C$42</f>
        <v>1.2892583843816035E-6</v>
      </c>
    </row>
    <row r="274" spans="2:18">
      <c r="B274" s="75" t="s">
        <v>2535</v>
      </c>
      <c r="C274" s="82" t="s">
        <v>2277</v>
      </c>
      <c r="D274" s="69">
        <v>9374</v>
      </c>
      <c r="E274" s="69"/>
      <c r="F274" s="69" t="s">
        <v>2307</v>
      </c>
      <c r="G274" s="94">
        <v>44910</v>
      </c>
      <c r="H274" s="69" t="s">
        <v>2275</v>
      </c>
      <c r="I274" s="76">
        <v>1.8300000113482129</v>
      </c>
      <c r="J274" s="82" t="s">
        <v>2459</v>
      </c>
      <c r="K274" s="82" t="s">
        <v>130</v>
      </c>
      <c r="L274" s="83">
        <v>7.1577000000000002E-2</v>
      </c>
      <c r="M274" s="83">
        <v>8.0700000418016421E-2</v>
      </c>
      <c r="N274" s="76">
        <v>27.949969000000007</v>
      </c>
      <c r="O274" s="78">
        <v>101.59</v>
      </c>
      <c r="P274" s="76">
        <v>6.9614487000000017E-2</v>
      </c>
      <c r="Q274" s="77">
        <f t="shared" si="4"/>
        <v>5.6642489676557553E-5</v>
      </c>
      <c r="R274" s="77">
        <f>P274/'סכום נכסי הקרן'!$C$42</f>
        <v>8.8914372349645362E-7</v>
      </c>
    </row>
    <row r="275" spans="2:18">
      <c r="B275" s="75" t="s">
        <v>2535</v>
      </c>
      <c r="C275" s="82" t="s">
        <v>2277</v>
      </c>
      <c r="D275" s="69">
        <v>9557</v>
      </c>
      <c r="E275" s="69"/>
      <c r="F275" s="69" t="s">
        <v>2307</v>
      </c>
      <c r="G275" s="94">
        <v>45048</v>
      </c>
      <c r="H275" s="69" t="s">
        <v>2275</v>
      </c>
      <c r="I275" s="76">
        <v>1.8299999950918022</v>
      </c>
      <c r="J275" s="82" t="s">
        <v>2459</v>
      </c>
      <c r="K275" s="82" t="s">
        <v>130</v>
      </c>
      <c r="L275" s="83">
        <v>7.0323999999999998E-2</v>
      </c>
      <c r="M275" s="83">
        <v>7.9599999603494634E-2</v>
      </c>
      <c r="N275" s="76">
        <v>41.924954999999997</v>
      </c>
      <c r="O275" s="78">
        <v>101.09</v>
      </c>
      <c r="P275" s="76">
        <v>0.10390779700000001</v>
      </c>
      <c r="Q275" s="77">
        <f t="shared" si="4"/>
        <v>8.4545567632874133E-5</v>
      </c>
      <c r="R275" s="77">
        <f>P275/'סכום נכסי הקרן'!$C$42</f>
        <v>1.327151423595115E-6</v>
      </c>
    </row>
    <row r="276" spans="2:18">
      <c r="B276" s="75" t="s">
        <v>2536</v>
      </c>
      <c r="C276" s="82" t="s">
        <v>2276</v>
      </c>
      <c r="D276" s="69">
        <v>6211</v>
      </c>
      <c r="E276" s="69"/>
      <c r="F276" s="69" t="s">
        <v>346</v>
      </c>
      <c r="G276" s="94">
        <v>43186</v>
      </c>
      <c r="H276" s="69" t="s">
        <v>255</v>
      </c>
      <c r="I276" s="76">
        <v>3.5700000002570973</v>
      </c>
      <c r="J276" s="82" t="s">
        <v>473</v>
      </c>
      <c r="K276" s="82" t="s">
        <v>126</v>
      </c>
      <c r="L276" s="83">
        <v>4.8000000000000001E-2</v>
      </c>
      <c r="M276" s="83">
        <v>5.8700000003095651E-2</v>
      </c>
      <c r="N276" s="76">
        <v>525.94190800000013</v>
      </c>
      <c r="O276" s="78">
        <v>97.94</v>
      </c>
      <c r="P276" s="76">
        <v>1.9058978430000002</v>
      </c>
      <c r="Q276" s="77">
        <f t="shared" si="4"/>
        <v>1.5507519131283808E-3</v>
      </c>
      <c r="R276" s="77">
        <f>P276/'סכום נכסי הקרן'!$C$42</f>
        <v>2.4342880020488828E-5</v>
      </c>
    </row>
    <row r="277" spans="2:18">
      <c r="B277" s="75" t="s">
        <v>2536</v>
      </c>
      <c r="C277" s="82" t="s">
        <v>2276</v>
      </c>
      <c r="D277" s="69">
        <v>6831</v>
      </c>
      <c r="E277" s="69"/>
      <c r="F277" s="69" t="s">
        <v>346</v>
      </c>
      <c r="G277" s="94">
        <v>43552</v>
      </c>
      <c r="H277" s="69" t="s">
        <v>255</v>
      </c>
      <c r="I277" s="76">
        <v>3.5600000011195112</v>
      </c>
      <c r="J277" s="82" t="s">
        <v>473</v>
      </c>
      <c r="K277" s="82" t="s">
        <v>126</v>
      </c>
      <c r="L277" s="83">
        <v>4.5999999999999999E-2</v>
      </c>
      <c r="M277" s="83">
        <v>6.3300000010441587E-2</v>
      </c>
      <c r="N277" s="76">
        <v>262.30154100000004</v>
      </c>
      <c r="O277" s="78">
        <v>95.72</v>
      </c>
      <c r="P277" s="76">
        <v>0.9289775910000001</v>
      </c>
      <c r="Q277" s="77">
        <f t="shared" si="4"/>
        <v>7.5587145543384957E-4</v>
      </c>
      <c r="R277" s="77">
        <f>P277/'סכום נכסי הקרן'!$C$42</f>
        <v>1.186526870917695E-5</v>
      </c>
    </row>
    <row r="278" spans="2:18">
      <c r="B278" s="75" t="s">
        <v>2536</v>
      </c>
      <c r="C278" s="82" t="s">
        <v>2276</v>
      </c>
      <c r="D278" s="69">
        <v>7598</v>
      </c>
      <c r="E278" s="69"/>
      <c r="F278" s="69" t="s">
        <v>346</v>
      </c>
      <c r="G278" s="94">
        <v>43942</v>
      </c>
      <c r="H278" s="69" t="s">
        <v>255</v>
      </c>
      <c r="I278" s="76">
        <v>3.4699999983547225</v>
      </c>
      <c r="J278" s="82" t="s">
        <v>473</v>
      </c>
      <c r="K278" s="82" t="s">
        <v>126</v>
      </c>
      <c r="L278" s="83">
        <v>5.4400000000000004E-2</v>
      </c>
      <c r="M278" s="83">
        <v>7.5699999970726878E-2</v>
      </c>
      <c r="N278" s="76">
        <v>266.54336700000005</v>
      </c>
      <c r="O278" s="78">
        <v>94.91</v>
      </c>
      <c r="P278" s="76">
        <v>0.93601238200000014</v>
      </c>
      <c r="Q278" s="77">
        <f t="shared" si="4"/>
        <v>7.6159538006169663E-4</v>
      </c>
      <c r="R278" s="77">
        <f>P278/'סכום נכסי הקרן'!$C$42</f>
        <v>1.1955119838350096E-5</v>
      </c>
    </row>
    <row r="279" spans="2:18">
      <c r="B279" s="75" t="s">
        <v>2537</v>
      </c>
      <c r="C279" s="82" t="s">
        <v>2277</v>
      </c>
      <c r="D279" s="69">
        <v>9047</v>
      </c>
      <c r="E279" s="69"/>
      <c r="F279" s="69" t="s">
        <v>2355</v>
      </c>
      <c r="G279" s="94">
        <v>44677</v>
      </c>
      <c r="H279" s="69" t="s">
        <v>2275</v>
      </c>
      <c r="I279" s="76">
        <v>3.0000000000000004</v>
      </c>
      <c r="J279" s="82" t="s">
        <v>2459</v>
      </c>
      <c r="K279" s="82" t="s">
        <v>2264</v>
      </c>
      <c r="L279" s="83">
        <v>0.1114</v>
      </c>
      <c r="M279" s="83">
        <v>0.11890000001192519</v>
      </c>
      <c r="N279" s="76">
        <v>587.25665200000014</v>
      </c>
      <c r="O279" s="78">
        <v>99.71</v>
      </c>
      <c r="P279" s="76">
        <v>0.20125478400000002</v>
      </c>
      <c r="Q279" s="77">
        <f t="shared" si="4"/>
        <v>1.6375286978812065E-4</v>
      </c>
      <c r="R279" s="77">
        <f>P279/'סכום נכסי הקרן'!$C$42</f>
        <v>2.5705055905566679E-6</v>
      </c>
    </row>
    <row r="280" spans="2:18">
      <c r="B280" s="75" t="s">
        <v>2537</v>
      </c>
      <c r="C280" s="82" t="s">
        <v>2277</v>
      </c>
      <c r="D280" s="69">
        <v>9048</v>
      </c>
      <c r="E280" s="69"/>
      <c r="F280" s="69" t="s">
        <v>2355</v>
      </c>
      <c r="G280" s="94">
        <v>44677</v>
      </c>
      <c r="H280" s="69" t="s">
        <v>2275</v>
      </c>
      <c r="I280" s="76">
        <v>3.1899999988066683</v>
      </c>
      <c r="J280" s="82" t="s">
        <v>2459</v>
      </c>
      <c r="K280" s="82" t="s">
        <v>2264</v>
      </c>
      <c r="L280" s="83">
        <v>7.22E-2</v>
      </c>
      <c r="M280" s="83">
        <v>7.6699999975048519E-2</v>
      </c>
      <c r="N280" s="76">
        <v>1885.2889190000005</v>
      </c>
      <c r="O280" s="78">
        <v>99.58</v>
      </c>
      <c r="P280" s="76">
        <v>0.64525228300000015</v>
      </c>
      <c r="Q280" s="77">
        <f t="shared" si="4"/>
        <v>5.250156591486869E-4</v>
      </c>
      <c r="R280" s="77">
        <f>P280/'סכום נכסי הקרן'!$C$42</f>
        <v>8.2414170128296356E-6</v>
      </c>
    </row>
    <row r="281" spans="2:18">
      <c r="B281" s="75" t="s">
        <v>2537</v>
      </c>
      <c r="C281" s="82" t="s">
        <v>2277</v>
      </c>
      <c r="D281" s="69">
        <v>9074</v>
      </c>
      <c r="E281" s="69"/>
      <c r="F281" s="69" t="s">
        <v>2355</v>
      </c>
      <c r="G281" s="94">
        <v>44684</v>
      </c>
      <c r="H281" s="69" t="s">
        <v>2275</v>
      </c>
      <c r="I281" s="76">
        <v>3.129999966946313</v>
      </c>
      <c r="J281" s="82" t="s">
        <v>2459</v>
      </c>
      <c r="K281" s="82" t="s">
        <v>2264</v>
      </c>
      <c r="L281" s="83">
        <v>6.9099999999999995E-2</v>
      </c>
      <c r="M281" s="83">
        <v>8.4899999436863091E-2</v>
      </c>
      <c r="N281" s="76">
        <v>95.370986000000016</v>
      </c>
      <c r="O281" s="78">
        <v>99.68</v>
      </c>
      <c r="P281" s="76">
        <v>3.2674116000000003E-2</v>
      </c>
      <c r="Q281" s="77">
        <f t="shared" si="4"/>
        <v>2.6585605352814619E-5</v>
      </c>
      <c r="R281" s="77">
        <f>P281/'סכום נכסי הקרן'!$C$42</f>
        <v>4.1732671479996755E-7</v>
      </c>
    </row>
    <row r="282" spans="2:18">
      <c r="B282" s="75" t="s">
        <v>2537</v>
      </c>
      <c r="C282" s="82" t="s">
        <v>2277</v>
      </c>
      <c r="D282" s="69">
        <v>9220</v>
      </c>
      <c r="E282" s="69"/>
      <c r="F282" s="69" t="s">
        <v>2355</v>
      </c>
      <c r="G282" s="94">
        <v>44811</v>
      </c>
      <c r="H282" s="69" t="s">
        <v>2275</v>
      </c>
      <c r="I282" s="76">
        <v>3.1600000239911075</v>
      </c>
      <c r="J282" s="82" t="s">
        <v>2459</v>
      </c>
      <c r="K282" s="82" t="s">
        <v>2264</v>
      </c>
      <c r="L282" s="83">
        <v>7.2400000000000006E-2</v>
      </c>
      <c r="M282" s="83">
        <v>8.2000000868643536E-2</v>
      </c>
      <c r="N282" s="76">
        <v>141.13026400000001</v>
      </c>
      <c r="O282" s="78">
        <v>99.68</v>
      </c>
      <c r="P282" s="76">
        <v>4.8351249000000013E-2</v>
      </c>
      <c r="Q282" s="77">
        <f t="shared" si="4"/>
        <v>3.9341453774286431E-5</v>
      </c>
      <c r="R282" s="77">
        <f>P282/'סכום נכסי הקרן'!$C$42</f>
        <v>6.1756124945033614E-7</v>
      </c>
    </row>
    <row r="283" spans="2:18">
      <c r="B283" s="75" t="s">
        <v>2537</v>
      </c>
      <c r="C283" s="82" t="s">
        <v>2277</v>
      </c>
      <c r="D283" s="69">
        <v>9599</v>
      </c>
      <c r="E283" s="69"/>
      <c r="F283" s="69" t="s">
        <v>2355</v>
      </c>
      <c r="G283" s="94">
        <v>45089</v>
      </c>
      <c r="H283" s="69" t="s">
        <v>2275</v>
      </c>
      <c r="I283" s="76">
        <v>3.1799999973954307</v>
      </c>
      <c r="J283" s="82" t="s">
        <v>2459</v>
      </c>
      <c r="K283" s="82" t="s">
        <v>2264</v>
      </c>
      <c r="L283" s="83">
        <v>6.9199999999999998E-2</v>
      </c>
      <c r="M283" s="83">
        <v>7.7300000147592224E-2</v>
      </c>
      <c r="N283" s="76">
        <v>134.480039</v>
      </c>
      <c r="O283" s="78">
        <v>99.68</v>
      </c>
      <c r="P283" s="76">
        <v>4.6072884000000015E-2</v>
      </c>
      <c r="Q283" s="77">
        <f t="shared" si="4"/>
        <v>3.7487640415122702E-5</v>
      </c>
      <c r="R283" s="77">
        <f>P283/'סכום נכסי הקרן'!$C$42</f>
        <v>5.8846107178783327E-7</v>
      </c>
    </row>
    <row r="284" spans="2:18">
      <c r="B284" s="75" t="s">
        <v>2538</v>
      </c>
      <c r="C284" s="82" t="s">
        <v>2277</v>
      </c>
      <c r="D284" s="69">
        <v>9040</v>
      </c>
      <c r="E284" s="69"/>
      <c r="F284" s="69" t="s">
        <v>2419</v>
      </c>
      <c r="G284" s="94">
        <v>44665</v>
      </c>
      <c r="H284" s="69" t="s">
        <v>2275</v>
      </c>
      <c r="I284" s="76">
        <v>4.1199999995232952</v>
      </c>
      <c r="J284" s="82" t="s">
        <v>2459</v>
      </c>
      <c r="K284" s="82" t="s">
        <v>128</v>
      </c>
      <c r="L284" s="83">
        <v>6.8680000000000005E-2</v>
      </c>
      <c r="M284" s="83">
        <v>7.2699999984016384E-2</v>
      </c>
      <c r="N284" s="76">
        <v>349.9</v>
      </c>
      <c r="O284" s="78">
        <v>101.45</v>
      </c>
      <c r="P284" s="76">
        <v>1.4264611640000002</v>
      </c>
      <c r="Q284" s="77">
        <f t="shared" si="4"/>
        <v>1.1606536977839148E-3</v>
      </c>
      <c r="R284" s="77">
        <f>P284/'סכום נכסי הקרן'!$C$42</f>
        <v>1.8219325393894598E-5</v>
      </c>
    </row>
    <row r="285" spans="2:18">
      <c r="B285" s="75" t="s">
        <v>2539</v>
      </c>
      <c r="C285" s="82" t="s">
        <v>2277</v>
      </c>
      <c r="D285" s="69">
        <v>4623</v>
      </c>
      <c r="E285" s="69"/>
      <c r="F285" s="69" t="s">
        <v>2460</v>
      </c>
      <c r="G285" s="94">
        <v>42354</v>
      </c>
      <c r="H285" s="69" t="s">
        <v>2461</v>
      </c>
      <c r="I285" s="76">
        <v>2.2200000000000002</v>
      </c>
      <c r="J285" s="82" t="s">
        <v>2462</v>
      </c>
      <c r="K285" s="82" t="s">
        <v>126</v>
      </c>
      <c r="L285" s="83">
        <v>5.0199999999999995E-2</v>
      </c>
      <c r="M285" s="83">
        <v>6.6900000000000001E-2</v>
      </c>
      <c r="N285" s="76">
        <v>3738.6700000000005</v>
      </c>
      <c r="O285" s="78">
        <v>99.07</v>
      </c>
      <c r="P285" s="76">
        <v>13.704430000000002</v>
      </c>
      <c r="Q285" s="77">
        <f t="shared" si="4"/>
        <v>1.1150739856750011E-2</v>
      </c>
      <c r="R285" s="77">
        <f>P285/'סכום נכסי הקרן'!$C$42</f>
        <v>1.750383927787402E-4</v>
      </c>
    </row>
    <row r="286" spans="2:18">
      <c r="B286" s="75" t="s">
        <v>2540</v>
      </c>
      <c r="C286" s="82" t="s">
        <v>2277</v>
      </c>
      <c r="D286" s="69" t="s">
        <v>2463</v>
      </c>
      <c r="E286" s="69"/>
      <c r="F286" s="69" t="s">
        <v>2460</v>
      </c>
      <c r="G286" s="94">
        <v>43185</v>
      </c>
      <c r="H286" s="69" t="s">
        <v>2461</v>
      </c>
      <c r="I286" s="76">
        <v>4.0900000010169206</v>
      </c>
      <c r="J286" s="82" t="s">
        <v>2462</v>
      </c>
      <c r="K286" s="82" t="s">
        <v>134</v>
      </c>
      <c r="L286" s="83">
        <v>4.2199999999999994E-2</v>
      </c>
      <c r="M286" s="83">
        <v>7.2400000038052525E-2</v>
      </c>
      <c r="N286" s="76">
        <v>122.92733000000003</v>
      </c>
      <c r="O286" s="78">
        <v>88.89</v>
      </c>
      <c r="P286" s="76">
        <v>0.30484174100000005</v>
      </c>
      <c r="Q286" s="77">
        <f t="shared" si="4"/>
        <v>2.4803738290244575E-4</v>
      </c>
      <c r="R286" s="77">
        <f>P286/'סכום נכסי הקרן'!$C$42</f>
        <v>3.8935591189500758E-6</v>
      </c>
    </row>
    <row r="287" spans="2:18">
      <c r="B287" s="75" t="s">
        <v>2541</v>
      </c>
      <c r="C287" s="82" t="s">
        <v>2277</v>
      </c>
      <c r="D287" s="69">
        <v>6812</v>
      </c>
      <c r="E287" s="69"/>
      <c r="F287" s="69" t="s">
        <v>462</v>
      </c>
      <c r="G287" s="94">
        <v>43536</v>
      </c>
      <c r="H287" s="69"/>
      <c r="I287" s="76">
        <v>2.6399999994068999</v>
      </c>
      <c r="J287" s="82" t="s">
        <v>2462</v>
      </c>
      <c r="K287" s="82" t="s">
        <v>126</v>
      </c>
      <c r="L287" s="83">
        <v>7.4524999999999994E-2</v>
      </c>
      <c r="M287" s="83">
        <v>7.329999996218986E-2</v>
      </c>
      <c r="N287" s="76">
        <v>107.484809</v>
      </c>
      <c r="O287" s="78">
        <v>101.75</v>
      </c>
      <c r="P287" s="76">
        <v>0.40465344100000006</v>
      </c>
      <c r="Q287" s="77">
        <f t="shared" si="4"/>
        <v>3.2925012224001575E-4</v>
      </c>
      <c r="R287" s="77">
        <f>P287/'סכום נכסי הקרן'!$C$42</f>
        <v>5.1683935738317294E-6</v>
      </c>
    </row>
    <row r="288" spans="2:18">
      <c r="B288" s="75" t="s">
        <v>2541</v>
      </c>
      <c r="C288" s="82" t="s">
        <v>2277</v>
      </c>
      <c r="D288" s="69">
        <v>6872</v>
      </c>
      <c r="E288" s="69"/>
      <c r="F288" s="69" t="s">
        <v>462</v>
      </c>
      <c r="G288" s="94">
        <v>43570</v>
      </c>
      <c r="H288" s="69"/>
      <c r="I288" s="76">
        <v>2.6399999980404094</v>
      </c>
      <c r="J288" s="82" t="s">
        <v>2462</v>
      </c>
      <c r="K288" s="82" t="s">
        <v>126</v>
      </c>
      <c r="L288" s="83">
        <v>7.4524999999999994E-2</v>
      </c>
      <c r="M288" s="83">
        <v>7.3199999928964837E-2</v>
      </c>
      <c r="N288" s="76">
        <v>86.726225000000014</v>
      </c>
      <c r="O288" s="78">
        <v>101.78</v>
      </c>
      <c r="P288" s="76">
        <v>0.32659882600000001</v>
      </c>
      <c r="Q288" s="77">
        <f t="shared" si="4"/>
        <v>2.6574024211484617E-4</v>
      </c>
      <c r="R288" s="77">
        <f>P288/'סכום נכסי הקרן'!$C$42</f>
        <v>4.1714492019342228E-6</v>
      </c>
    </row>
    <row r="289" spans="2:18">
      <c r="B289" s="75" t="s">
        <v>2541</v>
      </c>
      <c r="C289" s="82" t="s">
        <v>2277</v>
      </c>
      <c r="D289" s="69">
        <v>7258</v>
      </c>
      <c r="E289" s="69"/>
      <c r="F289" s="69" t="s">
        <v>462</v>
      </c>
      <c r="G289" s="94">
        <v>43774</v>
      </c>
      <c r="H289" s="69"/>
      <c r="I289" s="76">
        <v>2.6400000038891012</v>
      </c>
      <c r="J289" s="82" t="s">
        <v>2462</v>
      </c>
      <c r="K289" s="82" t="s">
        <v>126</v>
      </c>
      <c r="L289" s="83">
        <v>7.4524999999999994E-2</v>
      </c>
      <c r="M289" s="83">
        <v>7.1500000078787804E-2</v>
      </c>
      <c r="N289" s="76">
        <v>79.203536000000014</v>
      </c>
      <c r="O289" s="78">
        <v>101.78</v>
      </c>
      <c r="P289" s="76">
        <v>0.29826943100000003</v>
      </c>
      <c r="Q289" s="77">
        <f t="shared" si="4"/>
        <v>2.4268976034040433E-4</v>
      </c>
      <c r="R289" s="77">
        <f>P289/'סכום נכסי הקרן'!$C$42</f>
        <v>3.8096149797743755E-6</v>
      </c>
    </row>
    <row r="290" spans="2:18">
      <c r="B290" s="75" t="s">
        <v>2542</v>
      </c>
      <c r="C290" s="82" t="s">
        <v>2277</v>
      </c>
      <c r="D290" s="69">
        <v>6861</v>
      </c>
      <c r="E290" s="69"/>
      <c r="F290" s="69" t="s">
        <v>462</v>
      </c>
      <c r="G290" s="94">
        <v>43563</v>
      </c>
      <c r="H290" s="69"/>
      <c r="I290" s="76">
        <v>0.75000000000000022</v>
      </c>
      <c r="J290" s="82" t="s">
        <v>1172</v>
      </c>
      <c r="K290" s="82" t="s">
        <v>126</v>
      </c>
      <c r="L290" s="83">
        <v>7.8602999999999992E-2</v>
      </c>
      <c r="M290" s="83">
        <v>6.8900000001450398E-2</v>
      </c>
      <c r="N290" s="76">
        <v>586.9694760000001</v>
      </c>
      <c r="O290" s="78">
        <v>101.59</v>
      </c>
      <c r="P290" s="76">
        <v>2.2063185119999997</v>
      </c>
      <c r="Q290" s="77">
        <f t="shared" si="4"/>
        <v>1.7951920487348815E-3</v>
      </c>
      <c r="R290" s="77">
        <f>P290/'סכום נכסי הקרן'!$C$42</f>
        <v>2.8179971461670533E-5</v>
      </c>
    </row>
    <row r="291" spans="2:18">
      <c r="B291" s="75" t="s">
        <v>2543</v>
      </c>
      <c r="C291" s="82" t="s">
        <v>2277</v>
      </c>
      <c r="D291" s="69">
        <v>6932</v>
      </c>
      <c r="E291" s="69"/>
      <c r="F291" s="69" t="s">
        <v>462</v>
      </c>
      <c r="G291" s="94">
        <v>43098</v>
      </c>
      <c r="H291" s="69"/>
      <c r="I291" s="76">
        <v>1.7900000014516293</v>
      </c>
      <c r="J291" s="82" t="s">
        <v>2462</v>
      </c>
      <c r="K291" s="82" t="s">
        <v>126</v>
      </c>
      <c r="L291" s="83">
        <v>7.9162999999999997E-2</v>
      </c>
      <c r="M291" s="83">
        <v>6.8000000051450155E-2</v>
      </c>
      <c r="N291" s="76">
        <v>144.17310900000004</v>
      </c>
      <c r="O291" s="78">
        <v>102.02</v>
      </c>
      <c r="P291" s="76">
        <v>0.54421599900000017</v>
      </c>
      <c r="Q291" s="77">
        <f t="shared" si="4"/>
        <v>4.4280652538852952E-4</v>
      </c>
      <c r="R291" s="77">
        <f>P291/'סכום נכסי הקרן'!$C$42</f>
        <v>6.9509416874278244E-6</v>
      </c>
    </row>
    <row r="292" spans="2:18">
      <c r="B292" s="75" t="s">
        <v>2543</v>
      </c>
      <c r="C292" s="82" t="s">
        <v>2277</v>
      </c>
      <c r="D292" s="69">
        <v>9335</v>
      </c>
      <c r="E292" s="69"/>
      <c r="F292" s="69" t="s">
        <v>462</v>
      </c>
      <c r="G292" s="94">
        <v>44064</v>
      </c>
      <c r="H292" s="69"/>
      <c r="I292" s="76">
        <v>2.5499999996086937</v>
      </c>
      <c r="J292" s="82" t="s">
        <v>2462</v>
      </c>
      <c r="K292" s="82" t="s">
        <v>126</v>
      </c>
      <c r="L292" s="83">
        <v>8.666299999999999E-2</v>
      </c>
      <c r="M292" s="83">
        <v>0.10259999997756511</v>
      </c>
      <c r="N292" s="76">
        <v>532.66352900000015</v>
      </c>
      <c r="O292" s="78">
        <v>97.25</v>
      </c>
      <c r="P292" s="76">
        <v>1.9166566050000005</v>
      </c>
      <c r="Q292" s="77">
        <f t="shared" si="4"/>
        <v>1.5595058821911358E-3</v>
      </c>
      <c r="R292" s="77">
        <f>P292/'סכום נכסי הקרן'!$C$42</f>
        <v>2.4480295178125374E-5</v>
      </c>
    </row>
    <row r="293" spans="2:18">
      <c r="B293" s="75" t="s">
        <v>2543</v>
      </c>
      <c r="C293" s="82" t="s">
        <v>2277</v>
      </c>
      <c r="D293" s="69" t="s">
        <v>2464</v>
      </c>
      <c r="E293" s="69"/>
      <c r="F293" s="69" t="s">
        <v>462</v>
      </c>
      <c r="G293" s="94">
        <v>42817</v>
      </c>
      <c r="H293" s="69"/>
      <c r="I293" s="76">
        <v>1.8299999982030162</v>
      </c>
      <c r="J293" s="82" t="s">
        <v>2462</v>
      </c>
      <c r="K293" s="82" t="s">
        <v>126</v>
      </c>
      <c r="L293" s="83">
        <v>5.7820000000000003E-2</v>
      </c>
      <c r="M293" s="83">
        <v>8.3099999927063586E-2</v>
      </c>
      <c r="N293" s="76">
        <v>53.200924000000008</v>
      </c>
      <c r="O293" s="78">
        <v>96.12</v>
      </c>
      <c r="P293" s="76">
        <v>0.18920589800000001</v>
      </c>
      <c r="Q293" s="77">
        <f t="shared" si="4"/>
        <v>1.5394917905821526E-4</v>
      </c>
      <c r="R293" s="77">
        <f>P293/'סכום נכסי הקרן'!$C$42</f>
        <v>2.4166124596337279E-6</v>
      </c>
    </row>
    <row r="294" spans="2:18">
      <c r="B294" s="75" t="s">
        <v>2543</v>
      </c>
      <c r="C294" s="82" t="s">
        <v>2277</v>
      </c>
      <c r="D294" s="69">
        <v>7291</v>
      </c>
      <c r="E294" s="69"/>
      <c r="F294" s="69" t="s">
        <v>462</v>
      </c>
      <c r="G294" s="94">
        <v>43798</v>
      </c>
      <c r="H294" s="69"/>
      <c r="I294" s="76">
        <v>1.78999997127818</v>
      </c>
      <c r="J294" s="82" t="s">
        <v>2462</v>
      </c>
      <c r="K294" s="82" t="s">
        <v>126</v>
      </c>
      <c r="L294" s="83">
        <v>7.9162999999999997E-2</v>
      </c>
      <c r="M294" s="83">
        <v>7.7499998816408511E-2</v>
      </c>
      <c r="N294" s="76">
        <v>8.4807710000000025</v>
      </c>
      <c r="O294" s="78">
        <v>100.97</v>
      </c>
      <c r="P294" s="76">
        <v>3.1683229000000007E-2</v>
      </c>
      <c r="Q294" s="77">
        <f t="shared" si="4"/>
        <v>2.5779360717726883E-5</v>
      </c>
      <c r="R294" s="77">
        <f>P294/'סכום נכסי הקרן'!$C$42</f>
        <v>4.0467071466677362E-7</v>
      </c>
    </row>
    <row r="295" spans="2:18">
      <c r="B295" s="75" t="s">
        <v>2544</v>
      </c>
      <c r="C295" s="82" t="s">
        <v>2277</v>
      </c>
      <c r="D295" s="69" t="s">
        <v>2465</v>
      </c>
      <c r="E295" s="69"/>
      <c r="F295" s="69" t="s">
        <v>462</v>
      </c>
      <c r="G295" s="94">
        <v>43083</v>
      </c>
      <c r="H295" s="69"/>
      <c r="I295" s="76">
        <v>0.77000000124366563</v>
      </c>
      <c r="J295" s="82" t="s">
        <v>2462</v>
      </c>
      <c r="K295" s="82" t="s">
        <v>134</v>
      </c>
      <c r="L295" s="83">
        <v>7.145E-2</v>
      </c>
      <c r="M295" s="83">
        <v>7.0300000733762663E-2</v>
      </c>
      <c r="N295" s="76">
        <v>14.379340000000003</v>
      </c>
      <c r="O295" s="78">
        <v>100.22</v>
      </c>
      <c r="P295" s="76">
        <v>4.0203735000000011E-2</v>
      </c>
      <c r="Q295" s="77">
        <f t="shared" si="4"/>
        <v>3.271215149077455E-5</v>
      </c>
      <c r="R295" s="77">
        <f>P295/'סכום נכסי הקרן'!$C$42</f>
        <v>5.1349798263060822E-7</v>
      </c>
    </row>
    <row r="296" spans="2:18">
      <c r="B296" s="75" t="s">
        <v>2544</v>
      </c>
      <c r="C296" s="82" t="s">
        <v>2277</v>
      </c>
      <c r="D296" s="69" t="s">
        <v>2466</v>
      </c>
      <c r="E296" s="69"/>
      <c r="F296" s="69" t="s">
        <v>462</v>
      </c>
      <c r="G296" s="94">
        <v>43083</v>
      </c>
      <c r="H296" s="69"/>
      <c r="I296" s="76">
        <v>5.2199999926737286</v>
      </c>
      <c r="J296" s="82" t="s">
        <v>2462</v>
      </c>
      <c r="K296" s="82" t="s">
        <v>134</v>
      </c>
      <c r="L296" s="83">
        <v>7.195E-2</v>
      </c>
      <c r="M296" s="83">
        <v>7.2999999816843242E-2</v>
      </c>
      <c r="N296" s="76">
        <v>31.172670000000004</v>
      </c>
      <c r="O296" s="78">
        <v>100.45</v>
      </c>
      <c r="P296" s="76">
        <v>8.7356862000000021E-2</v>
      </c>
      <c r="Q296" s="77">
        <f t="shared" si="4"/>
        <v>7.107874190053951E-5</v>
      </c>
      <c r="R296" s="77">
        <f>P296/'סכום נכסי הקרן'!$C$42</f>
        <v>1.1157563446764445E-6</v>
      </c>
    </row>
    <row r="297" spans="2:18">
      <c r="B297" s="75" t="s">
        <v>2544</v>
      </c>
      <c r="C297" s="82" t="s">
        <v>2277</v>
      </c>
      <c r="D297" s="69" t="s">
        <v>2467</v>
      </c>
      <c r="E297" s="69"/>
      <c r="F297" s="69" t="s">
        <v>462</v>
      </c>
      <c r="G297" s="94">
        <v>43083</v>
      </c>
      <c r="H297" s="69"/>
      <c r="I297" s="76">
        <v>5.540000001156562</v>
      </c>
      <c r="J297" s="82" t="s">
        <v>2462</v>
      </c>
      <c r="K297" s="82" t="s">
        <v>134</v>
      </c>
      <c r="L297" s="83">
        <v>4.4999999999999998E-2</v>
      </c>
      <c r="M297" s="83">
        <v>6.6600000014135768E-2</v>
      </c>
      <c r="N297" s="76">
        <v>124.69068000000001</v>
      </c>
      <c r="O297" s="78">
        <v>89.48</v>
      </c>
      <c r="P297" s="76">
        <v>0.31126696600000009</v>
      </c>
      <c r="Q297" s="77">
        <f t="shared" si="4"/>
        <v>2.5326532835483499E-4</v>
      </c>
      <c r="R297" s="77">
        <f>P297/'סכום נכסי הקרן'!$C$42</f>
        <v>3.9756246304118286E-6</v>
      </c>
    </row>
    <row r="298" spans="2:18">
      <c r="B298" s="75" t="s">
        <v>2545</v>
      </c>
      <c r="C298" s="82" t="s">
        <v>2277</v>
      </c>
      <c r="D298" s="69">
        <v>9186</v>
      </c>
      <c r="E298" s="69"/>
      <c r="F298" s="69" t="s">
        <v>462</v>
      </c>
      <c r="G298" s="94">
        <v>44778</v>
      </c>
      <c r="H298" s="69"/>
      <c r="I298" s="76">
        <v>3.6400000019985992</v>
      </c>
      <c r="J298" s="82" t="s">
        <v>2468</v>
      </c>
      <c r="K298" s="82" t="s">
        <v>128</v>
      </c>
      <c r="L298" s="83">
        <v>7.1870000000000003E-2</v>
      </c>
      <c r="M298" s="83">
        <v>7.2100000027074035E-2</v>
      </c>
      <c r="N298" s="76">
        <v>209.55012200000002</v>
      </c>
      <c r="O298" s="78">
        <v>102.2</v>
      </c>
      <c r="P298" s="76">
        <v>0.86060282700000013</v>
      </c>
      <c r="Q298" s="77">
        <f t="shared" si="4"/>
        <v>7.0023767817126539E-4</v>
      </c>
      <c r="R298" s="77">
        <f>P298/'סכום נכסי הקרן'!$C$42</f>
        <v>1.0991959217488083E-5</v>
      </c>
    </row>
    <row r="299" spans="2:18">
      <c r="B299" s="75" t="s">
        <v>2545</v>
      </c>
      <c r="C299" s="82" t="s">
        <v>2277</v>
      </c>
      <c r="D299" s="69">
        <v>9187</v>
      </c>
      <c r="E299" s="69"/>
      <c r="F299" s="69" t="s">
        <v>462</v>
      </c>
      <c r="G299" s="94">
        <v>44778</v>
      </c>
      <c r="H299" s="69"/>
      <c r="I299" s="76">
        <v>3.5600000007479098</v>
      </c>
      <c r="J299" s="82" t="s">
        <v>2468</v>
      </c>
      <c r="K299" s="82" t="s">
        <v>126</v>
      </c>
      <c r="L299" s="83">
        <v>8.2722999999999991E-2</v>
      </c>
      <c r="M299" s="83">
        <v>9.030000002010008E-2</v>
      </c>
      <c r="N299" s="76">
        <v>577.03391000000011</v>
      </c>
      <c r="O299" s="78">
        <v>100.2</v>
      </c>
      <c r="P299" s="76">
        <v>2.1392955900000001</v>
      </c>
      <c r="Q299" s="77">
        <f t="shared" si="4"/>
        <v>1.7406582105773483E-3</v>
      </c>
      <c r="R299" s="77">
        <f>P299/'סכום נכסי הקרן'!$C$42</f>
        <v>2.7323928229940735E-5</v>
      </c>
    </row>
    <row r="300" spans="2:18">
      <c r="B300" s="75" t="s">
        <v>2546</v>
      </c>
      <c r="C300" s="82" t="s">
        <v>2277</v>
      </c>
      <c r="D300" s="69" t="s">
        <v>2469</v>
      </c>
      <c r="E300" s="69"/>
      <c r="F300" s="69" t="s">
        <v>462</v>
      </c>
      <c r="G300" s="94">
        <v>42870</v>
      </c>
      <c r="H300" s="69"/>
      <c r="I300" s="76">
        <v>0.96999999511718893</v>
      </c>
      <c r="J300" s="82" t="s">
        <v>2462</v>
      </c>
      <c r="K300" s="82" t="s">
        <v>126</v>
      </c>
      <c r="L300" s="83">
        <v>7.9430000000000001E-2</v>
      </c>
      <c r="M300" s="83">
        <v>9.069999985064342E-2</v>
      </c>
      <c r="N300" s="76">
        <v>37.858509000000005</v>
      </c>
      <c r="O300" s="78">
        <v>99.42</v>
      </c>
      <c r="P300" s="76">
        <v>0.13926404400000003</v>
      </c>
      <c r="Q300" s="77">
        <f t="shared" si="4"/>
        <v>1.1331351439227954E-4</v>
      </c>
      <c r="R300" s="77">
        <f>P300/'סכום נכסי הקרן'!$C$42</f>
        <v>1.778735374884454E-6</v>
      </c>
    </row>
    <row r="301" spans="2:18">
      <c r="B301" s="75" t="s">
        <v>2547</v>
      </c>
      <c r="C301" s="82" t="s">
        <v>2277</v>
      </c>
      <c r="D301" s="69">
        <v>8702</v>
      </c>
      <c r="E301" s="69"/>
      <c r="F301" s="69" t="s">
        <v>462</v>
      </c>
      <c r="G301" s="94">
        <v>44497</v>
      </c>
      <c r="H301" s="69"/>
      <c r="I301" s="76">
        <v>5.0000115861698197E-2</v>
      </c>
      <c r="J301" s="82" t="s">
        <v>1172</v>
      </c>
      <c r="K301" s="82" t="s">
        <v>126</v>
      </c>
      <c r="L301" s="83">
        <v>7.0890000000000009E-2</v>
      </c>
      <c r="M301" s="83">
        <v>5.4899999768276607E-2</v>
      </c>
      <c r="N301" s="76">
        <v>0.46472700000000006</v>
      </c>
      <c r="O301" s="78">
        <v>100.39</v>
      </c>
      <c r="P301" s="76">
        <v>1.7261960000000004E-3</v>
      </c>
      <c r="Q301" s="77">
        <f t="shared" si="4"/>
        <v>1.4045357988447855E-6</v>
      </c>
      <c r="R301" s="77">
        <f>P301/'סכום נכסי הקרן'!$C$42</f>
        <v>2.2047657105117851E-8</v>
      </c>
    </row>
    <row r="302" spans="2:18">
      <c r="B302" s="75" t="s">
        <v>2547</v>
      </c>
      <c r="C302" s="82" t="s">
        <v>2277</v>
      </c>
      <c r="D302" s="69">
        <v>9118</v>
      </c>
      <c r="E302" s="69"/>
      <c r="F302" s="69" t="s">
        <v>462</v>
      </c>
      <c r="G302" s="94">
        <v>44733</v>
      </c>
      <c r="H302" s="69"/>
      <c r="I302" s="76">
        <v>5.0000036369058663E-2</v>
      </c>
      <c r="J302" s="82" t="s">
        <v>1172</v>
      </c>
      <c r="K302" s="82" t="s">
        <v>126</v>
      </c>
      <c r="L302" s="83">
        <v>7.0890000000000009E-2</v>
      </c>
      <c r="M302" s="83">
        <v>5.4899998908928244E-2</v>
      </c>
      <c r="N302" s="76">
        <v>1.8506140000000002</v>
      </c>
      <c r="O302" s="78">
        <v>100.39</v>
      </c>
      <c r="P302" s="76">
        <v>6.8739750000000009E-3</v>
      </c>
      <c r="Q302" s="77">
        <f t="shared" si="4"/>
        <v>5.5930751594048903E-6</v>
      </c>
      <c r="R302" s="77">
        <f>P302/'סכום נכסי הקרן'!$C$42</f>
        <v>8.7797123703885582E-8</v>
      </c>
    </row>
    <row r="303" spans="2:18">
      <c r="B303" s="75" t="s">
        <v>2547</v>
      </c>
      <c r="C303" s="82" t="s">
        <v>2277</v>
      </c>
      <c r="D303" s="69">
        <v>9233</v>
      </c>
      <c r="E303" s="69"/>
      <c r="F303" s="69" t="s">
        <v>462</v>
      </c>
      <c r="G303" s="94">
        <v>44819</v>
      </c>
      <c r="H303" s="69"/>
      <c r="I303" s="76">
        <v>4.9999740599896092E-2</v>
      </c>
      <c r="J303" s="82" t="s">
        <v>1172</v>
      </c>
      <c r="K303" s="82" t="s">
        <v>126</v>
      </c>
      <c r="L303" s="83">
        <v>7.0890000000000009E-2</v>
      </c>
      <c r="M303" s="83">
        <v>5.4899986437080273E-2</v>
      </c>
      <c r="N303" s="76">
        <v>0.36325000000000007</v>
      </c>
      <c r="O303" s="78">
        <v>100.39</v>
      </c>
      <c r="P303" s="76">
        <v>1.3492670000000001E-3</v>
      </c>
      <c r="Q303" s="77">
        <f t="shared" si="4"/>
        <v>1.0978439318014333E-6</v>
      </c>
      <c r="R303" s="77">
        <f>P303/'סכום נכסי הקרן'!$C$42</f>
        <v>1.7233371042020168E-8</v>
      </c>
    </row>
    <row r="304" spans="2:18">
      <c r="B304" s="75" t="s">
        <v>2547</v>
      </c>
      <c r="C304" s="82" t="s">
        <v>2277</v>
      </c>
      <c r="D304" s="69">
        <v>9276</v>
      </c>
      <c r="E304" s="69"/>
      <c r="F304" s="69" t="s">
        <v>462</v>
      </c>
      <c r="G304" s="94">
        <v>44854</v>
      </c>
      <c r="H304" s="69"/>
      <c r="I304" s="69"/>
      <c r="J304" s="82" t="s">
        <v>1172</v>
      </c>
      <c r="K304" s="82" t="s">
        <v>126</v>
      </c>
      <c r="L304" s="83">
        <v>7.0890000000000009E-2</v>
      </c>
      <c r="M304" s="83">
        <v>5.4900055910617161E-2</v>
      </c>
      <c r="N304" s="76">
        <v>8.715500000000001E-2</v>
      </c>
      <c r="O304" s="78">
        <v>100.39</v>
      </c>
      <c r="P304" s="76">
        <v>3.2373100000000001E-4</v>
      </c>
      <c r="Q304" s="77">
        <f t="shared" si="4"/>
        <v>2.6340680820475843E-7</v>
      </c>
      <c r="R304" s="77">
        <f>P304/'סכום נכסי הקרן'!$C$42</f>
        <v>4.1348201955611677E-9</v>
      </c>
    </row>
    <row r="305" spans="2:18">
      <c r="B305" s="75" t="s">
        <v>2547</v>
      </c>
      <c r="C305" s="82" t="s">
        <v>2277</v>
      </c>
      <c r="D305" s="69">
        <v>9430</v>
      </c>
      <c r="E305" s="69"/>
      <c r="F305" s="69" t="s">
        <v>462</v>
      </c>
      <c r="G305" s="94">
        <v>44950</v>
      </c>
      <c r="H305" s="69"/>
      <c r="I305" s="76">
        <v>4.9999915211268078E-2</v>
      </c>
      <c r="J305" s="82" t="s">
        <v>1172</v>
      </c>
      <c r="K305" s="82" t="s">
        <v>126</v>
      </c>
      <c r="L305" s="83">
        <v>7.0890000000000009E-2</v>
      </c>
      <c r="M305" s="83">
        <v>5.4899997343286398E-2</v>
      </c>
      <c r="N305" s="76">
        <v>0.47627800000000009</v>
      </c>
      <c r="O305" s="78">
        <v>100.39</v>
      </c>
      <c r="P305" s="76">
        <v>1.7691030000000004E-3</v>
      </c>
      <c r="Q305" s="77">
        <f t="shared" si="4"/>
        <v>1.4394474876223248E-6</v>
      </c>
      <c r="R305" s="77">
        <f>P305/'סכום נכסי הקרן'!$C$42</f>
        <v>2.2595682256033096E-8</v>
      </c>
    </row>
    <row r="306" spans="2:18">
      <c r="B306" s="75" t="s">
        <v>2547</v>
      </c>
      <c r="C306" s="82" t="s">
        <v>2277</v>
      </c>
      <c r="D306" s="69">
        <v>9539</v>
      </c>
      <c r="E306" s="69"/>
      <c r="F306" s="69" t="s">
        <v>462</v>
      </c>
      <c r="G306" s="94">
        <v>45029</v>
      </c>
      <c r="H306" s="69"/>
      <c r="I306" s="69"/>
      <c r="J306" s="82" t="s">
        <v>1172</v>
      </c>
      <c r="K306" s="82" t="s">
        <v>126</v>
      </c>
      <c r="L306" s="83">
        <v>7.0890000000000009E-2</v>
      </c>
      <c r="M306" s="83">
        <v>5.4900008648450641E-2</v>
      </c>
      <c r="N306" s="76">
        <v>0.15875900000000004</v>
      </c>
      <c r="O306" s="78">
        <v>100.39</v>
      </c>
      <c r="P306" s="76">
        <v>5.8970100000000009E-4</v>
      </c>
      <c r="Q306" s="77">
        <f t="shared" si="4"/>
        <v>4.7981582920744163E-7</v>
      </c>
      <c r="R306" s="77">
        <f>P306/'סכום נכסי הקרן'!$C$42</f>
        <v>7.5318940853443648E-9</v>
      </c>
    </row>
    <row r="307" spans="2:18">
      <c r="B307" s="75" t="s">
        <v>2547</v>
      </c>
      <c r="C307" s="82" t="s">
        <v>2277</v>
      </c>
      <c r="D307" s="69">
        <v>8060</v>
      </c>
      <c r="E307" s="69"/>
      <c r="F307" s="69" t="s">
        <v>462</v>
      </c>
      <c r="G307" s="94">
        <v>44150</v>
      </c>
      <c r="H307" s="69"/>
      <c r="I307" s="76">
        <v>5.0000000129540208E-2</v>
      </c>
      <c r="J307" s="82" t="s">
        <v>1172</v>
      </c>
      <c r="K307" s="82" t="s">
        <v>126</v>
      </c>
      <c r="L307" s="83">
        <v>7.0890000000000009E-2</v>
      </c>
      <c r="M307" s="83">
        <v>5.490000001010413E-2</v>
      </c>
      <c r="N307" s="76">
        <v>623.48280700000009</v>
      </c>
      <c r="O307" s="78">
        <v>100.39</v>
      </c>
      <c r="P307" s="76">
        <v>2.3158831340000008</v>
      </c>
      <c r="Q307" s="77">
        <f t="shared" si="4"/>
        <v>1.8843403458494029E-3</v>
      </c>
      <c r="R307" s="77">
        <f>P307/'סכום נכסי הקרן'!$C$42</f>
        <v>2.9579374088433586E-5</v>
      </c>
    </row>
    <row r="308" spans="2:18">
      <c r="B308" s="75" t="s">
        <v>2547</v>
      </c>
      <c r="C308" s="82" t="s">
        <v>2277</v>
      </c>
      <c r="D308" s="69">
        <v>8119</v>
      </c>
      <c r="E308" s="69"/>
      <c r="F308" s="69" t="s">
        <v>462</v>
      </c>
      <c r="G308" s="94">
        <v>44169</v>
      </c>
      <c r="H308" s="69"/>
      <c r="I308" s="76">
        <v>4.9999954468506323E-2</v>
      </c>
      <c r="J308" s="82" t="s">
        <v>1172</v>
      </c>
      <c r="K308" s="82" t="s">
        <v>126</v>
      </c>
      <c r="L308" s="83">
        <v>7.0890000000000009E-2</v>
      </c>
      <c r="M308" s="83">
        <v>5.4899997359173371E-2</v>
      </c>
      <c r="N308" s="76">
        <v>1.4782090000000003</v>
      </c>
      <c r="O308" s="78">
        <v>100.39</v>
      </c>
      <c r="P308" s="76">
        <v>5.4907050000000002E-3</v>
      </c>
      <c r="Q308" s="77">
        <f t="shared" si="4"/>
        <v>4.4675643631407191E-6</v>
      </c>
      <c r="R308" s="77">
        <f>P308/'סכום נכסי הקרן'!$C$42</f>
        <v>7.0129452915750061E-8</v>
      </c>
    </row>
    <row r="309" spans="2:18">
      <c r="B309" s="75" t="s">
        <v>2547</v>
      </c>
      <c r="C309" s="82" t="s">
        <v>2277</v>
      </c>
      <c r="D309" s="69">
        <v>8418</v>
      </c>
      <c r="E309" s="69"/>
      <c r="F309" s="69" t="s">
        <v>462</v>
      </c>
      <c r="G309" s="94">
        <v>44326</v>
      </c>
      <c r="H309" s="69"/>
      <c r="I309" s="76">
        <v>4.9999827850960257E-2</v>
      </c>
      <c r="J309" s="82" t="s">
        <v>1172</v>
      </c>
      <c r="K309" s="82" t="s">
        <v>126</v>
      </c>
      <c r="L309" s="83">
        <v>7.0890000000000009E-2</v>
      </c>
      <c r="M309" s="83">
        <v>5.4899990015355685E-2</v>
      </c>
      <c r="N309" s="76">
        <v>0.31277600000000005</v>
      </c>
      <c r="O309" s="78">
        <v>100.39</v>
      </c>
      <c r="P309" s="76">
        <v>1.1617840000000001E-3</v>
      </c>
      <c r="Q309" s="77">
        <f t="shared" si="4"/>
        <v>9.4529660509298489E-7</v>
      </c>
      <c r="R309" s="77">
        <f>P309/'סכום נכסי הקרן'!$C$42</f>
        <v>1.4838764116132951E-8</v>
      </c>
    </row>
    <row r="310" spans="2:18">
      <c r="B310" s="75" t="s">
        <v>2548</v>
      </c>
      <c r="C310" s="82" t="s">
        <v>2277</v>
      </c>
      <c r="D310" s="69">
        <v>8718</v>
      </c>
      <c r="E310" s="69"/>
      <c r="F310" s="69" t="s">
        <v>462</v>
      </c>
      <c r="G310" s="94">
        <v>44508</v>
      </c>
      <c r="H310" s="69"/>
      <c r="I310" s="76">
        <v>3.1699999995922412</v>
      </c>
      <c r="J310" s="82" t="s">
        <v>2462</v>
      </c>
      <c r="K310" s="82" t="s">
        <v>126</v>
      </c>
      <c r="L310" s="83">
        <v>8.5919000000000009E-2</v>
      </c>
      <c r="M310" s="83">
        <v>9.0699999978889445E-2</v>
      </c>
      <c r="N310" s="76">
        <v>524.36071500000014</v>
      </c>
      <c r="O310" s="78">
        <v>99.86</v>
      </c>
      <c r="P310" s="76">
        <v>1.9374183870000001</v>
      </c>
      <c r="Q310" s="77">
        <f t="shared" si="4"/>
        <v>1.5763989036480333E-3</v>
      </c>
      <c r="R310" s="77">
        <f>P310/'סכום נכסי הקרן'!$C$42</f>
        <v>2.4745472858080143E-5</v>
      </c>
    </row>
    <row r="311" spans="2:18">
      <c r="B311" s="75" t="s">
        <v>2549</v>
      </c>
      <c r="C311" s="82" t="s">
        <v>2277</v>
      </c>
      <c r="D311" s="69">
        <v>8806</v>
      </c>
      <c r="E311" s="69"/>
      <c r="F311" s="69" t="s">
        <v>462</v>
      </c>
      <c r="G311" s="94">
        <v>44137</v>
      </c>
      <c r="H311" s="69"/>
      <c r="I311" s="76">
        <v>0.22000000014210969</v>
      </c>
      <c r="J311" s="82" t="s">
        <v>1172</v>
      </c>
      <c r="K311" s="82" t="s">
        <v>126</v>
      </c>
      <c r="L311" s="83">
        <v>7.2756000000000001E-2</v>
      </c>
      <c r="M311" s="83">
        <v>5.6099999993231092E-2</v>
      </c>
      <c r="N311" s="76">
        <v>715.61572500000011</v>
      </c>
      <c r="O311" s="78">
        <v>100.99</v>
      </c>
      <c r="P311" s="76">
        <v>2.6739911210000007</v>
      </c>
      <c r="Q311" s="77">
        <f t="shared" ref="Q311:Q343" si="5">IFERROR(P311/$P$10,0)</f>
        <v>2.175718316597651E-3</v>
      </c>
      <c r="R311" s="77">
        <f>P311/'סכום נכסי הקרן'!$C$42</f>
        <v>3.4153270739787194E-5</v>
      </c>
    </row>
    <row r="312" spans="2:18">
      <c r="B312" s="75" t="s">
        <v>2549</v>
      </c>
      <c r="C312" s="82" t="s">
        <v>2277</v>
      </c>
      <c r="D312" s="69">
        <v>9044</v>
      </c>
      <c r="E312" s="69"/>
      <c r="F312" s="69" t="s">
        <v>462</v>
      </c>
      <c r="G312" s="94">
        <v>44679</v>
      </c>
      <c r="H312" s="69"/>
      <c r="I312" s="76">
        <v>0.21999999044574961</v>
      </c>
      <c r="J312" s="82" t="s">
        <v>1172</v>
      </c>
      <c r="K312" s="82" t="s">
        <v>126</v>
      </c>
      <c r="L312" s="83">
        <v>7.2756000000000001E-2</v>
      </c>
      <c r="M312" s="83">
        <v>5.6099999300802582E-2</v>
      </c>
      <c r="N312" s="76">
        <v>6.1623440000000009</v>
      </c>
      <c r="O312" s="78">
        <v>100.99</v>
      </c>
      <c r="P312" s="76">
        <v>2.3026401000000005E-2</v>
      </c>
      <c r="Q312" s="77">
        <f t="shared" si="5"/>
        <v>1.8735650252378855E-5</v>
      </c>
      <c r="R312" s="77">
        <f>P312/'סכום נכסי הקרן'!$C$42</f>
        <v>2.9410228827603751E-7</v>
      </c>
    </row>
    <row r="313" spans="2:18">
      <c r="B313" s="75" t="s">
        <v>2549</v>
      </c>
      <c r="C313" s="82" t="s">
        <v>2277</v>
      </c>
      <c r="D313" s="69">
        <v>9224</v>
      </c>
      <c r="E313" s="69"/>
      <c r="F313" s="69" t="s">
        <v>462</v>
      </c>
      <c r="G313" s="94">
        <v>44810</v>
      </c>
      <c r="H313" s="69"/>
      <c r="I313" s="76">
        <v>0.21999999664011052</v>
      </c>
      <c r="J313" s="82" t="s">
        <v>1172</v>
      </c>
      <c r="K313" s="82" t="s">
        <v>126</v>
      </c>
      <c r="L313" s="83">
        <v>7.2756000000000001E-2</v>
      </c>
      <c r="M313" s="83">
        <v>5.6099999383220293E-2</v>
      </c>
      <c r="N313" s="76">
        <v>11.151235000000002</v>
      </c>
      <c r="O313" s="78">
        <v>100.99</v>
      </c>
      <c r="P313" s="76">
        <v>4.1668037000000005E-2</v>
      </c>
      <c r="Q313" s="77">
        <f t="shared" si="5"/>
        <v>3.3903594744796696E-5</v>
      </c>
      <c r="R313" s="77">
        <f>P313/'סכום נכסי הקרן'!$C$42</f>
        <v>5.3220062612783454E-7</v>
      </c>
    </row>
    <row r="314" spans="2:18">
      <c r="B314" s="75" t="s">
        <v>2550</v>
      </c>
      <c r="C314" s="82" t="s">
        <v>2277</v>
      </c>
      <c r="D314" s="69" t="s">
        <v>2470</v>
      </c>
      <c r="E314" s="69"/>
      <c r="F314" s="69" t="s">
        <v>462</v>
      </c>
      <c r="G314" s="94">
        <v>42921</v>
      </c>
      <c r="H314" s="69"/>
      <c r="I314" s="76">
        <v>7.2100000769978596</v>
      </c>
      <c r="J314" s="82" t="s">
        <v>2462</v>
      </c>
      <c r="K314" s="82" t="s">
        <v>126</v>
      </c>
      <c r="L314" s="83">
        <v>7.8939999999999996E-2</v>
      </c>
      <c r="M314" s="109">
        <v>0</v>
      </c>
      <c r="N314" s="76">
        <v>79.891210000000015</v>
      </c>
      <c r="O314" s="78">
        <v>14.370590999999999</v>
      </c>
      <c r="P314" s="76">
        <v>4.2468713000000005E-2</v>
      </c>
      <c r="Q314" s="77">
        <f t="shared" si="5"/>
        <v>3.4555072390021132E-5</v>
      </c>
      <c r="R314" s="77">
        <f>P314/'סכום נכסי הקרן'!$C$42</f>
        <v>5.4242717624166707E-7</v>
      </c>
    </row>
    <row r="315" spans="2:18">
      <c r="B315" s="75" t="s">
        <v>2550</v>
      </c>
      <c r="C315" s="82" t="s">
        <v>2277</v>
      </c>
      <c r="D315" s="69">
        <v>6497</v>
      </c>
      <c r="E315" s="69"/>
      <c r="F315" s="69" t="s">
        <v>462</v>
      </c>
      <c r="G315" s="94">
        <v>43342</v>
      </c>
      <c r="H315" s="69"/>
      <c r="I315" s="76">
        <v>1.0599999305269185</v>
      </c>
      <c r="J315" s="82" t="s">
        <v>2462</v>
      </c>
      <c r="K315" s="82" t="s">
        <v>126</v>
      </c>
      <c r="L315" s="83">
        <v>7.8939999999999996E-2</v>
      </c>
      <c r="M315" s="109">
        <v>0</v>
      </c>
      <c r="N315" s="76">
        <v>15.163566000000001</v>
      </c>
      <c r="O315" s="78">
        <v>14.370590999999999</v>
      </c>
      <c r="P315" s="76">
        <v>8.0606760000000027E-3</v>
      </c>
      <c r="Q315" s="77">
        <f t="shared" si="5"/>
        <v>6.5586457186142202E-6</v>
      </c>
      <c r="R315" s="77">
        <f>P315/'סכום נכסי הקרן'!$C$42</f>
        <v>1.0295413758544972E-7</v>
      </c>
    </row>
    <row r="316" spans="2:18">
      <c r="B316" s="75" t="s">
        <v>2551</v>
      </c>
      <c r="C316" s="82" t="s">
        <v>2277</v>
      </c>
      <c r="D316" s="69">
        <v>9405</v>
      </c>
      <c r="E316" s="69"/>
      <c r="F316" s="69" t="s">
        <v>462</v>
      </c>
      <c r="G316" s="94">
        <v>43866</v>
      </c>
      <c r="H316" s="69"/>
      <c r="I316" s="76">
        <v>1.289999999929337</v>
      </c>
      <c r="J316" s="82" t="s">
        <v>1172</v>
      </c>
      <c r="K316" s="82" t="s">
        <v>126</v>
      </c>
      <c r="L316" s="83">
        <v>7.5109000000000009E-2</v>
      </c>
      <c r="M316" s="83">
        <v>7.920000000582969E-2</v>
      </c>
      <c r="N316" s="76">
        <v>609.58778900000016</v>
      </c>
      <c r="O316" s="78">
        <v>100.39</v>
      </c>
      <c r="P316" s="76">
        <v>2.2642711040000005</v>
      </c>
      <c r="Q316" s="77">
        <f t="shared" si="5"/>
        <v>1.84234572659061E-3</v>
      </c>
      <c r="R316" s="77">
        <f>P316/'סכום נכסי הקרן'!$C$42</f>
        <v>2.8920164856145327E-5</v>
      </c>
    </row>
    <row r="317" spans="2:18">
      <c r="B317" s="75" t="s">
        <v>2551</v>
      </c>
      <c r="C317" s="82" t="s">
        <v>2277</v>
      </c>
      <c r="D317" s="69">
        <v>9439</v>
      </c>
      <c r="E317" s="69"/>
      <c r="F317" s="69" t="s">
        <v>462</v>
      </c>
      <c r="G317" s="94">
        <v>44953</v>
      </c>
      <c r="H317" s="69"/>
      <c r="I317" s="76">
        <v>1.2899999753952296</v>
      </c>
      <c r="J317" s="82" t="s">
        <v>1172</v>
      </c>
      <c r="K317" s="82" t="s">
        <v>126</v>
      </c>
      <c r="L317" s="83">
        <v>7.5109000000000009E-2</v>
      </c>
      <c r="M317" s="83">
        <v>7.9200000492095413E-2</v>
      </c>
      <c r="N317" s="76">
        <v>1.7506870000000003</v>
      </c>
      <c r="O317" s="78">
        <v>100.39</v>
      </c>
      <c r="P317" s="76">
        <v>6.5028040000000009E-3</v>
      </c>
      <c r="Q317" s="77">
        <f t="shared" si="5"/>
        <v>5.2910683438445377E-6</v>
      </c>
      <c r="R317" s="77">
        <f>P317/'סכום נכסי הקרן'!$C$42</f>
        <v>8.3056381091016766E-8</v>
      </c>
    </row>
    <row r="318" spans="2:18">
      <c r="B318" s="75" t="s">
        <v>2551</v>
      </c>
      <c r="C318" s="82" t="s">
        <v>2277</v>
      </c>
      <c r="D318" s="69">
        <v>9447</v>
      </c>
      <c r="E318" s="69"/>
      <c r="F318" s="69" t="s">
        <v>462</v>
      </c>
      <c r="G318" s="94">
        <v>44959</v>
      </c>
      <c r="H318" s="69"/>
      <c r="I318" s="76">
        <v>1.2899999890575125</v>
      </c>
      <c r="J318" s="82" t="s">
        <v>1172</v>
      </c>
      <c r="K318" s="82" t="s">
        <v>126</v>
      </c>
      <c r="L318" s="83">
        <v>7.5109000000000009E-2</v>
      </c>
      <c r="M318" s="83">
        <v>7.9199994747606042E-2</v>
      </c>
      <c r="N318" s="76">
        <v>0.98412800000000022</v>
      </c>
      <c r="O318" s="78">
        <v>100.39</v>
      </c>
      <c r="P318" s="76">
        <v>3.6554760000000008E-3</v>
      </c>
      <c r="Q318" s="77">
        <f t="shared" si="5"/>
        <v>2.9743128264796936E-6</v>
      </c>
      <c r="R318" s="77">
        <f>P318/'סכום נכסי הקרן'!$C$42</f>
        <v>4.6689183270027146E-8</v>
      </c>
    </row>
    <row r="319" spans="2:18">
      <c r="B319" s="75" t="s">
        <v>2551</v>
      </c>
      <c r="C319" s="82" t="s">
        <v>2277</v>
      </c>
      <c r="D319" s="69">
        <v>9467</v>
      </c>
      <c r="E319" s="69"/>
      <c r="F319" s="69" t="s">
        <v>462</v>
      </c>
      <c r="G319" s="94">
        <v>44966</v>
      </c>
      <c r="H319" s="69"/>
      <c r="I319" s="76">
        <v>1.2899999342331696</v>
      </c>
      <c r="J319" s="82" t="s">
        <v>1172</v>
      </c>
      <c r="K319" s="82" t="s">
        <v>126</v>
      </c>
      <c r="L319" s="83">
        <v>7.5109000000000009E-2</v>
      </c>
      <c r="M319" s="83">
        <v>7.9699997296252545E-2</v>
      </c>
      <c r="N319" s="76">
        <v>1.4745620000000002</v>
      </c>
      <c r="O319" s="78">
        <v>100.33</v>
      </c>
      <c r="P319" s="76">
        <v>5.4738840000000009E-3</v>
      </c>
      <c r="Q319" s="77">
        <f t="shared" si="5"/>
        <v>4.453877796451672E-6</v>
      </c>
      <c r="R319" s="77">
        <f>P319/'סכום נכסי הקרן'!$C$42</f>
        <v>6.9914608459984215E-8</v>
      </c>
    </row>
    <row r="320" spans="2:18">
      <c r="B320" s="75" t="s">
        <v>2551</v>
      </c>
      <c r="C320" s="82" t="s">
        <v>2277</v>
      </c>
      <c r="D320" s="69">
        <v>9491</v>
      </c>
      <c r="E320" s="69"/>
      <c r="F320" s="69" t="s">
        <v>462</v>
      </c>
      <c r="G320" s="94">
        <v>44986</v>
      </c>
      <c r="H320" s="69"/>
      <c r="I320" s="76">
        <v>1.2899999563245297</v>
      </c>
      <c r="J320" s="82" t="s">
        <v>1172</v>
      </c>
      <c r="K320" s="82" t="s">
        <v>126</v>
      </c>
      <c r="L320" s="83">
        <v>7.5109000000000009E-2</v>
      </c>
      <c r="M320" s="83">
        <v>7.9699998360995783E-2</v>
      </c>
      <c r="N320" s="76">
        <v>5.7360490000000013</v>
      </c>
      <c r="O320" s="78">
        <v>100.33</v>
      </c>
      <c r="P320" s="76">
        <v>2.1293417000000005E-2</v>
      </c>
      <c r="Q320" s="77">
        <f t="shared" si="5"/>
        <v>1.7325591332751402E-5</v>
      </c>
      <c r="R320" s="77">
        <f>P320/'סכום נכסי הקרן'!$C$42</f>
        <v>2.7196793215387315E-7</v>
      </c>
    </row>
    <row r="321" spans="2:18">
      <c r="B321" s="75" t="s">
        <v>2551</v>
      </c>
      <c r="C321" s="82" t="s">
        <v>2277</v>
      </c>
      <c r="D321" s="69">
        <v>9510</v>
      </c>
      <c r="E321" s="69"/>
      <c r="F321" s="69" t="s">
        <v>462</v>
      </c>
      <c r="G321" s="94">
        <v>44994</v>
      </c>
      <c r="H321" s="69"/>
      <c r="I321" s="76">
        <v>1.2899999133820834</v>
      </c>
      <c r="J321" s="82" t="s">
        <v>1172</v>
      </c>
      <c r="K321" s="82" t="s">
        <v>126</v>
      </c>
      <c r="L321" s="83">
        <v>7.5109000000000009E-2</v>
      </c>
      <c r="M321" s="83">
        <v>7.9699996439041201E-2</v>
      </c>
      <c r="N321" s="76">
        <v>1.1195980000000003</v>
      </c>
      <c r="O321" s="78">
        <v>100.33</v>
      </c>
      <c r="P321" s="76">
        <v>4.1561839999999994E-3</v>
      </c>
      <c r="Q321" s="77">
        <f t="shared" si="5"/>
        <v>3.3817186545362831E-6</v>
      </c>
      <c r="R321" s="77">
        <f>P321/'סכום נכסי הקרן'!$C$42</f>
        <v>5.3084423609936011E-8</v>
      </c>
    </row>
    <row r="322" spans="2:18">
      <c r="B322" s="75" t="s">
        <v>2551</v>
      </c>
      <c r="C322" s="82" t="s">
        <v>2277</v>
      </c>
      <c r="D322" s="69">
        <v>9560</v>
      </c>
      <c r="E322" s="69"/>
      <c r="F322" s="69" t="s">
        <v>462</v>
      </c>
      <c r="G322" s="94">
        <v>45058</v>
      </c>
      <c r="H322" s="69"/>
      <c r="I322" s="76">
        <v>1.289999985759555</v>
      </c>
      <c r="J322" s="82" t="s">
        <v>1172</v>
      </c>
      <c r="K322" s="82" t="s">
        <v>126</v>
      </c>
      <c r="L322" s="83">
        <v>7.5109000000000009E-2</v>
      </c>
      <c r="M322" s="83">
        <v>7.969999832674772E-2</v>
      </c>
      <c r="N322" s="76">
        <v>6.0533240000000008</v>
      </c>
      <c r="O322" s="78">
        <v>100.33</v>
      </c>
      <c r="P322" s="76">
        <v>2.2471208000000003E-2</v>
      </c>
      <c r="Q322" s="77">
        <f t="shared" si="5"/>
        <v>1.8283912185688839E-5</v>
      </c>
      <c r="R322" s="77">
        <f>P322/'סכום נכסי הקרן'!$C$42</f>
        <v>2.8701114399626754E-7</v>
      </c>
    </row>
    <row r="323" spans="2:18">
      <c r="B323" s="75" t="s">
        <v>2552</v>
      </c>
      <c r="C323" s="82" t="s">
        <v>2277</v>
      </c>
      <c r="D323" s="69">
        <v>9606</v>
      </c>
      <c r="E323" s="69"/>
      <c r="F323" s="69" t="s">
        <v>462</v>
      </c>
      <c r="G323" s="94">
        <v>44136</v>
      </c>
      <c r="H323" s="69"/>
      <c r="I323" s="76">
        <v>5.0000000152869553E-2</v>
      </c>
      <c r="J323" s="82" t="s">
        <v>1172</v>
      </c>
      <c r="K323" s="82" t="s">
        <v>126</v>
      </c>
      <c r="L323" s="83">
        <v>7.0095999999999992E-2</v>
      </c>
      <c r="M323" s="109">
        <v>0</v>
      </c>
      <c r="N323" s="76">
        <v>416.00652800000006</v>
      </c>
      <c r="O323" s="78">
        <v>84.997694999999993</v>
      </c>
      <c r="P323" s="76">
        <v>1.3083050160000003</v>
      </c>
      <c r="Q323" s="77">
        <f t="shared" si="5"/>
        <v>1.0645148237976452E-3</v>
      </c>
      <c r="R323" s="77">
        <f>P323/'סכום נכסי הקרן'!$C$42</f>
        <v>1.671018840367706E-5</v>
      </c>
    </row>
    <row r="324" spans="2:18">
      <c r="B324" s="75" t="s">
        <v>2553</v>
      </c>
      <c r="C324" s="82" t="s">
        <v>2277</v>
      </c>
      <c r="D324" s="69">
        <v>6588</v>
      </c>
      <c r="E324" s="69"/>
      <c r="F324" s="69" t="s">
        <v>462</v>
      </c>
      <c r="G324" s="94">
        <v>43397</v>
      </c>
      <c r="H324" s="69"/>
      <c r="I324" s="76">
        <v>2.9999999846192459E-2</v>
      </c>
      <c r="J324" s="82" t="s">
        <v>1172</v>
      </c>
      <c r="K324" s="82" t="s">
        <v>126</v>
      </c>
      <c r="L324" s="83">
        <v>7.0457000000000006E-2</v>
      </c>
      <c r="M324" s="83">
        <v>6.1199999993847697E-2</v>
      </c>
      <c r="N324" s="76">
        <v>384.8900000000001</v>
      </c>
      <c r="O324" s="78">
        <v>100.44</v>
      </c>
      <c r="P324" s="76">
        <v>1.4303589740000002</v>
      </c>
      <c r="Q324" s="77">
        <f t="shared" si="5"/>
        <v>1.1638251879751186E-3</v>
      </c>
      <c r="R324" s="77">
        <f>P324/'סכום נכסי הקרן'!$C$42</f>
        <v>1.826910976272693E-5</v>
      </c>
    </row>
    <row r="325" spans="2:18">
      <c r="B325" s="75" t="s">
        <v>2554</v>
      </c>
      <c r="C325" s="82" t="s">
        <v>2277</v>
      </c>
      <c r="D325" s="69" t="s">
        <v>2471</v>
      </c>
      <c r="E325" s="69"/>
      <c r="F325" s="69" t="s">
        <v>462</v>
      </c>
      <c r="G325" s="94">
        <v>44144</v>
      </c>
      <c r="H325" s="69"/>
      <c r="I325" s="76">
        <v>2.9999999877787537E-2</v>
      </c>
      <c r="J325" s="82" t="s">
        <v>1172</v>
      </c>
      <c r="K325" s="82" t="s">
        <v>126</v>
      </c>
      <c r="L325" s="83">
        <v>7.8763E-2</v>
      </c>
      <c r="M325" s="109">
        <v>0</v>
      </c>
      <c r="N325" s="76">
        <v>470.64947200000012</v>
      </c>
      <c r="O325" s="78">
        <v>75.180498</v>
      </c>
      <c r="P325" s="76">
        <v>1.3091954720000003</v>
      </c>
      <c r="Q325" s="77">
        <f t="shared" si="5"/>
        <v>1.0652393517940582E-3</v>
      </c>
      <c r="R325" s="77">
        <f>P325/'סכום נכסי הקרן'!$C$42</f>
        <v>1.6721561659411168E-5</v>
      </c>
    </row>
    <row r="326" spans="2:18">
      <c r="B326" s="75" t="s">
        <v>2555</v>
      </c>
      <c r="C326" s="82" t="s">
        <v>2277</v>
      </c>
      <c r="D326" s="69">
        <v>6826</v>
      </c>
      <c r="E326" s="69"/>
      <c r="F326" s="69" t="s">
        <v>462</v>
      </c>
      <c r="G326" s="94">
        <v>43550</v>
      </c>
      <c r="H326" s="69"/>
      <c r="I326" s="76">
        <v>2.1500000003437294</v>
      </c>
      <c r="J326" s="82" t="s">
        <v>2462</v>
      </c>
      <c r="K326" s="82" t="s">
        <v>126</v>
      </c>
      <c r="L326" s="83">
        <v>8.2025000000000001E-2</v>
      </c>
      <c r="M326" s="83">
        <v>8.5000000006874576E-2</v>
      </c>
      <c r="N326" s="76">
        <v>195.86725600000003</v>
      </c>
      <c r="O326" s="78">
        <v>100.36</v>
      </c>
      <c r="P326" s="76">
        <v>0.72731712500000001</v>
      </c>
      <c r="Q326" s="77">
        <f t="shared" si="5"/>
        <v>5.917884986266725E-4</v>
      </c>
      <c r="R326" s="77">
        <f>P326/'סכום נכסי הקרן'!$C$42</f>
        <v>9.2895815878846516E-6</v>
      </c>
    </row>
    <row r="327" spans="2:18">
      <c r="B327" s="75" t="s">
        <v>2556</v>
      </c>
      <c r="C327" s="82" t="s">
        <v>2277</v>
      </c>
      <c r="D327" s="69">
        <v>6528</v>
      </c>
      <c r="E327" s="69"/>
      <c r="F327" s="69" t="s">
        <v>462</v>
      </c>
      <c r="G327" s="94">
        <v>43373</v>
      </c>
      <c r="H327" s="69"/>
      <c r="I327" s="76">
        <v>4.3800000000636574</v>
      </c>
      <c r="J327" s="82" t="s">
        <v>2462</v>
      </c>
      <c r="K327" s="82" t="s">
        <v>129</v>
      </c>
      <c r="L327" s="83">
        <v>3.032E-2</v>
      </c>
      <c r="M327" s="83">
        <v>8.0900000003501157E-2</v>
      </c>
      <c r="N327" s="76">
        <v>334.07688300000007</v>
      </c>
      <c r="O327" s="78">
        <v>80.540000000000006</v>
      </c>
      <c r="P327" s="76">
        <v>1.2567242840000001</v>
      </c>
      <c r="Q327" s="77">
        <f t="shared" si="5"/>
        <v>1.0225456704543291E-3</v>
      </c>
      <c r="R327" s="77">
        <f>P327/'סכום נכסי הקרן'!$C$42</f>
        <v>1.6051378921806529E-5</v>
      </c>
    </row>
    <row r="328" spans="2:18">
      <c r="B328" s="75" t="s">
        <v>2557</v>
      </c>
      <c r="C328" s="82" t="s">
        <v>2277</v>
      </c>
      <c r="D328" s="69">
        <v>8860</v>
      </c>
      <c r="E328" s="69"/>
      <c r="F328" s="69" t="s">
        <v>462</v>
      </c>
      <c r="G328" s="94">
        <v>44585</v>
      </c>
      <c r="H328" s="69"/>
      <c r="I328" s="76">
        <v>2.5899999827324982</v>
      </c>
      <c r="J328" s="82" t="s">
        <v>2459</v>
      </c>
      <c r="K328" s="82" t="s">
        <v>128</v>
      </c>
      <c r="L328" s="83">
        <v>6.1120000000000001E-2</v>
      </c>
      <c r="M328" s="83">
        <v>6.9599999555978509E-2</v>
      </c>
      <c r="N328" s="76">
        <v>20.145758000000004</v>
      </c>
      <c r="O328" s="78">
        <v>100.15</v>
      </c>
      <c r="P328" s="76">
        <v>8.1077160000000023E-2</v>
      </c>
      <c r="Q328" s="77">
        <f t="shared" si="5"/>
        <v>6.5969202621641164E-5</v>
      </c>
      <c r="R328" s="77">
        <f>P328/'סכום נכסי הקרן'!$C$42</f>
        <v>1.0355495104476994E-6</v>
      </c>
    </row>
    <row r="329" spans="2:18">
      <c r="B329" s="75" t="s">
        <v>2557</v>
      </c>
      <c r="C329" s="82" t="s">
        <v>2277</v>
      </c>
      <c r="D329" s="69">
        <v>8977</v>
      </c>
      <c r="E329" s="69"/>
      <c r="F329" s="69" t="s">
        <v>462</v>
      </c>
      <c r="G329" s="94">
        <v>44553</v>
      </c>
      <c r="H329" s="69"/>
      <c r="I329" s="76">
        <v>2.5899999548094694</v>
      </c>
      <c r="J329" s="82" t="s">
        <v>2459</v>
      </c>
      <c r="K329" s="82" t="s">
        <v>128</v>
      </c>
      <c r="L329" s="83">
        <v>6.1120000000000001E-2</v>
      </c>
      <c r="M329" s="83">
        <v>6.9499999414196822E-2</v>
      </c>
      <c r="N329" s="76">
        <v>2.9688480000000004</v>
      </c>
      <c r="O329" s="78">
        <v>100.16</v>
      </c>
      <c r="P329" s="76">
        <v>1.1949406000000001E-2</v>
      </c>
      <c r="Q329" s="77">
        <f t="shared" si="5"/>
        <v>9.7227478814286864E-6</v>
      </c>
      <c r="R329" s="77">
        <f>P329/'סכום נכסי הקרן'!$C$42</f>
        <v>1.526225330714692E-7</v>
      </c>
    </row>
    <row r="330" spans="2:18">
      <c r="B330" s="75" t="s">
        <v>2557</v>
      </c>
      <c r="C330" s="82" t="s">
        <v>2277</v>
      </c>
      <c r="D330" s="69">
        <v>8978</v>
      </c>
      <c r="E330" s="69"/>
      <c r="F330" s="69" t="s">
        <v>462</v>
      </c>
      <c r="G330" s="94">
        <v>44553</v>
      </c>
      <c r="H330" s="69"/>
      <c r="I330" s="76">
        <v>2.5899999184348634</v>
      </c>
      <c r="J330" s="82" t="s">
        <v>2459</v>
      </c>
      <c r="K330" s="82" t="s">
        <v>128</v>
      </c>
      <c r="L330" s="83">
        <v>6.1120000000000001E-2</v>
      </c>
      <c r="M330" s="83">
        <v>7.0599998368697264E-2</v>
      </c>
      <c r="N330" s="76">
        <v>3.8170910000000005</v>
      </c>
      <c r="O330" s="78">
        <v>99.91</v>
      </c>
      <c r="P330" s="76">
        <v>1.5325175000000002E-2</v>
      </c>
      <c r="Q330" s="77">
        <f t="shared" si="5"/>
        <v>1.2469474446158568E-5</v>
      </c>
      <c r="R330" s="77">
        <f>P330/'סכום נכסי הקרן'!$C$42</f>
        <v>1.9573918806203028E-7</v>
      </c>
    </row>
    <row r="331" spans="2:18">
      <c r="B331" s="75" t="s">
        <v>2557</v>
      </c>
      <c r="C331" s="82" t="s">
        <v>2277</v>
      </c>
      <c r="D331" s="69">
        <v>8979</v>
      </c>
      <c r="E331" s="69"/>
      <c r="F331" s="69" t="s">
        <v>462</v>
      </c>
      <c r="G331" s="94">
        <v>44553</v>
      </c>
      <c r="H331" s="69"/>
      <c r="I331" s="76">
        <v>2.5900000018130189</v>
      </c>
      <c r="J331" s="82" t="s">
        <v>2459</v>
      </c>
      <c r="K331" s="82" t="s">
        <v>128</v>
      </c>
      <c r="L331" s="83">
        <v>6.1120000000000001E-2</v>
      </c>
      <c r="M331" s="83">
        <v>6.9499999951187941E-2</v>
      </c>
      <c r="N331" s="76">
        <v>17.813091</v>
      </c>
      <c r="O331" s="78">
        <v>100.17</v>
      </c>
      <c r="P331" s="76">
        <v>7.170359300000001E-2</v>
      </c>
      <c r="Q331" s="77">
        <f t="shared" si="5"/>
        <v>5.8342310649715537E-5</v>
      </c>
      <c r="R331" s="77">
        <f>P331/'סכום נכסי הקרן'!$C$42</f>
        <v>9.1582661045960511E-7</v>
      </c>
    </row>
    <row r="332" spans="2:18">
      <c r="B332" s="75" t="s">
        <v>2557</v>
      </c>
      <c r="C332" s="82" t="s">
        <v>2277</v>
      </c>
      <c r="D332" s="69">
        <v>8918</v>
      </c>
      <c r="E332" s="69"/>
      <c r="F332" s="69" t="s">
        <v>462</v>
      </c>
      <c r="G332" s="94">
        <v>44553</v>
      </c>
      <c r="H332" s="69"/>
      <c r="I332" s="76">
        <v>2.5899999248069125</v>
      </c>
      <c r="J332" s="82" t="s">
        <v>2459</v>
      </c>
      <c r="K332" s="82" t="s">
        <v>128</v>
      </c>
      <c r="L332" s="83">
        <v>6.1120000000000001E-2</v>
      </c>
      <c r="M332" s="83">
        <v>6.9599999140650445E-2</v>
      </c>
      <c r="N332" s="76">
        <v>2.5447270000000004</v>
      </c>
      <c r="O332" s="78">
        <v>100.14</v>
      </c>
      <c r="P332" s="76">
        <v>1.0240303000000001E-2</v>
      </c>
      <c r="Q332" s="77">
        <f t="shared" si="5"/>
        <v>8.3321199646608223E-6</v>
      </c>
      <c r="R332" s="77">
        <f>P332/'סכום נכסי הקרן'!$C$42</f>
        <v>1.3079319451354865E-7</v>
      </c>
    </row>
    <row r="333" spans="2:18">
      <c r="B333" s="75" t="s">
        <v>2557</v>
      </c>
      <c r="C333" s="82" t="s">
        <v>2277</v>
      </c>
      <c r="D333" s="69">
        <v>9037</v>
      </c>
      <c r="E333" s="69"/>
      <c r="F333" s="69" t="s">
        <v>462</v>
      </c>
      <c r="G333" s="94">
        <v>44671</v>
      </c>
      <c r="H333" s="69"/>
      <c r="I333" s="76">
        <v>2.5899998265849624</v>
      </c>
      <c r="J333" s="82" t="s">
        <v>2459</v>
      </c>
      <c r="K333" s="82" t="s">
        <v>128</v>
      </c>
      <c r="L333" s="83">
        <v>6.1120000000000001E-2</v>
      </c>
      <c r="M333" s="83">
        <v>6.9599995563074724E-2</v>
      </c>
      <c r="N333" s="76">
        <v>1.590455</v>
      </c>
      <c r="O333" s="78">
        <v>100.15</v>
      </c>
      <c r="P333" s="76">
        <v>6.4008290000000011E-3</v>
      </c>
      <c r="Q333" s="77">
        <f t="shared" si="5"/>
        <v>5.2080954148798104E-6</v>
      </c>
      <c r="R333" s="77">
        <f>P333/'סכום נכסי הקרן'!$C$42</f>
        <v>8.1753916114099671E-8</v>
      </c>
    </row>
    <row r="334" spans="2:18">
      <c r="B334" s="75" t="s">
        <v>2557</v>
      </c>
      <c r="C334" s="82" t="s">
        <v>2277</v>
      </c>
      <c r="D334" s="69">
        <v>9130</v>
      </c>
      <c r="E334" s="69"/>
      <c r="F334" s="69" t="s">
        <v>462</v>
      </c>
      <c r="G334" s="94">
        <v>44742</v>
      </c>
      <c r="H334" s="69"/>
      <c r="I334" s="76">
        <v>2.5900000182268075</v>
      </c>
      <c r="J334" s="82" t="s">
        <v>2459</v>
      </c>
      <c r="K334" s="82" t="s">
        <v>128</v>
      </c>
      <c r="L334" s="83">
        <v>6.1120000000000001E-2</v>
      </c>
      <c r="M334" s="83">
        <v>6.9600000468689333E-2</v>
      </c>
      <c r="N334" s="76">
        <v>9.5427270000000011</v>
      </c>
      <c r="O334" s="78">
        <v>100.15</v>
      </c>
      <c r="P334" s="76">
        <v>3.8404970000000004E-2</v>
      </c>
      <c r="Q334" s="77">
        <f t="shared" si="5"/>
        <v>3.1248569234640804E-5</v>
      </c>
      <c r="R334" s="77">
        <f>P334/'סכום נכסי הקרן'!$C$42</f>
        <v>4.9052344559501812E-7</v>
      </c>
    </row>
    <row r="335" spans="2:18">
      <c r="B335" s="75" t="s">
        <v>2557</v>
      </c>
      <c r="C335" s="82" t="s">
        <v>2277</v>
      </c>
      <c r="D335" s="69">
        <v>9313</v>
      </c>
      <c r="E335" s="69"/>
      <c r="F335" s="69" t="s">
        <v>462</v>
      </c>
      <c r="G335" s="94">
        <v>44886</v>
      </c>
      <c r="H335" s="69"/>
      <c r="I335" s="76">
        <v>2.5899999685666595</v>
      </c>
      <c r="J335" s="82" t="s">
        <v>2459</v>
      </c>
      <c r="K335" s="82" t="s">
        <v>128</v>
      </c>
      <c r="L335" s="83">
        <v>6.1120000000000001E-2</v>
      </c>
      <c r="M335" s="83">
        <v>6.9499998999848267E-2</v>
      </c>
      <c r="N335" s="76">
        <v>4.3472419999999996</v>
      </c>
      <c r="O335" s="78">
        <v>100.16</v>
      </c>
      <c r="P335" s="76">
        <v>1.7497345000000004E-2</v>
      </c>
      <c r="Q335" s="77">
        <f t="shared" si="5"/>
        <v>1.4236881233207478E-5</v>
      </c>
      <c r="R335" s="77">
        <f>P335/'סכום נכסי הקרן'!$C$42</f>
        <v>2.2348300124084886E-7</v>
      </c>
    </row>
    <row r="336" spans="2:18">
      <c r="B336" s="75" t="s">
        <v>2557</v>
      </c>
      <c r="C336" s="82" t="s">
        <v>2277</v>
      </c>
      <c r="D336" s="69">
        <v>9496</v>
      </c>
      <c r="E336" s="69"/>
      <c r="F336" s="69" t="s">
        <v>462</v>
      </c>
      <c r="G336" s="94">
        <v>44985</v>
      </c>
      <c r="H336" s="69"/>
      <c r="I336" s="76">
        <v>2.5899999835259306</v>
      </c>
      <c r="J336" s="82" t="s">
        <v>2459</v>
      </c>
      <c r="K336" s="82" t="s">
        <v>128</v>
      </c>
      <c r="L336" s="83">
        <v>6.1120000000000001E-2</v>
      </c>
      <c r="M336" s="83">
        <v>6.9499999542386975E-2</v>
      </c>
      <c r="N336" s="76">
        <v>6.7859390000000008</v>
      </c>
      <c r="O336" s="78">
        <v>100.17</v>
      </c>
      <c r="P336" s="76">
        <v>2.7315655000000005E-2</v>
      </c>
      <c r="Q336" s="77">
        <f t="shared" si="5"/>
        <v>2.2225642578475189E-5</v>
      </c>
      <c r="R336" s="77">
        <f>P336/'סכום נכסי הקרן'!$C$42</f>
        <v>3.488863344844374E-7</v>
      </c>
    </row>
    <row r="337" spans="2:18">
      <c r="B337" s="75" t="s">
        <v>2557</v>
      </c>
      <c r="C337" s="82" t="s">
        <v>2277</v>
      </c>
      <c r="D337" s="69">
        <v>9547</v>
      </c>
      <c r="E337" s="69"/>
      <c r="F337" s="69" t="s">
        <v>462</v>
      </c>
      <c r="G337" s="94">
        <v>45036</v>
      </c>
      <c r="H337" s="69"/>
      <c r="I337" s="76">
        <v>2.5899999765748896</v>
      </c>
      <c r="J337" s="82" t="s">
        <v>2459</v>
      </c>
      <c r="K337" s="82" t="s">
        <v>128</v>
      </c>
      <c r="L337" s="83">
        <v>6.1120000000000001E-2</v>
      </c>
      <c r="M337" s="83">
        <v>6.9400000156167402E-2</v>
      </c>
      <c r="N337" s="76">
        <v>1.590455</v>
      </c>
      <c r="O337" s="78">
        <v>100.19</v>
      </c>
      <c r="P337" s="76">
        <v>6.403385000000001E-3</v>
      </c>
      <c r="Q337" s="77">
        <f t="shared" si="5"/>
        <v>5.2101751285982103E-6</v>
      </c>
      <c r="R337" s="77">
        <f>P337/'סכום נכסי הקרן'!$C$42</f>
        <v>8.1786562355639253E-8</v>
      </c>
    </row>
    <row r="338" spans="2:18">
      <c r="B338" s="75" t="s">
        <v>2557</v>
      </c>
      <c r="C338" s="82" t="s">
        <v>2277</v>
      </c>
      <c r="D338" s="69">
        <v>8829</v>
      </c>
      <c r="E338" s="69"/>
      <c r="F338" s="69" t="s">
        <v>462</v>
      </c>
      <c r="G338" s="94">
        <v>44553</v>
      </c>
      <c r="H338" s="69"/>
      <c r="I338" s="76">
        <v>2.5999999994835377</v>
      </c>
      <c r="J338" s="82" t="s">
        <v>2459</v>
      </c>
      <c r="K338" s="82" t="s">
        <v>128</v>
      </c>
      <c r="L338" s="83">
        <v>6.1180000000000005E-2</v>
      </c>
      <c r="M338" s="83">
        <v>6.9299999981020016E-2</v>
      </c>
      <c r="N338" s="76">
        <v>192.44500000000005</v>
      </c>
      <c r="O338" s="78">
        <v>100.15</v>
      </c>
      <c r="P338" s="76">
        <v>0.77450027900000018</v>
      </c>
      <c r="Q338" s="77">
        <f t="shared" si="5"/>
        <v>6.3017952079067168E-4</v>
      </c>
      <c r="R338" s="77">
        <f>P338/'סכום נכסי הקרן'!$C$42</f>
        <v>9.892223466634211E-6</v>
      </c>
    </row>
    <row r="339" spans="2:18">
      <c r="B339" s="75" t="s">
        <v>2558</v>
      </c>
      <c r="C339" s="82" t="s">
        <v>2277</v>
      </c>
      <c r="D339" s="69">
        <v>7382</v>
      </c>
      <c r="E339" s="69"/>
      <c r="F339" s="69" t="s">
        <v>462</v>
      </c>
      <c r="G339" s="94">
        <v>43860</v>
      </c>
      <c r="H339" s="69"/>
      <c r="I339" s="76">
        <v>2.7900000011656032</v>
      </c>
      <c r="J339" s="82" t="s">
        <v>2462</v>
      </c>
      <c r="K339" s="82" t="s">
        <v>126</v>
      </c>
      <c r="L339" s="83">
        <v>7.9430000000000001E-2</v>
      </c>
      <c r="M339" s="83">
        <v>8.540000001998177E-2</v>
      </c>
      <c r="N339" s="76">
        <v>323.71378900000008</v>
      </c>
      <c r="O339" s="78">
        <v>100.28</v>
      </c>
      <c r="P339" s="76">
        <v>1.2010947400000003</v>
      </c>
      <c r="Q339" s="77">
        <f t="shared" si="5"/>
        <v>9.7728216270584001E-4</v>
      </c>
      <c r="R339" s="77">
        <f>P339/'סכום נכסי הקרן'!$C$42</f>
        <v>1.5340856413918629E-5</v>
      </c>
    </row>
    <row r="340" spans="2:18">
      <c r="B340" s="75" t="s">
        <v>2559</v>
      </c>
      <c r="C340" s="82" t="s">
        <v>2277</v>
      </c>
      <c r="D340" s="69">
        <v>9158</v>
      </c>
      <c r="E340" s="69"/>
      <c r="F340" s="69" t="s">
        <v>462</v>
      </c>
      <c r="G340" s="94">
        <v>44179</v>
      </c>
      <c r="H340" s="69"/>
      <c r="I340" s="76">
        <v>2.6799999981568301</v>
      </c>
      <c r="J340" s="82" t="s">
        <v>2462</v>
      </c>
      <c r="K340" s="82" t="s">
        <v>126</v>
      </c>
      <c r="L340" s="83">
        <v>7.8274999999999997E-2</v>
      </c>
      <c r="M340" s="83">
        <v>8.2499999967744528E-2</v>
      </c>
      <c r="N340" s="76">
        <v>146.56014100000002</v>
      </c>
      <c r="O340" s="78">
        <v>100.05</v>
      </c>
      <c r="P340" s="76">
        <v>0.54254367500000011</v>
      </c>
      <c r="Q340" s="77">
        <f t="shared" si="5"/>
        <v>4.4144582305503585E-4</v>
      </c>
      <c r="R340" s="77">
        <f>P340/'סכום נכסי הקרן'!$C$42</f>
        <v>6.9295821047844508E-6</v>
      </c>
    </row>
    <row r="341" spans="2:18">
      <c r="B341" s="75" t="s">
        <v>2560</v>
      </c>
      <c r="C341" s="82" t="s">
        <v>2277</v>
      </c>
      <c r="D341" s="69">
        <v>7823</v>
      </c>
      <c r="E341" s="69"/>
      <c r="F341" s="69" t="s">
        <v>462</v>
      </c>
      <c r="G341" s="94">
        <v>44027</v>
      </c>
      <c r="H341" s="69"/>
      <c r="I341" s="76">
        <v>3.6099999989685188</v>
      </c>
      <c r="J341" s="82" t="s">
        <v>2459</v>
      </c>
      <c r="K341" s="82" t="s">
        <v>128</v>
      </c>
      <c r="L341" s="83">
        <v>2.35E-2</v>
      </c>
      <c r="M341" s="83">
        <v>2.4299999993456195E-2</v>
      </c>
      <c r="N341" s="76">
        <v>224.63580200000004</v>
      </c>
      <c r="O341" s="78">
        <v>99.88</v>
      </c>
      <c r="P341" s="76">
        <v>0.9016157130000001</v>
      </c>
      <c r="Q341" s="77">
        <f t="shared" si="5"/>
        <v>7.3360820307164756E-4</v>
      </c>
      <c r="R341" s="77">
        <f>P341/'סכום נכסי הקרן'!$C$42</f>
        <v>1.1515791996279881E-5</v>
      </c>
    </row>
    <row r="342" spans="2:18">
      <c r="B342" s="75" t="s">
        <v>2560</v>
      </c>
      <c r="C342" s="82" t="s">
        <v>2277</v>
      </c>
      <c r="D342" s="69">
        <v>7993</v>
      </c>
      <c r="E342" s="69"/>
      <c r="F342" s="69" t="s">
        <v>462</v>
      </c>
      <c r="G342" s="94">
        <v>44119</v>
      </c>
      <c r="H342" s="69"/>
      <c r="I342" s="76">
        <v>3.6100000011867586</v>
      </c>
      <c r="J342" s="82" t="s">
        <v>2459</v>
      </c>
      <c r="K342" s="82" t="s">
        <v>128</v>
      </c>
      <c r="L342" s="83">
        <v>2.35E-2</v>
      </c>
      <c r="M342" s="83">
        <v>2.4300000004547396E-2</v>
      </c>
      <c r="N342" s="76">
        <v>224.63580200000004</v>
      </c>
      <c r="O342" s="78">
        <v>99.88</v>
      </c>
      <c r="P342" s="76">
        <v>0.9016157130000001</v>
      </c>
      <c r="Q342" s="77">
        <f t="shared" si="5"/>
        <v>7.3360820307164756E-4</v>
      </c>
      <c r="R342" s="77">
        <f>P342/'סכום נכסי הקרן'!$C$42</f>
        <v>1.1515791996279881E-5</v>
      </c>
    </row>
    <row r="343" spans="2:18">
      <c r="B343" s="75" t="s">
        <v>2560</v>
      </c>
      <c r="C343" s="82" t="s">
        <v>2277</v>
      </c>
      <c r="D343" s="69">
        <v>8187</v>
      </c>
      <c r="E343" s="69"/>
      <c r="F343" s="69" t="s">
        <v>462</v>
      </c>
      <c r="G343" s="94">
        <v>44211</v>
      </c>
      <c r="H343" s="69"/>
      <c r="I343" s="76">
        <v>3.6099999989685188</v>
      </c>
      <c r="J343" s="82" t="s">
        <v>2459</v>
      </c>
      <c r="K343" s="82" t="s">
        <v>128</v>
      </c>
      <c r="L343" s="83">
        <v>2.35E-2</v>
      </c>
      <c r="M343" s="83">
        <v>2.4299999993456195E-2</v>
      </c>
      <c r="N343" s="76">
        <v>224.63580200000004</v>
      </c>
      <c r="O343" s="78">
        <v>99.88</v>
      </c>
      <c r="P343" s="76">
        <v>0.9016157130000001</v>
      </c>
      <c r="Q343" s="77">
        <f t="shared" si="5"/>
        <v>7.3360820307164756E-4</v>
      </c>
      <c r="R343" s="77">
        <f>P343/'סכום נכסי הקרן'!$C$42</f>
        <v>1.1515791996279881E-5</v>
      </c>
    </row>
    <row r="344" spans="2:18">
      <c r="B344" s="110"/>
      <c r="C344" s="110"/>
      <c r="D344" s="110"/>
      <c r="E344" s="110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</row>
    <row r="345" spans="2:18">
      <c r="B345" s="110"/>
      <c r="C345" s="110"/>
      <c r="D345" s="110"/>
      <c r="E345" s="110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</row>
    <row r="346" spans="2:18">
      <c r="B346" s="110"/>
      <c r="C346" s="110"/>
      <c r="D346" s="110"/>
      <c r="E346" s="110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</row>
    <row r="347" spans="2:18">
      <c r="B347" s="125" t="s">
        <v>209</v>
      </c>
      <c r="C347" s="110"/>
      <c r="D347" s="110"/>
      <c r="E347" s="110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</row>
    <row r="348" spans="2:18">
      <c r="B348" s="125" t="s">
        <v>106</v>
      </c>
      <c r="C348" s="110"/>
      <c r="D348" s="110"/>
      <c r="E348" s="110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</row>
    <row r="349" spans="2:18">
      <c r="B349" s="125" t="s">
        <v>192</v>
      </c>
      <c r="C349" s="110"/>
      <c r="D349" s="110"/>
      <c r="E349" s="110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</row>
    <row r="350" spans="2:18">
      <c r="B350" s="125" t="s">
        <v>200</v>
      </c>
      <c r="C350" s="110"/>
      <c r="D350" s="110"/>
      <c r="E350" s="110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</row>
    <row r="351" spans="2:18">
      <c r="B351" s="110"/>
      <c r="C351" s="110"/>
      <c r="D351" s="110"/>
      <c r="E351" s="110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</row>
    <row r="352" spans="2:18">
      <c r="B352" s="110"/>
      <c r="C352" s="110"/>
      <c r="D352" s="110"/>
      <c r="E352" s="110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</row>
    <row r="353" spans="2:18">
      <c r="B353" s="110"/>
      <c r="C353" s="110"/>
      <c r="D353" s="110"/>
      <c r="E353" s="110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</row>
    <row r="354" spans="2:18">
      <c r="B354" s="110"/>
      <c r="C354" s="110"/>
      <c r="D354" s="110"/>
      <c r="E354" s="110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</row>
    <row r="355" spans="2:18">
      <c r="B355" s="110"/>
      <c r="C355" s="110"/>
      <c r="D355" s="110"/>
      <c r="E355" s="110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</row>
    <row r="356" spans="2:18">
      <c r="B356" s="110"/>
      <c r="C356" s="110"/>
      <c r="D356" s="110"/>
      <c r="E356" s="110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</row>
    <row r="357" spans="2:18">
      <c r="B357" s="110"/>
      <c r="C357" s="110"/>
      <c r="D357" s="110"/>
      <c r="E357" s="110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</row>
    <row r="358" spans="2:18">
      <c r="B358" s="110"/>
      <c r="C358" s="110"/>
      <c r="D358" s="110"/>
      <c r="E358" s="110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</row>
    <row r="359" spans="2:18">
      <c r="B359" s="110"/>
      <c r="C359" s="110"/>
      <c r="D359" s="110"/>
      <c r="E359" s="110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</row>
    <row r="360" spans="2:18">
      <c r="B360" s="110"/>
      <c r="C360" s="110"/>
      <c r="D360" s="110"/>
      <c r="E360" s="110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</row>
    <row r="361" spans="2:18">
      <c r="B361" s="110"/>
      <c r="C361" s="110"/>
      <c r="D361" s="110"/>
      <c r="E361" s="110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</row>
    <row r="362" spans="2:18">
      <c r="B362" s="110"/>
      <c r="C362" s="110"/>
      <c r="D362" s="110"/>
      <c r="E362" s="110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</row>
    <row r="363" spans="2:18">
      <c r="B363" s="110"/>
      <c r="C363" s="110"/>
      <c r="D363" s="110"/>
      <c r="E363" s="110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</row>
    <row r="364" spans="2:18">
      <c r="B364" s="110"/>
      <c r="C364" s="110"/>
      <c r="D364" s="110"/>
      <c r="E364" s="110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</row>
    <row r="365" spans="2:18">
      <c r="B365" s="110"/>
      <c r="C365" s="110"/>
      <c r="D365" s="110"/>
      <c r="E365" s="110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</row>
    <row r="366" spans="2:18">
      <c r="B366" s="110"/>
      <c r="C366" s="110"/>
      <c r="D366" s="110"/>
      <c r="E366" s="110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</row>
    <row r="367" spans="2:18">
      <c r="B367" s="110"/>
      <c r="C367" s="110"/>
      <c r="D367" s="110"/>
      <c r="E367" s="110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</row>
    <row r="368" spans="2:18">
      <c r="B368" s="110"/>
      <c r="C368" s="110"/>
      <c r="D368" s="110"/>
      <c r="E368" s="110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</row>
    <row r="369" spans="2:18">
      <c r="B369" s="110"/>
      <c r="C369" s="110"/>
      <c r="D369" s="110"/>
      <c r="E369" s="110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</row>
    <row r="370" spans="2:18">
      <c r="B370" s="110"/>
      <c r="C370" s="110"/>
      <c r="D370" s="110"/>
      <c r="E370" s="110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</row>
    <row r="371" spans="2:18">
      <c r="B371" s="110"/>
      <c r="C371" s="110"/>
      <c r="D371" s="110"/>
      <c r="E371" s="110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</row>
    <row r="372" spans="2:18">
      <c r="B372" s="110"/>
      <c r="C372" s="110"/>
      <c r="D372" s="110"/>
      <c r="E372" s="110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</row>
    <row r="373" spans="2:18">
      <c r="B373" s="110"/>
      <c r="C373" s="110"/>
      <c r="D373" s="110"/>
      <c r="E373" s="110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</row>
    <row r="374" spans="2:18">
      <c r="B374" s="110"/>
      <c r="C374" s="110"/>
      <c r="D374" s="110"/>
      <c r="E374" s="110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2:18">
      <c r="B375" s="110"/>
      <c r="C375" s="110"/>
      <c r="D375" s="110"/>
      <c r="E375" s="110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</row>
    <row r="376" spans="2:18">
      <c r="B376" s="110"/>
      <c r="C376" s="110"/>
      <c r="D376" s="110"/>
      <c r="E376" s="110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</row>
    <row r="377" spans="2:18">
      <c r="B377" s="110"/>
      <c r="C377" s="110"/>
      <c r="D377" s="110"/>
      <c r="E377" s="110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</row>
    <row r="378" spans="2:18">
      <c r="B378" s="110"/>
      <c r="C378" s="110"/>
      <c r="D378" s="110"/>
      <c r="E378" s="110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</row>
    <row r="379" spans="2:18">
      <c r="B379" s="110"/>
      <c r="C379" s="110"/>
      <c r="D379" s="110"/>
      <c r="E379" s="110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</row>
    <row r="380" spans="2:18">
      <c r="B380" s="110"/>
      <c r="C380" s="110"/>
      <c r="D380" s="110"/>
      <c r="E380" s="110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</row>
    <row r="381" spans="2:18">
      <c r="B381" s="110"/>
      <c r="C381" s="110"/>
      <c r="D381" s="110"/>
      <c r="E381" s="110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</row>
    <row r="382" spans="2:18">
      <c r="B382" s="110"/>
      <c r="C382" s="110"/>
      <c r="D382" s="110"/>
      <c r="E382" s="110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</row>
    <row r="383" spans="2:18">
      <c r="B383" s="110"/>
      <c r="C383" s="110"/>
      <c r="D383" s="110"/>
      <c r="E383" s="110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</row>
    <row r="384" spans="2:18">
      <c r="B384" s="110"/>
      <c r="C384" s="110"/>
      <c r="D384" s="110"/>
      <c r="E384" s="110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</row>
    <row r="385" spans="2:18">
      <c r="B385" s="110"/>
      <c r="C385" s="110"/>
      <c r="D385" s="110"/>
      <c r="E385" s="110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</row>
    <row r="386" spans="2:18">
      <c r="B386" s="110"/>
      <c r="C386" s="110"/>
      <c r="D386" s="110"/>
      <c r="E386" s="110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</row>
    <row r="387" spans="2:18">
      <c r="B387" s="110"/>
      <c r="C387" s="110"/>
      <c r="D387" s="110"/>
      <c r="E387" s="110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</row>
    <row r="388" spans="2:18">
      <c r="B388" s="110"/>
      <c r="C388" s="110"/>
      <c r="D388" s="110"/>
      <c r="E388" s="110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2:18">
      <c r="B389" s="110"/>
      <c r="C389" s="110"/>
      <c r="D389" s="110"/>
      <c r="E389" s="110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</row>
    <row r="390" spans="2:18">
      <c r="B390" s="110"/>
      <c r="C390" s="110"/>
      <c r="D390" s="110"/>
      <c r="E390" s="110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</row>
    <row r="391" spans="2:18">
      <c r="B391" s="110"/>
      <c r="C391" s="110"/>
      <c r="D391" s="110"/>
      <c r="E391" s="110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</row>
    <row r="392" spans="2:18">
      <c r="B392" s="110"/>
      <c r="C392" s="110"/>
      <c r="D392" s="110"/>
      <c r="E392" s="110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</row>
    <row r="393" spans="2:18">
      <c r="B393" s="110"/>
      <c r="C393" s="110"/>
      <c r="D393" s="110"/>
      <c r="E393" s="110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</row>
    <row r="394" spans="2:18">
      <c r="B394" s="110"/>
      <c r="C394" s="110"/>
      <c r="D394" s="110"/>
      <c r="E394" s="110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</row>
    <row r="395" spans="2:18">
      <c r="B395" s="110"/>
      <c r="C395" s="110"/>
      <c r="D395" s="110"/>
      <c r="E395" s="110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</row>
    <row r="396" spans="2:18">
      <c r="B396" s="110"/>
      <c r="C396" s="110"/>
      <c r="D396" s="110"/>
      <c r="E396" s="110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</row>
    <row r="397" spans="2:18">
      <c r="B397" s="110"/>
      <c r="C397" s="110"/>
      <c r="D397" s="110"/>
      <c r="E397" s="110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</row>
    <row r="398" spans="2:18">
      <c r="B398" s="110"/>
      <c r="C398" s="110"/>
      <c r="D398" s="110"/>
      <c r="E398" s="110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</row>
    <row r="399" spans="2:18">
      <c r="B399" s="110"/>
      <c r="C399" s="110"/>
      <c r="D399" s="110"/>
      <c r="E399" s="110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</row>
    <row r="400" spans="2:18">
      <c r="B400" s="110"/>
      <c r="C400" s="110"/>
      <c r="D400" s="110"/>
      <c r="E400" s="110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</row>
    <row r="401" spans="2:18">
      <c r="B401" s="110"/>
      <c r="C401" s="110"/>
      <c r="D401" s="110"/>
      <c r="E401" s="110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</row>
    <row r="402" spans="2:18">
      <c r="B402" s="110"/>
      <c r="C402" s="110"/>
      <c r="D402" s="110"/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</row>
    <row r="403" spans="2:18">
      <c r="B403" s="110"/>
      <c r="C403" s="110"/>
      <c r="D403" s="110"/>
      <c r="E403" s="110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</row>
    <row r="404" spans="2:18">
      <c r="B404" s="110"/>
      <c r="C404" s="110"/>
      <c r="D404" s="110"/>
      <c r="E404" s="110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</row>
    <row r="405" spans="2:18">
      <c r="B405" s="110"/>
      <c r="C405" s="110"/>
      <c r="D405" s="110"/>
      <c r="E405" s="110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2:18">
      <c r="B406" s="110"/>
      <c r="C406" s="110"/>
      <c r="D406" s="110"/>
      <c r="E406" s="110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</row>
    <row r="407" spans="2:18">
      <c r="B407" s="110"/>
      <c r="C407" s="110"/>
      <c r="D407" s="110"/>
      <c r="E407" s="110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</row>
    <row r="408" spans="2:18">
      <c r="B408" s="110"/>
      <c r="C408" s="110"/>
      <c r="D408" s="110"/>
      <c r="E408" s="110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</row>
    <row r="409" spans="2:18">
      <c r="B409" s="110"/>
      <c r="C409" s="110"/>
      <c r="D409" s="110"/>
      <c r="E409" s="110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</row>
    <row r="410" spans="2:18">
      <c r="B410" s="110"/>
      <c r="C410" s="110"/>
      <c r="D410" s="110"/>
      <c r="E410" s="110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</row>
    <row r="411" spans="2:18">
      <c r="B411" s="110"/>
      <c r="C411" s="110"/>
      <c r="D411" s="110"/>
      <c r="E411" s="110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</row>
    <row r="412" spans="2:18">
      <c r="B412" s="110"/>
      <c r="C412" s="110"/>
      <c r="D412" s="110"/>
      <c r="E412" s="110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</row>
    <row r="413" spans="2:18">
      <c r="B413" s="110"/>
      <c r="C413" s="110"/>
      <c r="D413" s="110"/>
      <c r="E413" s="110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</row>
    <row r="414" spans="2:18">
      <c r="B414" s="110"/>
      <c r="C414" s="110"/>
      <c r="D414" s="110"/>
      <c r="E414" s="110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</row>
    <row r="415" spans="2:18">
      <c r="B415" s="110"/>
      <c r="C415" s="110"/>
      <c r="D415" s="110"/>
      <c r="E415" s="110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</row>
    <row r="416" spans="2:18">
      <c r="B416" s="110"/>
      <c r="C416" s="110"/>
      <c r="D416" s="110"/>
      <c r="E416" s="110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</row>
    <row r="417" spans="2:18">
      <c r="B417" s="110"/>
      <c r="C417" s="110"/>
      <c r="D417" s="110"/>
      <c r="E417" s="110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</row>
    <row r="418" spans="2:18">
      <c r="B418" s="110"/>
      <c r="C418" s="110"/>
      <c r="D418" s="110"/>
      <c r="E418" s="110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</row>
    <row r="419" spans="2:18">
      <c r="B419" s="110"/>
      <c r="C419" s="110"/>
      <c r="D419" s="110"/>
      <c r="E419" s="110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</row>
    <row r="420" spans="2:18">
      <c r="B420" s="110"/>
      <c r="C420" s="110"/>
      <c r="D420" s="110"/>
      <c r="E420" s="110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</row>
    <row r="421" spans="2:18">
      <c r="B421" s="110"/>
      <c r="C421" s="110"/>
      <c r="D421" s="110"/>
      <c r="E421" s="110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</row>
    <row r="422" spans="2:18">
      <c r="B422" s="110"/>
      <c r="C422" s="110"/>
      <c r="D422" s="110"/>
      <c r="E422" s="110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</row>
    <row r="423" spans="2:18">
      <c r="B423" s="110"/>
      <c r="C423" s="110"/>
      <c r="D423" s="110"/>
      <c r="E423" s="110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</row>
    <row r="424" spans="2:18">
      <c r="B424" s="110"/>
      <c r="C424" s="110"/>
      <c r="D424" s="110"/>
      <c r="E424" s="110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2:18">
      <c r="B425" s="110"/>
      <c r="C425" s="110"/>
      <c r="D425" s="110"/>
      <c r="E425" s="110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</row>
    <row r="426" spans="2:18">
      <c r="B426" s="110"/>
      <c r="C426" s="110"/>
      <c r="D426" s="110"/>
      <c r="E426" s="110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</row>
    <row r="427" spans="2:18">
      <c r="B427" s="110"/>
      <c r="C427" s="110"/>
      <c r="D427" s="110"/>
      <c r="E427" s="110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</row>
    <row r="428" spans="2:18">
      <c r="B428" s="110"/>
      <c r="C428" s="110"/>
      <c r="D428" s="110"/>
      <c r="E428" s="110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</row>
    <row r="429" spans="2:18">
      <c r="B429" s="110"/>
      <c r="C429" s="110"/>
      <c r="D429" s="110"/>
      <c r="E429" s="110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</row>
    <row r="430" spans="2:18">
      <c r="B430" s="110"/>
      <c r="C430" s="110"/>
      <c r="D430" s="110"/>
      <c r="E430" s="110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</row>
    <row r="431" spans="2:18">
      <c r="B431" s="110"/>
      <c r="C431" s="110"/>
      <c r="D431" s="110"/>
      <c r="E431" s="110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</row>
    <row r="432" spans="2:18">
      <c r="B432" s="110"/>
      <c r="C432" s="110"/>
      <c r="D432" s="110"/>
      <c r="E432" s="110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</row>
    <row r="433" spans="2:18">
      <c r="B433" s="110"/>
      <c r="C433" s="110"/>
      <c r="D433" s="110"/>
      <c r="E433" s="110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</row>
    <row r="434" spans="2:18">
      <c r="B434" s="110"/>
      <c r="C434" s="110"/>
      <c r="D434" s="110"/>
      <c r="E434" s="110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</row>
    <row r="435" spans="2:18">
      <c r="B435" s="110"/>
      <c r="C435" s="110"/>
      <c r="D435" s="110"/>
      <c r="E435" s="110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</row>
    <row r="436" spans="2:18">
      <c r="B436" s="110"/>
      <c r="C436" s="110"/>
      <c r="D436" s="110"/>
      <c r="E436" s="110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</row>
    <row r="437" spans="2:18">
      <c r="B437" s="110"/>
      <c r="C437" s="110"/>
      <c r="D437" s="110"/>
      <c r="E437" s="110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</row>
    <row r="438" spans="2:18">
      <c r="B438" s="110"/>
      <c r="C438" s="110"/>
      <c r="D438" s="110"/>
      <c r="E438" s="110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</row>
    <row r="439" spans="2:18">
      <c r="B439" s="110"/>
      <c r="C439" s="110"/>
      <c r="D439" s="110"/>
      <c r="E439" s="110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</row>
    <row r="440" spans="2:18">
      <c r="B440" s="110"/>
      <c r="C440" s="110"/>
      <c r="D440" s="110"/>
      <c r="E440" s="110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</row>
    <row r="441" spans="2:18">
      <c r="B441" s="110"/>
      <c r="C441" s="110"/>
      <c r="D441" s="110"/>
      <c r="E441" s="110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</row>
    <row r="442" spans="2:18">
      <c r="B442" s="110"/>
      <c r="C442" s="110"/>
      <c r="D442" s="110"/>
      <c r="E442" s="110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</row>
    <row r="443" spans="2:18">
      <c r="B443" s="110"/>
      <c r="C443" s="110"/>
      <c r="D443" s="110"/>
      <c r="E443" s="110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</row>
    <row r="444" spans="2:18">
      <c r="B444" s="110"/>
      <c r="C444" s="110"/>
      <c r="D444" s="110"/>
      <c r="E444" s="110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</row>
    <row r="445" spans="2:18">
      <c r="B445" s="110"/>
      <c r="C445" s="110"/>
      <c r="D445" s="110"/>
      <c r="E445" s="110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</row>
    <row r="446" spans="2:18">
      <c r="B446" s="110"/>
      <c r="C446" s="110"/>
      <c r="D446" s="110"/>
      <c r="E446" s="110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</row>
    <row r="447" spans="2:18">
      <c r="B447" s="110"/>
      <c r="C447" s="110"/>
      <c r="D447" s="110"/>
      <c r="E447" s="110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</row>
    <row r="448" spans="2:18">
      <c r="B448" s="110"/>
      <c r="C448" s="110"/>
      <c r="D448" s="110"/>
      <c r="E448" s="110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</row>
    <row r="449" spans="2:18">
      <c r="B449" s="110"/>
      <c r="C449" s="110"/>
      <c r="D449" s="110"/>
      <c r="E449" s="110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</row>
    <row r="450" spans="2:18">
      <c r="B450" s="110"/>
      <c r="C450" s="110"/>
      <c r="D450" s="110"/>
      <c r="E450" s="110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</row>
    <row r="451" spans="2:18">
      <c r="B451" s="110"/>
      <c r="C451" s="110"/>
      <c r="D451" s="110"/>
      <c r="E451" s="110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</row>
    <row r="452" spans="2:18">
      <c r="B452" s="110"/>
      <c r="C452" s="110"/>
      <c r="D452" s="110"/>
      <c r="E452" s="110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</row>
    <row r="453" spans="2:18">
      <c r="B453" s="110"/>
      <c r="C453" s="110"/>
      <c r="D453" s="110"/>
      <c r="E453" s="110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</row>
    <row r="454" spans="2:18">
      <c r="B454" s="110"/>
      <c r="C454" s="110"/>
      <c r="D454" s="110"/>
      <c r="E454" s="110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</row>
    <row r="455" spans="2:18">
      <c r="B455" s="110"/>
      <c r="C455" s="110"/>
      <c r="D455" s="110"/>
      <c r="E455" s="110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</row>
    <row r="456" spans="2:18">
      <c r="B456" s="110"/>
      <c r="C456" s="110"/>
      <c r="D456" s="110"/>
      <c r="E456" s="110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</row>
    <row r="457" spans="2:18">
      <c r="B457" s="110"/>
      <c r="C457" s="110"/>
      <c r="D457" s="110"/>
      <c r="E457" s="110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</row>
    <row r="458" spans="2:18">
      <c r="B458" s="110"/>
      <c r="C458" s="110"/>
      <c r="D458" s="110"/>
      <c r="E458" s="110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</row>
    <row r="459" spans="2:18">
      <c r="B459" s="110"/>
      <c r="C459" s="110"/>
      <c r="D459" s="110"/>
      <c r="E459" s="110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</row>
    <row r="460" spans="2:18">
      <c r="B460" s="110"/>
      <c r="C460" s="110"/>
      <c r="D460" s="110"/>
      <c r="E460" s="110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</row>
    <row r="461" spans="2:18">
      <c r="B461" s="110"/>
      <c r="C461" s="110"/>
      <c r="D461" s="110"/>
      <c r="E461" s="110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</row>
    <row r="462" spans="2:18">
      <c r="B462" s="110"/>
      <c r="C462" s="110"/>
      <c r="D462" s="110"/>
      <c r="E462" s="110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</row>
    <row r="463" spans="2:18">
      <c r="B463" s="110"/>
      <c r="C463" s="110"/>
      <c r="D463" s="110"/>
      <c r="E463" s="110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</row>
    <row r="464" spans="2:18">
      <c r="B464" s="110"/>
      <c r="C464" s="110"/>
      <c r="D464" s="110"/>
      <c r="E464" s="110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</row>
    <row r="465" spans="2:18">
      <c r="B465" s="110"/>
      <c r="C465" s="110"/>
      <c r="D465" s="110"/>
      <c r="E465" s="110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</row>
    <row r="466" spans="2:18">
      <c r="B466" s="110"/>
      <c r="C466" s="110"/>
      <c r="D466" s="110"/>
      <c r="E466" s="110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</row>
    <row r="467" spans="2:18">
      <c r="B467" s="110"/>
      <c r="C467" s="110"/>
      <c r="D467" s="110"/>
      <c r="E467" s="110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</row>
    <row r="468" spans="2:18">
      <c r="B468" s="110"/>
      <c r="C468" s="110"/>
      <c r="D468" s="110"/>
      <c r="E468" s="110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</row>
    <row r="469" spans="2:18">
      <c r="B469" s="110"/>
      <c r="C469" s="110"/>
      <c r="D469" s="110"/>
      <c r="E469" s="110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</row>
    <row r="470" spans="2:18">
      <c r="B470" s="110"/>
      <c r="C470" s="110"/>
      <c r="D470" s="110"/>
      <c r="E470" s="110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</row>
    <row r="471" spans="2:18">
      <c r="B471" s="110"/>
      <c r="C471" s="110"/>
      <c r="D471" s="110"/>
      <c r="E471" s="110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</row>
    <row r="472" spans="2:18">
      <c r="B472" s="110"/>
      <c r="C472" s="110"/>
      <c r="D472" s="110"/>
      <c r="E472" s="110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</row>
    <row r="473" spans="2:18">
      <c r="B473" s="110"/>
      <c r="C473" s="110"/>
      <c r="D473" s="110"/>
      <c r="E473" s="110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</row>
    <row r="474" spans="2:18">
      <c r="B474" s="110"/>
      <c r="C474" s="110"/>
      <c r="D474" s="110"/>
      <c r="E474" s="110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</row>
    <row r="475" spans="2:18">
      <c r="B475" s="110"/>
      <c r="C475" s="110"/>
      <c r="D475" s="110"/>
      <c r="E475" s="110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</row>
    <row r="476" spans="2:18">
      <c r="B476" s="110"/>
      <c r="C476" s="110"/>
      <c r="D476" s="110"/>
      <c r="E476" s="110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</row>
    <row r="477" spans="2:18">
      <c r="B477" s="110"/>
      <c r="C477" s="110"/>
      <c r="D477" s="110"/>
      <c r="E477" s="110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</row>
    <row r="478" spans="2:18">
      <c r="B478" s="110"/>
      <c r="C478" s="110"/>
      <c r="D478" s="110"/>
      <c r="E478" s="110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</row>
    <row r="479" spans="2:18">
      <c r="B479" s="110"/>
      <c r="C479" s="110"/>
      <c r="D479" s="110"/>
      <c r="E479" s="110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</row>
    <row r="480" spans="2:18">
      <c r="B480" s="110"/>
      <c r="C480" s="110"/>
      <c r="D480" s="110"/>
      <c r="E480" s="110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</row>
    <row r="481" spans="2:18">
      <c r="B481" s="110"/>
      <c r="C481" s="110"/>
      <c r="D481" s="110"/>
      <c r="E481" s="110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</row>
    <row r="482" spans="2:18">
      <c r="B482" s="110"/>
      <c r="C482" s="110"/>
      <c r="D482" s="110"/>
      <c r="E482" s="110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</row>
    <row r="483" spans="2:18">
      <c r="B483" s="110"/>
      <c r="C483" s="110"/>
      <c r="D483" s="110"/>
      <c r="E483" s="110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</row>
    <row r="484" spans="2:18">
      <c r="B484" s="110"/>
      <c r="C484" s="110"/>
      <c r="D484" s="110"/>
      <c r="E484" s="110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</row>
    <row r="485" spans="2:18">
      <c r="B485" s="110"/>
      <c r="C485" s="110"/>
      <c r="D485" s="110"/>
      <c r="E485" s="110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</row>
    <row r="486" spans="2:18">
      <c r="B486" s="110"/>
      <c r="C486" s="110"/>
      <c r="D486" s="110"/>
      <c r="E486" s="110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</row>
    <row r="487" spans="2:18">
      <c r="B487" s="110"/>
      <c r="C487" s="110"/>
      <c r="D487" s="110"/>
      <c r="E487" s="110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</row>
    <row r="488" spans="2:18">
      <c r="B488" s="110"/>
      <c r="C488" s="110"/>
      <c r="D488" s="110"/>
      <c r="E488" s="110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</row>
    <row r="489" spans="2:18">
      <c r="B489" s="110"/>
      <c r="C489" s="110"/>
      <c r="D489" s="110"/>
      <c r="E489" s="110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</row>
    <row r="490" spans="2:18">
      <c r="B490" s="110"/>
      <c r="C490" s="110"/>
      <c r="D490" s="110"/>
      <c r="E490" s="110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</row>
    <row r="491" spans="2:18">
      <c r="B491" s="110"/>
      <c r="C491" s="110"/>
      <c r="D491" s="110"/>
      <c r="E491" s="110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</row>
    <row r="492" spans="2:18">
      <c r="B492" s="110"/>
      <c r="C492" s="110"/>
      <c r="D492" s="110"/>
      <c r="E492" s="110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</row>
    <row r="493" spans="2:18">
      <c r="B493" s="110"/>
      <c r="C493" s="110"/>
      <c r="D493" s="110"/>
      <c r="E493" s="110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</row>
    <row r="494" spans="2:18">
      <c r="B494" s="110"/>
      <c r="C494" s="110"/>
      <c r="D494" s="110"/>
      <c r="E494" s="110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</row>
    <row r="495" spans="2:18">
      <c r="B495" s="110"/>
      <c r="C495" s="110"/>
      <c r="D495" s="110"/>
      <c r="E495" s="110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</row>
    <row r="496" spans="2:18">
      <c r="B496" s="110"/>
      <c r="C496" s="110"/>
      <c r="D496" s="110"/>
      <c r="E496" s="110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</row>
    <row r="497" spans="2:18">
      <c r="B497" s="110"/>
      <c r="C497" s="110"/>
      <c r="D497" s="110"/>
      <c r="E497" s="110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</row>
    <row r="498" spans="2:18">
      <c r="B498" s="110"/>
      <c r="C498" s="110"/>
      <c r="D498" s="110"/>
      <c r="E498" s="110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</row>
    <row r="499" spans="2:18">
      <c r="B499" s="110"/>
      <c r="C499" s="110"/>
      <c r="D499" s="110"/>
      <c r="E499" s="110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</row>
    <row r="500" spans="2:18">
      <c r="B500" s="110"/>
      <c r="C500" s="110"/>
      <c r="D500" s="110"/>
      <c r="E500" s="110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</row>
    <row r="501" spans="2:18">
      <c r="B501" s="110"/>
      <c r="C501" s="110"/>
      <c r="D501" s="110"/>
      <c r="E501" s="110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</row>
    <row r="502" spans="2:18">
      <c r="B502" s="110"/>
      <c r="C502" s="110"/>
      <c r="D502" s="110"/>
      <c r="E502" s="110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</row>
    <row r="503" spans="2:18">
      <c r="B503" s="110"/>
      <c r="C503" s="110"/>
      <c r="D503" s="110"/>
      <c r="E503" s="110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</row>
    <row r="504" spans="2:18">
      <c r="B504" s="110"/>
      <c r="C504" s="110"/>
      <c r="D504" s="110"/>
      <c r="E504" s="110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</row>
    <row r="505" spans="2:18">
      <c r="B505" s="110"/>
      <c r="C505" s="110"/>
      <c r="D505" s="110"/>
      <c r="E505" s="110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</row>
    <row r="506" spans="2:18">
      <c r="B506" s="110"/>
      <c r="C506" s="110"/>
      <c r="D506" s="110"/>
      <c r="E506" s="110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</row>
    <row r="507" spans="2:18">
      <c r="B507" s="110"/>
      <c r="C507" s="110"/>
      <c r="D507" s="110"/>
      <c r="E507" s="110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</row>
    <row r="508" spans="2:18">
      <c r="B508" s="110"/>
      <c r="C508" s="110"/>
      <c r="D508" s="110"/>
      <c r="E508" s="110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</row>
    <row r="509" spans="2:18">
      <c r="B509" s="110"/>
      <c r="C509" s="110"/>
      <c r="D509" s="110"/>
      <c r="E509" s="110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</row>
    <row r="510" spans="2:18">
      <c r="B510" s="110"/>
      <c r="C510" s="110"/>
      <c r="D510" s="110"/>
      <c r="E510" s="110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</row>
    <row r="511" spans="2:18">
      <c r="B511" s="110"/>
      <c r="C511" s="110"/>
      <c r="D511" s="110"/>
      <c r="E511" s="110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</row>
    <row r="512" spans="2:18">
      <c r="B512" s="110"/>
      <c r="C512" s="110"/>
      <c r="D512" s="110"/>
      <c r="E512" s="110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</row>
    <row r="513" spans="2:18">
      <c r="B513" s="110"/>
      <c r="C513" s="110"/>
      <c r="D513" s="110"/>
      <c r="E513" s="110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</row>
    <row r="514" spans="2:18">
      <c r="B514" s="110"/>
      <c r="C514" s="110"/>
      <c r="D514" s="110"/>
      <c r="E514" s="110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</row>
    <row r="515" spans="2:18">
      <c r="B515" s="110"/>
      <c r="C515" s="110"/>
      <c r="D515" s="110"/>
      <c r="E515" s="110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</row>
    <row r="516" spans="2:18">
      <c r="B516" s="110"/>
      <c r="C516" s="110"/>
      <c r="D516" s="110"/>
      <c r="E516" s="110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</row>
    <row r="517" spans="2:18">
      <c r="B517" s="110"/>
      <c r="C517" s="110"/>
      <c r="D517" s="110"/>
      <c r="E517" s="110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</row>
    <row r="518" spans="2:18">
      <c r="B518" s="110"/>
      <c r="C518" s="110"/>
      <c r="D518" s="110"/>
      <c r="E518" s="110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</row>
    <row r="519" spans="2:18">
      <c r="B519" s="110"/>
      <c r="C519" s="110"/>
      <c r="D519" s="110"/>
      <c r="E519" s="110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</row>
    <row r="520" spans="2:18">
      <c r="B520" s="110"/>
      <c r="C520" s="110"/>
      <c r="D520" s="110"/>
      <c r="E520" s="110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</row>
    <row r="521" spans="2:18">
      <c r="B521" s="110"/>
      <c r="C521" s="110"/>
      <c r="D521" s="110"/>
      <c r="E521" s="110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</row>
    <row r="522" spans="2:18">
      <c r="B522" s="110"/>
      <c r="C522" s="110"/>
      <c r="D522" s="110"/>
      <c r="E522" s="110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</row>
    <row r="523" spans="2:18">
      <c r="B523" s="110"/>
      <c r="C523" s="110"/>
      <c r="D523" s="110"/>
      <c r="E523" s="110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</row>
    <row r="524" spans="2:18">
      <c r="B524" s="110"/>
      <c r="C524" s="110"/>
      <c r="D524" s="110"/>
      <c r="E524" s="110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</row>
    <row r="525" spans="2:18">
      <c r="B525" s="110"/>
      <c r="C525" s="110"/>
      <c r="D525" s="110"/>
      <c r="E525" s="110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</row>
    <row r="526" spans="2:18">
      <c r="B526" s="110"/>
      <c r="C526" s="110"/>
      <c r="D526" s="110"/>
      <c r="E526" s="110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</row>
    <row r="527" spans="2:18">
      <c r="B527" s="110"/>
      <c r="C527" s="110"/>
      <c r="D527" s="110"/>
      <c r="E527" s="110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</row>
    <row r="528" spans="2:18">
      <c r="B528" s="110"/>
      <c r="C528" s="110"/>
      <c r="D528" s="110"/>
      <c r="E528" s="110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</row>
    <row r="529" spans="2:18">
      <c r="B529" s="110"/>
      <c r="C529" s="110"/>
      <c r="D529" s="110"/>
      <c r="E529" s="110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</row>
    <row r="530" spans="2:18">
      <c r="B530" s="110"/>
      <c r="C530" s="110"/>
      <c r="D530" s="110"/>
      <c r="E530" s="110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</row>
    <row r="531" spans="2:18">
      <c r="B531" s="110"/>
      <c r="C531" s="110"/>
      <c r="D531" s="110"/>
      <c r="E531" s="110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</row>
    <row r="532" spans="2:18">
      <c r="B532" s="110"/>
      <c r="C532" s="110"/>
      <c r="D532" s="110"/>
      <c r="E532" s="110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</row>
    <row r="533" spans="2:18">
      <c r="B533" s="110"/>
      <c r="C533" s="110"/>
      <c r="D533" s="110"/>
      <c r="E533" s="110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</row>
    <row r="534" spans="2:18">
      <c r="B534" s="110"/>
      <c r="C534" s="110"/>
      <c r="D534" s="110"/>
      <c r="E534" s="110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</row>
    <row r="535" spans="2:18">
      <c r="B535" s="110"/>
      <c r="C535" s="110"/>
      <c r="D535" s="110"/>
      <c r="E535" s="110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</row>
    <row r="536" spans="2:18">
      <c r="B536" s="110"/>
      <c r="C536" s="110"/>
      <c r="D536" s="110"/>
      <c r="E536" s="110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</row>
    <row r="537" spans="2:18">
      <c r="B537" s="110"/>
      <c r="C537" s="110"/>
      <c r="D537" s="110"/>
      <c r="E537" s="110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</row>
    <row r="538" spans="2:18">
      <c r="B538" s="110"/>
      <c r="C538" s="110"/>
      <c r="D538" s="110"/>
      <c r="E538" s="110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</row>
    <row r="539" spans="2:18">
      <c r="B539" s="110"/>
      <c r="C539" s="110"/>
      <c r="D539" s="110"/>
      <c r="E539" s="110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</row>
    <row r="540" spans="2:18">
      <c r="B540" s="110"/>
      <c r="C540" s="110"/>
      <c r="D540" s="110"/>
      <c r="E540" s="110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</row>
    <row r="541" spans="2:18">
      <c r="B541" s="110"/>
      <c r="C541" s="110"/>
      <c r="D541" s="110"/>
      <c r="E541" s="110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</row>
    <row r="542" spans="2:18">
      <c r="B542" s="110"/>
      <c r="C542" s="110"/>
      <c r="D542" s="110"/>
      <c r="E542" s="110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</row>
    <row r="543" spans="2:18">
      <c r="B543" s="110"/>
      <c r="C543" s="110"/>
      <c r="D543" s="110"/>
      <c r="E543" s="110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</row>
    <row r="544" spans="2:18">
      <c r="B544" s="110"/>
      <c r="C544" s="110"/>
      <c r="D544" s="110"/>
      <c r="E544" s="110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</row>
    <row r="545" spans="2:18">
      <c r="B545" s="110"/>
      <c r="C545" s="110"/>
      <c r="D545" s="110"/>
      <c r="E545" s="110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</row>
    <row r="546" spans="2:18">
      <c r="B546" s="110"/>
      <c r="C546" s="110"/>
      <c r="D546" s="110"/>
      <c r="E546" s="110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</row>
    <row r="547" spans="2:18">
      <c r="B547" s="110"/>
      <c r="C547" s="110"/>
      <c r="D547" s="110"/>
      <c r="E547" s="110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</row>
    <row r="548" spans="2:18">
      <c r="B548" s="110"/>
      <c r="C548" s="110"/>
      <c r="D548" s="110"/>
      <c r="E548" s="110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</row>
    <row r="549" spans="2:18">
      <c r="B549" s="110"/>
      <c r="C549" s="110"/>
      <c r="D549" s="110"/>
      <c r="E549" s="110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</row>
    <row r="550" spans="2:18">
      <c r="B550" s="110"/>
      <c r="C550" s="110"/>
      <c r="D550" s="110"/>
      <c r="E550" s="110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</row>
    <row r="551" spans="2:18">
      <c r="B551" s="110"/>
      <c r="C551" s="110"/>
      <c r="D551" s="110"/>
      <c r="E551" s="110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</row>
    <row r="552" spans="2:18">
      <c r="B552" s="110"/>
      <c r="C552" s="110"/>
      <c r="D552" s="110"/>
      <c r="E552" s="110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</row>
    <row r="553" spans="2:18">
      <c r="B553" s="110"/>
      <c r="C553" s="110"/>
      <c r="D553" s="110"/>
      <c r="E553" s="110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</row>
    <row r="554" spans="2:18">
      <c r="B554" s="110"/>
      <c r="C554" s="110"/>
      <c r="D554" s="110"/>
      <c r="E554" s="110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</row>
    <row r="555" spans="2:18">
      <c r="B555" s="110"/>
      <c r="C555" s="110"/>
      <c r="D555" s="110"/>
      <c r="E555" s="110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</row>
    <row r="556" spans="2:18">
      <c r="B556" s="110"/>
      <c r="C556" s="110"/>
      <c r="D556" s="110"/>
      <c r="E556" s="110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</row>
    <row r="557" spans="2:18">
      <c r="B557" s="110"/>
      <c r="C557" s="110"/>
      <c r="D557" s="110"/>
      <c r="E557" s="110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</row>
    <row r="558" spans="2:18">
      <c r="B558" s="110"/>
      <c r="C558" s="110"/>
      <c r="D558" s="110"/>
      <c r="E558" s="110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</row>
    <row r="559" spans="2:18">
      <c r="B559" s="110"/>
      <c r="C559" s="110"/>
      <c r="D559" s="110"/>
      <c r="E559" s="110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</row>
    <row r="560" spans="2:18">
      <c r="B560" s="110"/>
      <c r="C560" s="110"/>
      <c r="D560" s="110"/>
      <c r="E560" s="110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</row>
    <row r="561" spans="2:18">
      <c r="B561" s="110"/>
      <c r="C561" s="110"/>
      <c r="D561" s="110"/>
      <c r="E561" s="110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</row>
    <row r="562" spans="2:18">
      <c r="B562" s="110"/>
      <c r="C562" s="110"/>
      <c r="D562" s="110"/>
      <c r="E562" s="110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</row>
    <row r="563" spans="2:18">
      <c r="B563" s="110"/>
      <c r="C563" s="110"/>
      <c r="D563" s="110"/>
      <c r="E563" s="110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</row>
    <row r="564" spans="2:18">
      <c r="B564" s="110"/>
      <c r="C564" s="110"/>
      <c r="D564" s="110"/>
      <c r="E564" s="110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</row>
    <row r="565" spans="2:18">
      <c r="B565" s="110"/>
      <c r="C565" s="110"/>
      <c r="D565" s="110"/>
      <c r="E565" s="110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</row>
    <row r="566" spans="2:18">
      <c r="B566" s="110"/>
      <c r="C566" s="110"/>
      <c r="D566" s="110"/>
      <c r="E566" s="110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</row>
    <row r="567" spans="2:18">
      <c r="B567" s="110"/>
      <c r="C567" s="110"/>
      <c r="D567" s="110"/>
      <c r="E567" s="110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</row>
    <row r="568" spans="2:18">
      <c r="B568" s="110"/>
      <c r="C568" s="110"/>
      <c r="D568" s="110"/>
      <c r="E568" s="110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</row>
    <row r="569" spans="2:18">
      <c r="B569" s="110"/>
      <c r="C569" s="110"/>
      <c r="D569" s="110"/>
      <c r="E569" s="110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</row>
    <row r="570" spans="2:18">
      <c r="B570" s="110"/>
      <c r="C570" s="110"/>
      <c r="D570" s="110"/>
      <c r="E570" s="110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</row>
    <row r="571" spans="2:18">
      <c r="B571" s="110"/>
      <c r="C571" s="110"/>
      <c r="D571" s="110"/>
      <c r="E571" s="110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</row>
    <row r="572" spans="2:18">
      <c r="B572" s="110"/>
      <c r="C572" s="110"/>
      <c r="D572" s="110"/>
      <c r="E572" s="110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</row>
    <row r="573" spans="2:18">
      <c r="B573" s="110"/>
      <c r="C573" s="110"/>
      <c r="D573" s="110"/>
      <c r="E573" s="110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</row>
    <row r="574" spans="2:18">
      <c r="B574" s="110"/>
      <c r="C574" s="110"/>
      <c r="D574" s="110"/>
      <c r="E574" s="110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</row>
    <row r="575" spans="2:18">
      <c r="B575" s="110"/>
      <c r="C575" s="110"/>
      <c r="D575" s="110"/>
      <c r="E575" s="110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</row>
    <row r="576" spans="2:18">
      <c r="B576" s="110"/>
      <c r="C576" s="110"/>
      <c r="D576" s="110"/>
      <c r="E576" s="110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</row>
    <row r="577" spans="2:18">
      <c r="B577" s="110"/>
      <c r="C577" s="110"/>
      <c r="D577" s="110"/>
      <c r="E577" s="110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</row>
    <row r="578" spans="2:18">
      <c r="B578" s="110"/>
      <c r="C578" s="110"/>
      <c r="D578" s="110"/>
      <c r="E578" s="110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</row>
    <row r="579" spans="2:18">
      <c r="B579" s="110"/>
      <c r="C579" s="110"/>
      <c r="D579" s="110"/>
      <c r="E579" s="110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</row>
    <row r="580" spans="2:18">
      <c r="B580" s="110"/>
      <c r="C580" s="110"/>
      <c r="D580" s="110"/>
      <c r="E580" s="110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</row>
    <row r="581" spans="2:18">
      <c r="B581" s="110"/>
      <c r="C581" s="110"/>
      <c r="D581" s="110"/>
      <c r="E581" s="110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</row>
    <row r="582" spans="2:18">
      <c r="B582" s="110"/>
      <c r="C582" s="110"/>
      <c r="D582" s="110"/>
      <c r="E582" s="110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</row>
    <row r="583" spans="2:18">
      <c r="B583" s="110"/>
      <c r="C583" s="110"/>
      <c r="D583" s="110"/>
      <c r="E583" s="110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</row>
    <row r="584" spans="2:18">
      <c r="B584" s="110"/>
      <c r="C584" s="110"/>
      <c r="D584" s="110"/>
      <c r="E584" s="110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</row>
    <row r="585" spans="2:18">
      <c r="B585" s="110"/>
      <c r="C585" s="110"/>
      <c r="D585" s="110"/>
      <c r="E585" s="110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</row>
    <row r="586" spans="2:18">
      <c r="B586" s="110"/>
      <c r="C586" s="110"/>
      <c r="D586" s="110"/>
      <c r="E586" s="110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</row>
    <row r="587" spans="2:18">
      <c r="B587" s="110"/>
      <c r="C587" s="110"/>
      <c r="D587" s="110"/>
      <c r="E587" s="110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</row>
    <row r="588" spans="2:18">
      <c r="B588" s="110"/>
      <c r="C588" s="110"/>
      <c r="D588" s="110"/>
      <c r="E588" s="110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</row>
    <row r="589" spans="2:18">
      <c r="B589" s="110"/>
      <c r="C589" s="110"/>
      <c r="D589" s="110"/>
      <c r="E589" s="110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</row>
    <row r="590" spans="2:18">
      <c r="B590" s="110"/>
      <c r="C590" s="110"/>
      <c r="D590" s="110"/>
      <c r="E590" s="110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</row>
    <row r="591" spans="2:18">
      <c r="B591" s="110"/>
      <c r="C591" s="110"/>
      <c r="D591" s="110"/>
      <c r="E591" s="110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</row>
    <row r="592" spans="2:18">
      <c r="B592" s="110"/>
      <c r="C592" s="110"/>
      <c r="D592" s="110"/>
      <c r="E592" s="110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</row>
    <row r="593" spans="2:18">
      <c r="B593" s="110"/>
      <c r="C593" s="110"/>
      <c r="D593" s="110"/>
      <c r="E593" s="110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</row>
    <row r="594" spans="2:18">
      <c r="B594" s="110"/>
      <c r="C594" s="110"/>
      <c r="D594" s="110"/>
      <c r="E594" s="110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</row>
    <row r="595" spans="2:18">
      <c r="B595" s="110"/>
      <c r="C595" s="110"/>
      <c r="D595" s="110"/>
      <c r="E595" s="110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</row>
    <row r="596" spans="2:18">
      <c r="B596" s="110"/>
      <c r="C596" s="110"/>
      <c r="D596" s="110"/>
      <c r="E596" s="110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</row>
    <row r="597" spans="2:18">
      <c r="B597" s="110"/>
      <c r="C597" s="110"/>
      <c r="D597" s="110"/>
      <c r="E597" s="110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</row>
    <row r="598" spans="2:18">
      <c r="B598" s="110"/>
      <c r="C598" s="110"/>
      <c r="D598" s="110"/>
      <c r="E598" s="110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</row>
    <row r="599" spans="2:18">
      <c r="B599" s="110"/>
      <c r="C599" s="110"/>
      <c r="D599" s="110"/>
      <c r="E599" s="110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</row>
    <row r="600" spans="2:18">
      <c r="B600" s="110"/>
      <c r="C600" s="110"/>
      <c r="D600" s="110"/>
      <c r="E600" s="110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</row>
    <row r="601" spans="2:18">
      <c r="B601" s="110"/>
      <c r="C601" s="110"/>
      <c r="D601" s="110"/>
      <c r="E601" s="110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</row>
    <row r="602" spans="2:18">
      <c r="B602" s="110"/>
      <c r="C602" s="110"/>
      <c r="D602" s="110"/>
      <c r="E602" s="110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</row>
    <row r="603" spans="2:18">
      <c r="B603" s="110"/>
      <c r="C603" s="110"/>
      <c r="D603" s="110"/>
      <c r="E603" s="110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</row>
    <row r="604" spans="2:18">
      <c r="B604" s="110"/>
      <c r="C604" s="110"/>
      <c r="D604" s="110"/>
      <c r="E604" s="110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</row>
    <row r="605" spans="2:18">
      <c r="B605" s="110"/>
      <c r="C605" s="110"/>
      <c r="D605" s="110"/>
      <c r="E605" s="110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</row>
    <row r="606" spans="2:18">
      <c r="B606" s="110"/>
      <c r="C606" s="110"/>
      <c r="D606" s="110"/>
      <c r="E606" s="110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</row>
    <row r="607" spans="2:18">
      <c r="B607" s="110"/>
      <c r="C607" s="110"/>
      <c r="D607" s="110"/>
      <c r="E607" s="110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</row>
    <row r="608" spans="2:18">
      <c r="B608" s="110"/>
      <c r="C608" s="110"/>
      <c r="D608" s="110"/>
      <c r="E608" s="110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</row>
    <row r="609" spans="2:18">
      <c r="B609" s="110"/>
      <c r="C609" s="110"/>
      <c r="D609" s="110"/>
      <c r="E609" s="110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</row>
    <row r="610" spans="2:18">
      <c r="B610" s="110"/>
      <c r="C610" s="110"/>
      <c r="D610" s="110"/>
      <c r="E610" s="110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</row>
    <row r="611" spans="2:18">
      <c r="B611" s="110"/>
      <c r="C611" s="110"/>
      <c r="D611" s="110"/>
      <c r="E611" s="110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</row>
    <row r="612" spans="2:18">
      <c r="B612" s="110"/>
      <c r="C612" s="110"/>
      <c r="D612" s="110"/>
      <c r="E612" s="110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</row>
    <row r="613" spans="2:18">
      <c r="B613" s="110"/>
      <c r="C613" s="110"/>
      <c r="D613" s="110"/>
      <c r="E613" s="110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</row>
    <row r="614" spans="2:18">
      <c r="B614" s="110"/>
      <c r="C614" s="110"/>
      <c r="D614" s="110"/>
      <c r="E614" s="110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</row>
    <row r="615" spans="2:18">
      <c r="B615" s="110"/>
      <c r="C615" s="110"/>
      <c r="D615" s="110"/>
      <c r="E615" s="110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</row>
    <row r="616" spans="2:18">
      <c r="B616" s="110"/>
      <c r="C616" s="110"/>
      <c r="D616" s="110"/>
      <c r="E616" s="110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</row>
    <row r="617" spans="2:18">
      <c r="B617" s="110"/>
      <c r="C617" s="110"/>
      <c r="D617" s="110"/>
      <c r="E617" s="110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</row>
    <row r="618" spans="2:18">
      <c r="B618" s="110"/>
      <c r="C618" s="110"/>
      <c r="D618" s="110"/>
      <c r="E618" s="110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</row>
    <row r="619" spans="2:18">
      <c r="B619" s="110"/>
      <c r="C619" s="110"/>
      <c r="D619" s="110"/>
      <c r="E619" s="110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</row>
    <row r="620" spans="2:18">
      <c r="B620" s="110"/>
      <c r="C620" s="110"/>
      <c r="D620" s="110"/>
      <c r="E620" s="110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</row>
    <row r="621" spans="2:18">
      <c r="B621" s="110"/>
      <c r="C621" s="110"/>
      <c r="D621" s="110"/>
      <c r="E621" s="110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</row>
    <row r="622" spans="2:18">
      <c r="B622" s="110"/>
      <c r="C622" s="110"/>
      <c r="D622" s="110"/>
      <c r="E622" s="110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</row>
    <row r="623" spans="2:18">
      <c r="B623" s="110"/>
      <c r="C623" s="110"/>
      <c r="D623" s="110"/>
      <c r="E623" s="110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</row>
    <row r="624" spans="2:18">
      <c r="B624" s="110"/>
      <c r="C624" s="110"/>
      <c r="D624" s="110"/>
      <c r="E624" s="110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</row>
    <row r="625" spans="2:18">
      <c r="B625" s="110"/>
      <c r="C625" s="110"/>
      <c r="D625" s="110"/>
      <c r="E625" s="110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</row>
    <row r="626" spans="2:18">
      <c r="B626" s="110"/>
      <c r="C626" s="110"/>
      <c r="D626" s="110"/>
      <c r="E626" s="110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</row>
    <row r="627" spans="2:18">
      <c r="B627" s="110"/>
      <c r="C627" s="110"/>
      <c r="D627" s="110"/>
      <c r="E627" s="110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</row>
    <row r="628" spans="2:18">
      <c r="B628" s="110"/>
      <c r="C628" s="110"/>
      <c r="D628" s="110"/>
      <c r="E628" s="110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</row>
    <row r="629" spans="2:18">
      <c r="B629" s="110"/>
      <c r="C629" s="110"/>
      <c r="D629" s="110"/>
      <c r="E629" s="110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</row>
    <row r="630" spans="2:18">
      <c r="B630" s="110"/>
      <c r="C630" s="110"/>
      <c r="D630" s="110"/>
      <c r="E630" s="110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</row>
    <row r="631" spans="2:18">
      <c r="B631" s="110"/>
      <c r="C631" s="110"/>
      <c r="D631" s="110"/>
      <c r="E631" s="110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</row>
    <row r="632" spans="2:18">
      <c r="B632" s="110"/>
      <c r="C632" s="110"/>
      <c r="D632" s="110"/>
      <c r="E632" s="110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</row>
    <row r="633" spans="2:18">
      <c r="B633" s="110"/>
      <c r="C633" s="110"/>
      <c r="D633" s="110"/>
      <c r="E633" s="110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</row>
    <row r="634" spans="2:18">
      <c r="B634" s="110"/>
      <c r="C634" s="110"/>
      <c r="D634" s="110"/>
      <c r="E634" s="110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</row>
    <row r="635" spans="2:18">
      <c r="B635" s="110"/>
      <c r="C635" s="110"/>
      <c r="D635" s="110"/>
      <c r="E635" s="110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</row>
    <row r="636" spans="2:18">
      <c r="B636" s="110"/>
      <c r="C636" s="110"/>
      <c r="D636" s="110"/>
      <c r="E636" s="110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</row>
    <row r="637" spans="2:18">
      <c r="B637" s="110"/>
      <c r="C637" s="110"/>
      <c r="D637" s="110"/>
      <c r="E637" s="110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</row>
    <row r="638" spans="2:18">
      <c r="B638" s="110"/>
      <c r="C638" s="110"/>
      <c r="D638" s="110"/>
      <c r="E638" s="110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</row>
    <row r="639" spans="2:18">
      <c r="B639" s="110"/>
      <c r="C639" s="110"/>
      <c r="D639" s="110"/>
      <c r="E639" s="110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</row>
    <row r="640" spans="2:18">
      <c r="B640" s="110"/>
      <c r="C640" s="110"/>
      <c r="D640" s="110"/>
      <c r="E640" s="110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</row>
    <row r="641" spans="2:18">
      <c r="B641" s="110"/>
      <c r="C641" s="110"/>
      <c r="D641" s="110"/>
      <c r="E641" s="110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</row>
    <row r="642" spans="2:18">
      <c r="B642" s="110"/>
      <c r="C642" s="110"/>
      <c r="D642" s="110"/>
      <c r="E642" s="110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</row>
    <row r="643" spans="2:18">
      <c r="B643" s="110"/>
      <c r="C643" s="110"/>
      <c r="D643" s="110"/>
      <c r="E643" s="110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</row>
    <row r="644" spans="2:18">
      <c r="B644" s="110"/>
      <c r="C644" s="110"/>
      <c r="D644" s="110"/>
      <c r="E644" s="110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</row>
    <row r="645" spans="2:18">
      <c r="B645" s="110"/>
      <c r="C645" s="110"/>
      <c r="D645" s="110"/>
      <c r="E645" s="110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</row>
    <row r="646" spans="2:18">
      <c r="B646" s="110"/>
      <c r="C646" s="110"/>
      <c r="D646" s="110"/>
      <c r="E646" s="110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</row>
    <row r="647" spans="2:18">
      <c r="B647" s="110"/>
      <c r="C647" s="110"/>
      <c r="D647" s="110"/>
      <c r="E647" s="110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</row>
    <row r="648" spans="2:18">
      <c r="B648" s="110"/>
      <c r="C648" s="110"/>
      <c r="D648" s="110"/>
      <c r="E648" s="110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</row>
    <row r="649" spans="2:18">
      <c r="B649" s="110"/>
      <c r="C649" s="110"/>
      <c r="D649" s="110"/>
      <c r="E649" s="110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</row>
    <row r="650" spans="2:18">
      <c r="B650" s="110"/>
      <c r="C650" s="110"/>
      <c r="D650" s="110"/>
      <c r="E650" s="110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</row>
    <row r="651" spans="2:18">
      <c r="B651" s="110"/>
      <c r="C651" s="110"/>
      <c r="D651" s="110"/>
      <c r="E651" s="110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</row>
    <row r="652" spans="2:18">
      <c r="B652" s="110"/>
      <c r="C652" s="110"/>
      <c r="D652" s="110"/>
      <c r="E652" s="110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</row>
    <row r="653" spans="2:18">
      <c r="B653" s="110"/>
      <c r="C653" s="110"/>
      <c r="D653" s="110"/>
      <c r="E653" s="110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</row>
    <row r="654" spans="2:18">
      <c r="B654" s="110"/>
      <c r="C654" s="110"/>
      <c r="D654" s="110"/>
      <c r="E654" s="110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</row>
    <row r="655" spans="2:18">
      <c r="B655" s="110"/>
      <c r="C655" s="110"/>
      <c r="D655" s="110"/>
      <c r="E655" s="110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</row>
    <row r="656" spans="2:18">
      <c r="B656" s="110"/>
      <c r="C656" s="110"/>
      <c r="D656" s="110"/>
      <c r="E656" s="110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</row>
    <row r="657" spans="2:18">
      <c r="B657" s="110"/>
      <c r="C657" s="110"/>
      <c r="D657" s="110"/>
      <c r="E657" s="110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</row>
    <row r="658" spans="2:18">
      <c r="B658" s="110"/>
      <c r="C658" s="110"/>
      <c r="D658" s="110"/>
      <c r="E658" s="110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</row>
    <row r="659" spans="2:18">
      <c r="B659" s="110"/>
      <c r="C659" s="110"/>
      <c r="D659" s="110"/>
      <c r="E659" s="110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</row>
    <row r="660" spans="2:18">
      <c r="B660" s="110"/>
      <c r="C660" s="110"/>
      <c r="D660" s="110"/>
      <c r="E660" s="110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</row>
    <row r="661" spans="2:18">
      <c r="B661" s="110"/>
      <c r="C661" s="110"/>
      <c r="D661" s="110"/>
      <c r="E661" s="110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</row>
    <row r="662" spans="2:18">
      <c r="B662" s="110"/>
      <c r="C662" s="110"/>
      <c r="D662" s="110"/>
      <c r="E662" s="110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</row>
    <row r="663" spans="2:18">
      <c r="B663" s="110"/>
      <c r="C663" s="110"/>
      <c r="D663" s="110"/>
      <c r="E663" s="110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</row>
    <row r="664" spans="2:18">
      <c r="B664" s="110"/>
      <c r="C664" s="110"/>
      <c r="D664" s="110"/>
      <c r="E664" s="110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</row>
    <row r="665" spans="2:18">
      <c r="B665" s="110"/>
      <c r="C665" s="110"/>
      <c r="D665" s="110"/>
      <c r="E665" s="110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</row>
    <row r="666" spans="2:18">
      <c r="B666" s="110"/>
      <c r="C666" s="110"/>
      <c r="D666" s="110"/>
      <c r="E666" s="110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</row>
    <row r="667" spans="2:18">
      <c r="B667" s="110"/>
      <c r="C667" s="110"/>
      <c r="D667" s="110"/>
      <c r="E667" s="110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</row>
    <row r="668" spans="2:18">
      <c r="B668" s="110"/>
      <c r="C668" s="110"/>
      <c r="D668" s="110"/>
      <c r="E668" s="110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</row>
    <row r="669" spans="2:18">
      <c r="B669" s="110"/>
      <c r="C669" s="110"/>
      <c r="D669" s="110"/>
      <c r="E669" s="110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</row>
    <row r="670" spans="2:18">
      <c r="B670" s="110"/>
      <c r="C670" s="110"/>
      <c r="D670" s="110"/>
      <c r="E670" s="110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</row>
    <row r="671" spans="2:18">
      <c r="B671" s="110"/>
      <c r="C671" s="110"/>
      <c r="D671" s="110"/>
      <c r="E671" s="110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</row>
    <row r="672" spans="2:18">
      <c r="B672" s="110"/>
      <c r="C672" s="110"/>
      <c r="D672" s="110"/>
      <c r="E672" s="110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</row>
    <row r="673" spans="2:18">
      <c r="B673" s="110"/>
      <c r="C673" s="110"/>
      <c r="D673" s="110"/>
      <c r="E673" s="110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</row>
    <row r="674" spans="2:18">
      <c r="B674" s="110"/>
      <c r="C674" s="110"/>
      <c r="D674" s="110"/>
      <c r="E674" s="110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</row>
    <row r="675" spans="2:18">
      <c r="B675" s="110"/>
      <c r="C675" s="110"/>
      <c r="D675" s="110"/>
      <c r="E675" s="110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</row>
    <row r="676" spans="2:18">
      <c r="B676" s="110"/>
      <c r="C676" s="110"/>
      <c r="D676" s="110"/>
      <c r="E676" s="110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</row>
    <row r="677" spans="2:18">
      <c r="B677" s="110"/>
      <c r="C677" s="110"/>
      <c r="D677" s="110"/>
      <c r="E677" s="110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</row>
    <row r="678" spans="2:18">
      <c r="B678" s="110"/>
      <c r="C678" s="110"/>
      <c r="D678" s="110"/>
      <c r="E678" s="110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</row>
    <row r="679" spans="2:18">
      <c r="B679" s="110"/>
      <c r="C679" s="110"/>
      <c r="D679" s="110"/>
      <c r="E679" s="110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</row>
    <row r="680" spans="2:18">
      <c r="B680" s="110"/>
      <c r="C680" s="110"/>
      <c r="D680" s="110"/>
      <c r="E680" s="110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</row>
    <row r="681" spans="2:18">
      <c r="B681" s="110"/>
      <c r="C681" s="110"/>
      <c r="D681" s="110"/>
      <c r="E681" s="110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</row>
    <row r="682" spans="2:18">
      <c r="B682" s="110"/>
      <c r="C682" s="110"/>
      <c r="D682" s="110"/>
      <c r="E682" s="110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</row>
    <row r="683" spans="2:18">
      <c r="B683" s="110"/>
      <c r="C683" s="110"/>
      <c r="D683" s="110"/>
      <c r="E683" s="110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</row>
    <row r="684" spans="2:18">
      <c r="B684" s="110"/>
      <c r="C684" s="110"/>
      <c r="D684" s="110"/>
      <c r="E684" s="110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</row>
    <row r="685" spans="2:18">
      <c r="B685" s="110"/>
      <c r="C685" s="110"/>
      <c r="D685" s="110"/>
      <c r="E685" s="110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</row>
    <row r="686" spans="2:18">
      <c r="B686" s="110"/>
      <c r="C686" s="110"/>
      <c r="D686" s="110"/>
      <c r="E686" s="110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</row>
    <row r="687" spans="2:18">
      <c r="B687" s="110"/>
      <c r="C687" s="110"/>
      <c r="D687" s="110"/>
      <c r="E687" s="110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</row>
    <row r="688" spans="2:18">
      <c r="B688" s="110"/>
      <c r="C688" s="110"/>
      <c r="D688" s="110"/>
      <c r="E688" s="110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</row>
    <row r="689" spans="2:18">
      <c r="B689" s="110"/>
      <c r="C689" s="110"/>
      <c r="D689" s="110"/>
      <c r="E689" s="110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</row>
    <row r="690" spans="2:18">
      <c r="B690" s="110"/>
      <c r="C690" s="110"/>
      <c r="D690" s="110"/>
      <c r="E690" s="110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</row>
    <row r="691" spans="2:18">
      <c r="B691" s="110"/>
      <c r="C691" s="110"/>
      <c r="D691" s="110"/>
      <c r="E691" s="110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</row>
    <row r="692" spans="2:18">
      <c r="B692" s="110"/>
      <c r="C692" s="110"/>
      <c r="D692" s="110"/>
      <c r="E692" s="110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</row>
    <row r="693" spans="2:18">
      <c r="B693" s="110"/>
      <c r="C693" s="110"/>
      <c r="D693" s="110"/>
      <c r="E693" s="110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</row>
    <row r="694" spans="2:18">
      <c r="B694" s="110"/>
      <c r="C694" s="110"/>
      <c r="D694" s="110"/>
      <c r="E694" s="110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</row>
    <row r="695" spans="2:18">
      <c r="B695" s="110"/>
      <c r="C695" s="110"/>
      <c r="D695" s="110"/>
      <c r="E695" s="110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</row>
    <row r="696" spans="2:18">
      <c r="B696" s="110"/>
      <c r="C696" s="110"/>
      <c r="D696" s="110"/>
      <c r="E696" s="110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</row>
    <row r="697" spans="2:18">
      <c r="B697" s="110"/>
      <c r="C697" s="110"/>
      <c r="D697" s="110"/>
      <c r="E697" s="110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</row>
    <row r="698" spans="2:18">
      <c r="B698" s="110"/>
      <c r="C698" s="110"/>
      <c r="D698" s="110"/>
      <c r="E698" s="110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</row>
    <row r="699" spans="2:18">
      <c r="B699" s="110"/>
      <c r="C699" s="110"/>
      <c r="D699" s="110"/>
      <c r="E699" s="110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</row>
    <row r="700" spans="2:18">
      <c r="B700" s="110"/>
      <c r="C700" s="110"/>
      <c r="D700" s="110"/>
      <c r="E700" s="110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</row>
    <row r="701" spans="2:18">
      <c r="B701" s="110"/>
      <c r="C701" s="110"/>
      <c r="D701" s="110"/>
      <c r="E701" s="110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</row>
    <row r="702" spans="2:18">
      <c r="B702" s="110"/>
      <c r="C702" s="110"/>
      <c r="D702" s="110"/>
      <c r="E702" s="110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</row>
    <row r="703" spans="2:18">
      <c r="B703" s="110"/>
      <c r="C703" s="110"/>
      <c r="D703" s="110"/>
      <c r="E703" s="110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</row>
    <row r="704" spans="2:18">
      <c r="B704" s="110"/>
      <c r="C704" s="110"/>
      <c r="D704" s="110"/>
      <c r="E704" s="110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</row>
    <row r="705" spans="2:18">
      <c r="B705" s="110"/>
      <c r="C705" s="110"/>
      <c r="D705" s="110"/>
      <c r="E705" s="110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</row>
    <row r="706" spans="2:18">
      <c r="B706" s="110"/>
      <c r="C706" s="110"/>
      <c r="D706" s="110"/>
      <c r="E706" s="110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</row>
    <row r="707" spans="2:18">
      <c r="B707" s="110"/>
      <c r="C707" s="110"/>
      <c r="D707" s="110"/>
      <c r="E707" s="110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</row>
    <row r="708" spans="2:18">
      <c r="B708" s="110"/>
      <c r="C708" s="110"/>
      <c r="D708" s="110"/>
      <c r="E708" s="110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</row>
    <row r="709" spans="2:18">
      <c r="B709" s="110"/>
      <c r="C709" s="110"/>
      <c r="D709" s="110"/>
      <c r="E709" s="110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</row>
    <row r="710" spans="2:18">
      <c r="B710" s="110"/>
      <c r="C710" s="110"/>
      <c r="D710" s="110"/>
      <c r="E710" s="110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</row>
    <row r="711" spans="2:18">
      <c r="B711" s="110"/>
      <c r="C711" s="110"/>
      <c r="D711" s="110"/>
      <c r="E711" s="110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</row>
    <row r="712" spans="2:18">
      <c r="B712" s="110"/>
      <c r="C712" s="110"/>
      <c r="D712" s="110"/>
      <c r="E712" s="110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</row>
    <row r="713" spans="2:18">
      <c r="B713" s="110"/>
      <c r="C713" s="110"/>
      <c r="D713" s="110"/>
      <c r="E713" s="110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</row>
    <row r="714" spans="2:18">
      <c r="B714" s="110"/>
      <c r="C714" s="110"/>
      <c r="D714" s="110"/>
      <c r="E714" s="110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</row>
    <row r="715" spans="2:18">
      <c r="B715" s="110"/>
      <c r="C715" s="110"/>
      <c r="D715" s="110"/>
      <c r="E715" s="110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</row>
    <row r="716" spans="2:18">
      <c r="B716" s="110"/>
      <c r="C716" s="110"/>
      <c r="D716" s="110"/>
      <c r="E716" s="110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</row>
    <row r="717" spans="2:18">
      <c r="B717" s="110"/>
      <c r="C717" s="110"/>
      <c r="D717" s="110"/>
      <c r="E717" s="110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</row>
    <row r="718" spans="2:18">
      <c r="B718" s="110"/>
      <c r="C718" s="110"/>
      <c r="D718" s="110"/>
      <c r="E718" s="110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</row>
    <row r="719" spans="2:18">
      <c r="B719" s="110"/>
      <c r="C719" s="110"/>
      <c r="D719" s="110"/>
      <c r="E719" s="110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</row>
    <row r="720" spans="2:18">
      <c r="B720" s="110"/>
      <c r="C720" s="110"/>
      <c r="D720" s="110"/>
      <c r="E720" s="110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</row>
    <row r="721" spans="2:18">
      <c r="B721" s="110"/>
      <c r="C721" s="110"/>
      <c r="D721" s="110"/>
      <c r="E721" s="110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</row>
    <row r="722" spans="2:18">
      <c r="B722" s="110"/>
      <c r="C722" s="110"/>
      <c r="D722" s="110"/>
      <c r="E722" s="110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</row>
    <row r="723" spans="2:18">
      <c r="B723" s="110"/>
      <c r="C723" s="110"/>
      <c r="D723" s="110"/>
      <c r="E723" s="110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</row>
    <row r="724" spans="2:18">
      <c r="B724" s="110"/>
      <c r="C724" s="110"/>
      <c r="D724" s="110"/>
      <c r="E724" s="110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</row>
    <row r="725" spans="2:18">
      <c r="B725" s="110"/>
      <c r="C725" s="110"/>
      <c r="D725" s="110"/>
      <c r="E725" s="110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</row>
    <row r="726" spans="2:18">
      <c r="B726" s="110"/>
      <c r="C726" s="110"/>
      <c r="D726" s="110"/>
      <c r="E726" s="110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</row>
    <row r="727" spans="2:18">
      <c r="B727" s="110"/>
      <c r="C727" s="110"/>
      <c r="D727" s="110"/>
      <c r="E727" s="110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</row>
    <row r="728" spans="2:18">
      <c r="B728" s="110"/>
      <c r="C728" s="110"/>
      <c r="D728" s="110"/>
      <c r="E728" s="110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</row>
    <row r="729" spans="2:18">
      <c r="B729" s="110"/>
      <c r="C729" s="110"/>
      <c r="D729" s="110"/>
      <c r="E729" s="110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</row>
    <row r="730" spans="2:18">
      <c r="B730" s="110"/>
      <c r="C730" s="110"/>
      <c r="D730" s="110"/>
      <c r="E730" s="110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</row>
    <row r="731" spans="2:18">
      <c r="B731" s="110"/>
      <c r="C731" s="110"/>
      <c r="D731" s="110"/>
      <c r="E731" s="110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</row>
    <row r="732" spans="2:18">
      <c r="B732" s="110"/>
      <c r="C732" s="110"/>
      <c r="D732" s="110"/>
      <c r="E732" s="110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</row>
    <row r="733" spans="2:18">
      <c r="B733" s="110"/>
      <c r="C733" s="110"/>
      <c r="D733" s="110"/>
      <c r="E733" s="110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</row>
    <row r="734" spans="2:18">
      <c r="B734" s="110"/>
      <c r="C734" s="110"/>
      <c r="D734" s="110"/>
      <c r="E734" s="110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</row>
    <row r="735" spans="2:18">
      <c r="B735" s="110"/>
      <c r="C735" s="110"/>
      <c r="D735" s="110"/>
      <c r="E735" s="110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</row>
    <row r="736" spans="2:18">
      <c r="B736" s="110"/>
      <c r="C736" s="110"/>
      <c r="D736" s="110"/>
      <c r="E736" s="110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</row>
    <row r="737" spans="2:18">
      <c r="B737" s="110"/>
      <c r="C737" s="110"/>
      <c r="D737" s="110"/>
      <c r="E737" s="110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</row>
    <row r="738" spans="2:18">
      <c r="B738" s="110"/>
      <c r="C738" s="110"/>
      <c r="D738" s="110"/>
      <c r="E738" s="110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</row>
    <row r="739" spans="2:18">
      <c r="B739" s="110"/>
      <c r="C739" s="110"/>
      <c r="D739" s="110"/>
      <c r="E739" s="110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</row>
    <row r="740" spans="2:18">
      <c r="B740" s="110"/>
      <c r="C740" s="110"/>
      <c r="D740" s="110"/>
      <c r="E740" s="110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</row>
    <row r="741" spans="2:18">
      <c r="B741" s="110"/>
      <c r="C741" s="110"/>
      <c r="D741" s="110"/>
      <c r="E741" s="110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</row>
    <row r="742" spans="2:18">
      <c r="B742" s="110"/>
      <c r="C742" s="110"/>
      <c r="D742" s="110"/>
      <c r="E742" s="110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</row>
    <row r="743" spans="2:18">
      <c r="B743" s="110"/>
      <c r="C743" s="110"/>
      <c r="D743" s="110"/>
      <c r="E743" s="110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</row>
    <row r="744" spans="2:18">
      <c r="B744" s="110"/>
      <c r="C744" s="110"/>
      <c r="D744" s="110"/>
      <c r="E744" s="110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</row>
    <row r="745" spans="2:18">
      <c r="B745" s="110"/>
      <c r="C745" s="110"/>
      <c r="D745" s="110"/>
      <c r="E745" s="110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</row>
    <row r="746" spans="2:18">
      <c r="B746" s="110"/>
      <c r="C746" s="110"/>
      <c r="D746" s="110"/>
      <c r="E746" s="110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</row>
    <row r="747" spans="2:18">
      <c r="B747" s="110"/>
      <c r="C747" s="110"/>
      <c r="D747" s="110"/>
      <c r="E747" s="110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</row>
    <row r="748" spans="2:18">
      <c r="B748" s="110"/>
      <c r="C748" s="110"/>
      <c r="D748" s="110"/>
      <c r="E748" s="110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</row>
    <row r="749" spans="2:18">
      <c r="B749" s="110"/>
      <c r="C749" s="110"/>
      <c r="D749" s="110"/>
      <c r="E749" s="110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</row>
    <row r="750" spans="2:18">
      <c r="B750" s="110"/>
      <c r="C750" s="110"/>
      <c r="D750" s="110"/>
      <c r="E750" s="110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</row>
    <row r="751" spans="2:18">
      <c r="B751" s="110"/>
      <c r="C751" s="110"/>
      <c r="D751" s="110"/>
      <c r="E751" s="110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</row>
    <row r="752" spans="2:18">
      <c r="B752" s="110"/>
      <c r="C752" s="110"/>
      <c r="D752" s="110"/>
      <c r="E752" s="110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</row>
    <row r="753" spans="2:18">
      <c r="B753" s="110"/>
      <c r="C753" s="110"/>
      <c r="D753" s="110"/>
      <c r="E753" s="110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</row>
    <row r="754" spans="2:18">
      <c r="B754" s="110"/>
      <c r="C754" s="110"/>
      <c r="D754" s="110"/>
      <c r="E754" s="110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</row>
    <row r="755" spans="2:18">
      <c r="B755" s="110"/>
      <c r="C755" s="110"/>
      <c r="D755" s="110"/>
      <c r="E755" s="110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</row>
    <row r="756" spans="2:18">
      <c r="B756" s="110"/>
      <c r="C756" s="110"/>
      <c r="D756" s="110"/>
      <c r="E756" s="110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</row>
    <row r="757" spans="2:18">
      <c r="B757" s="110"/>
      <c r="C757" s="110"/>
      <c r="D757" s="110"/>
      <c r="E757" s="110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</row>
    <row r="758" spans="2:18">
      <c r="B758" s="110"/>
      <c r="C758" s="110"/>
      <c r="D758" s="110"/>
      <c r="E758" s="110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</row>
    <row r="759" spans="2:18">
      <c r="B759" s="110"/>
      <c r="C759" s="110"/>
      <c r="D759" s="110"/>
      <c r="E759" s="110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</row>
    <row r="760" spans="2:18">
      <c r="B760" s="110"/>
      <c r="C760" s="110"/>
      <c r="D760" s="110"/>
      <c r="E760" s="110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</row>
    <row r="761" spans="2:18">
      <c r="B761" s="110"/>
      <c r="C761" s="110"/>
      <c r="D761" s="110"/>
      <c r="E761" s="110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</row>
    <row r="762" spans="2:18">
      <c r="B762" s="110"/>
      <c r="C762" s="110"/>
      <c r="D762" s="110"/>
      <c r="E762" s="110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</row>
    <row r="763" spans="2:18">
      <c r="B763" s="110"/>
      <c r="C763" s="110"/>
      <c r="D763" s="110"/>
      <c r="E763" s="110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</row>
    <row r="764" spans="2:18">
      <c r="B764" s="110"/>
      <c r="C764" s="110"/>
      <c r="D764" s="110"/>
      <c r="E764" s="110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</row>
    <row r="765" spans="2:18">
      <c r="B765" s="110"/>
      <c r="C765" s="110"/>
      <c r="D765" s="110"/>
      <c r="E765" s="110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</row>
    <row r="766" spans="2:18">
      <c r="B766" s="110"/>
      <c r="C766" s="110"/>
      <c r="D766" s="110"/>
      <c r="E766" s="110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</row>
    <row r="767" spans="2:18">
      <c r="B767" s="110"/>
      <c r="C767" s="110"/>
      <c r="D767" s="110"/>
      <c r="E767" s="110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</row>
    <row r="768" spans="2:18">
      <c r="B768" s="110"/>
      <c r="C768" s="110"/>
      <c r="D768" s="110"/>
      <c r="E768" s="110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</row>
    <row r="769" spans="2:18">
      <c r="B769" s="110"/>
      <c r="C769" s="110"/>
      <c r="D769" s="110"/>
      <c r="E769" s="110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</row>
    <row r="770" spans="2:18">
      <c r="B770" s="110"/>
      <c r="C770" s="110"/>
      <c r="D770" s="110"/>
      <c r="E770" s="110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</row>
    <row r="771" spans="2:18">
      <c r="B771" s="110"/>
      <c r="C771" s="110"/>
      <c r="D771" s="110"/>
      <c r="E771" s="110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</row>
    <row r="772" spans="2:18">
      <c r="B772" s="110"/>
      <c r="C772" s="110"/>
      <c r="D772" s="110"/>
      <c r="E772" s="110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</row>
    <row r="773" spans="2:18">
      <c r="B773" s="110"/>
      <c r="C773" s="110"/>
      <c r="D773" s="110"/>
      <c r="E773" s="110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</row>
    <row r="774" spans="2:18">
      <c r="B774" s="110"/>
      <c r="C774" s="110"/>
      <c r="D774" s="110"/>
      <c r="E774" s="110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</row>
    <row r="775" spans="2:18">
      <c r="B775" s="110"/>
      <c r="C775" s="110"/>
      <c r="D775" s="110"/>
      <c r="E775" s="110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</row>
    <row r="776" spans="2:18">
      <c r="B776" s="110"/>
      <c r="C776" s="110"/>
      <c r="D776" s="110"/>
      <c r="E776" s="110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</row>
    <row r="777" spans="2:18">
      <c r="B777" s="110"/>
      <c r="C777" s="110"/>
      <c r="D777" s="110"/>
      <c r="E777" s="110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</row>
    <row r="778" spans="2:18">
      <c r="B778" s="110"/>
      <c r="C778" s="110"/>
      <c r="D778" s="110"/>
      <c r="E778" s="110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</row>
    <row r="779" spans="2:18">
      <c r="B779" s="110"/>
      <c r="C779" s="110"/>
      <c r="D779" s="110"/>
      <c r="E779" s="110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</row>
    <row r="780" spans="2:18">
      <c r="B780" s="110"/>
      <c r="C780" s="110"/>
      <c r="D780" s="110"/>
      <c r="E780" s="110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</row>
    <row r="781" spans="2:18">
      <c r="B781" s="110"/>
      <c r="C781" s="110"/>
      <c r="D781" s="110"/>
      <c r="E781" s="110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</row>
    <row r="782" spans="2:18">
      <c r="B782" s="110"/>
      <c r="C782" s="110"/>
      <c r="D782" s="110"/>
      <c r="E782" s="110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</row>
    <row r="783" spans="2:18">
      <c r="B783" s="110"/>
      <c r="C783" s="110"/>
      <c r="D783" s="110"/>
      <c r="E783" s="110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</row>
    <row r="784" spans="2:18">
      <c r="B784" s="110"/>
      <c r="C784" s="110"/>
      <c r="D784" s="110"/>
      <c r="E784" s="110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</row>
    <row r="785" spans="2:18">
      <c r="B785" s="110"/>
      <c r="C785" s="110"/>
      <c r="D785" s="110"/>
      <c r="E785" s="110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</row>
    <row r="786" spans="2:18">
      <c r="B786" s="110"/>
      <c r="C786" s="110"/>
      <c r="D786" s="110"/>
      <c r="E786" s="110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</row>
    <row r="787" spans="2:18">
      <c r="B787" s="110"/>
      <c r="C787" s="110"/>
      <c r="D787" s="110"/>
      <c r="E787" s="110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</row>
    <row r="788" spans="2:18">
      <c r="B788" s="110"/>
      <c r="C788" s="110"/>
      <c r="D788" s="110"/>
      <c r="E788" s="110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</row>
    <row r="789" spans="2:18">
      <c r="B789" s="110"/>
      <c r="C789" s="110"/>
      <c r="D789" s="110"/>
      <c r="E789" s="110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</row>
    <row r="790" spans="2:18">
      <c r="B790" s="110"/>
      <c r="C790" s="110"/>
      <c r="D790" s="110"/>
      <c r="E790" s="110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</row>
    <row r="791" spans="2:18">
      <c r="B791" s="110"/>
      <c r="C791" s="110"/>
      <c r="D791" s="110"/>
      <c r="E791" s="110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</row>
    <row r="792" spans="2:18">
      <c r="B792" s="110"/>
      <c r="C792" s="110"/>
      <c r="D792" s="110"/>
      <c r="E792" s="110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</row>
    <row r="793" spans="2:18">
      <c r="B793" s="110"/>
      <c r="C793" s="110"/>
      <c r="D793" s="110"/>
      <c r="E793" s="110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</row>
    <row r="794" spans="2:18">
      <c r="B794" s="110"/>
      <c r="C794" s="110"/>
      <c r="D794" s="110"/>
      <c r="E794" s="110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</row>
    <row r="795" spans="2:18">
      <c r="B795" s="110"/>
      <c r="C795" s="110"/>
      <c r="D795" s="110"/>
      <c r="E795" s="110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</row>
    <row r="796" spans="2:18">
      <c r="B796" s="110"/>
      <c r="C796" s="110"/>
      <c r="D796" s="110"/>
      <c r="E796" s="110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</row>
    <row r="797" spans="2:18">
      <c r="B797" s="110"/>
      <c r="C797" s="110"/>
      <c r="D797" s="110"/>
      <c r="E797" s="110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</row>
    <row r="798" spans="2:18">
      <c r="B798" s="110"/>
      <c r="C798" s="110"/>
      <c r="D798" s="110"/>
      <c r="E798" s="110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</row>
    <row r="799" spans="2:18">
      <c r="B799" s="110"/>
      <c r="C799" s="110"/>
      <c r="D799" s="110"/>
      <c r="E799" s="110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</row>
    <row r="800" spans="2:18">
      <c r="B800" s="110"/>
      <c r="C800" s="110"/>
      <c r="D800" s="110"/>
      <c r="E800" s="110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</row>
    <row r="801" spans="2:18">
      <c r="B801" s="110"/>
      <c r="C801" s="110"/>
      <c r="D801" s="110"/>
      <c r="E801" s="110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</row>
    <row r="802" spans="2:18">
      <c r="B802" s="110"/>
      <c r="C802" s="110"/>
      <c r="D802" s="110"/>
      <c r="E802" s="110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</row>
    <row r="803" spans="2:18">
      <c r="B803" s="110"/>
      <c r="C803" s="110"/>
      <c r="D803" s="110"/>
      <c r="E803" s="110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</row>
    <row r="804" spans="2:18">
      <c r="B804" s="110"/>
      <c r="C804" s="110"/>
      <c r="D804" s="110"/>
      <c r="E804" s="110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</row>
    <row r="805" spans="2:18">
      <c r="B805" s="110"/>
      <c r="C805" s="110"/>
      <c r="D805" s="110"/>
      <c r="E805" s="110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</row>
    <row r="806" spans="2:18">
      <c r="B806" s="110"/>
      <c r="C806" s="110"/>
      <c r="D806" s="110"/>
      <c r="E806" s="110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</row>
    <row r="807" spans="2:18">
      <c r="B807" s="110"/>
      <c r="C807" s="110"/>
      <c r="D807" s="110"/>
      <c r="E807" s="110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</row>
    <row r="808" spans="2:18">
      <c r="B808" s="110"/>
      <c r="C808" s="110"/>
      <c r="D808" s="110"/>
      <c r="E808" s="110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</row>
    <row r="809" spans="2:18">
      <c r="B809" s="110"/>
      <c r="C809" s="110"/>
      <c r="D809" s="110"/>
      <c r="E809" s="110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</row>
    <row r="810" spans="2:18">
      <c r="B810" s="110"/>
      <c r="C810" s="110"/>
      <c r="D810" s="110"/>
      <c r="E810" s="110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</row>
    <row r="811" spans="2:18">
      <c r="B811" s="110"/>
      <c r="C811" s="110"/>
      <c r="D811" s="110"/>
      <c r="E811" s="110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</row>
    <row r="812" spans="2:18">
      <c r="B812" s="110"/>
      <c r="C812" s="110"/>
      <c r="D812" s="110"/>
      <c r="E812" s="110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</row>
    <row r="813" spans="2:18">
      <c r="B813" s="110"/>
      <c r="C813" s="110"/>
      <c r="D813" s="110"/>
      <c r="E813" s="110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</row>
    <row r="814" spans="2:18">
      <c r="B814" s="110"/>
      <c r="C814" s="110"/>
      <c r="D814" s="110"/>
      <c r="E814" s="110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</row>
    <row r="815" spans="2:18">
      <c r="B815" s="110"/>
      <c r="C815" s="110"/>
      <c r="D815" s="110"/>
      <c r="E815" s="110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</row>
    <row r="816" spans="2:18">
      <c r="B816" s="110"/>
      <c r="C816" s="110"/>
      <c r="D816" s="110"/>
      <c r="E816" s="110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</row>
    <row r="817" spans="2:18">
      <c r="B817" s="110"/>
      <c r="C817" s="110"/>
      <c r="D817" s="110"/>
      <c r="E817" s="110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</row>
    <row r="818" spans="2:18">
      <c r="B818" s="110"/>
      <c r="C818" s="110"/>
      <c r="D818" s="110"/>
      <c r="E818" s="110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</row>
    <row r="819" spans="2:18">
      <c r="B819" s="110"/>
      <c r="C819" s="110"/>
      <c r="D819" s="110"/>
      <c r="E819" s="110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</row>
    <row r="820" spans="2:18">
      <c r="B820" s="110"/>
      <c r="C820" s="110"/>
      <c r="D820" s="110"/>
      <c r="E820" s="110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</row>
    <row r="821" spans="2:18">
      <c r="B821" s="110"/>
      <c r="C821" s="110"/>
      <c r="D821" s="110"/>
      <c r="E821" s="110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</row>
    <row r="822" spans="2:18">
      <c r="B822" s="110"/>
      <c r="C822" s="110"/>
      <c r="D822" s="110"/>
      <c r="E822" s="110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</row>
    <row r="823" spans="2:18">
      <c r="B823" s="110"/>
      <c r="C823" s="110"/>
      <c r="D823" s="110"/>
      <c r="E823" s="110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</row>
    <row r="824" spans="2:18">
      <c r="B824" s="110"/>
      <c r="C824" s="110"/>
      <c r="D824" s="110"/>
      <c r="E824" s="110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</row>
    <row r="825" spans="2:18">
      <c r="B825" s="110"/>
      <c r="C825" s="110"/>
      <c r="D825" s="110"/>
      <c r="E825" s="110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</row>
    <row r="826" spans="2:18">
      <c r="B826" s="110"/>
      <c r="C826" s="110"/>
      <c r="D826" s="110"/>
      <c r="E826" s="110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</row>
    <row r="827" spans="2:18">
      <c r="B827" s="110"/>
      <c r="C827" s="110"/>
      <c r="D827" s="110"/>
      <c r="E827" s="110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</row>
    <row r="828" spans="2:18">
      <c r="B828" s="110"/>
      <c r="C828" s="110"/>
      <c r="D828" s="110"/>
      <c r="E828" s="110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</row>
    <row r="829" spans="2:18">
      <c r="B829" s="110"/>
      <c r="C829" s="110"/>
      <c r="D829" s="110"/>
      <c r="E829" s="110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</row>
    <row r="830" spans="2:18">
      <c r="B830" s="110"/>
      <c r="C830" s="110"/>
      <c r="D830" s="110"/>
      <c r="E830" s="110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</row>
    <row r="831" spans="2:18">
      <c r="B831" s="110"/>
      <c r="C831" s="110"/>
      <c r="D831" s="110"/>
      <c r="E831" s="110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</row>
    <row r="832" spans="2:18">
      <c r="B832" s="110"/>
      <c r="C832" s="110"/>
      <c r="D832" s="110"/>
      <c r="E832" s="110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</row>
    <row r="833" spans="2:18">
      <c r="B833" s="110"/>
      <c r="C833" s="110"/>
      <c r="D833" s="110"/>
      <c r="E833" s="110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</row>
    <row r="834" spans="2:18">
      <c r="B834" s="110"/>
      <c r="C834" s="110"/>
      <c r="D834" s="110"/>
      <c r="E834" s="110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</row>
    <row r="835" spans="2:18">
      <c r="B835" s="110"/>
      <c r="C835" s="110"/>
      <c r="D835" s="110"/>
      <c r="E835" s="110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</row>
    <row r="836" spans="2:18">
      <c r="B836" s="110"/>
      <c r="C836" s="110"/>
      <c r="D836" s="110"/>
      <c r="E836" s="110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</row>
    <row r="837" spans="2:18">
      <c r="B837" s="110"/>
      <c r="C837" s="110"/>
      <c r="D837" s="110"/>
      <c r="E837" s="110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</row>
    <row r="838" spans="2:18">
      <c r="B838" s="110"/>
      <c r="C838" s="110"/>
      <c r="D838" s="110"/>
      <c r="E838" s="110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</row>
    <row r="839" spans="2:18">
      <c r="B839" s="110"/>
      <c r="C839" s="110"/>
      <c r="D839" s="110"/>
      <c r="E839" s="110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</row>
    <row r="840" spans="2:18">
      <c r="B840" s="110"/>
      <c r="C840" s="110"/>
      <c r="D840" s="110"/>
      <c r="E840" s="110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</row>
    <row r="841" spans="2:18">
      <c r="B841" s="110"/>
      <c r="C841" s="110"/>
      <c r="D841" s="110"/>
      <c r="E841" s="110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</row>
    <row r="842" spans="2:18">
      <c r="B842" s="110"/>
      <c r="C842" s="110"/>
      <c r="D842" s="110"/>
      <c r="E842" s="110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</row>
    <row r="843" spans="2:18">
      <c r="B843" s="110"/>
      <c r="C843" s="110"/>
      <c r="D843" s="110"/>
      <c r="E843" s="110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</row>
    <row r="844" spans="2:18">
      <c r="B844" s="110"/>
      <c r="C844" s="110"/>
      <c r="D844" s="110"/>
      <c r="E844" s="110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</row>
    <row r="845" spans="2:18">
      <c r="B845" s="110"/>
      <c r="C845" s="110"/>
      <c r="D845" s="110"/>
      <c r="E845" s="110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</row>
    <row r="846" spans="2:18">
      <c r="B846" s="110"/>
      <c r="C846" s="110"/>
      <c r="D846" s="110"/>
      <c r="E846" s="110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</row>
    <row r="847" spans="2:18">
      <c r="B847" s="110"/>
      <c r="C847" s="110"/>
      <c r="D847" s="110"/>
      <c r="E847" s="110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</row>
    <row r="848" spans="2:18">
      <c r="B848" s="110"/>
      <c r="C848" s="110"/>
      <c r="D848" s="110"/>
      <c r="E848" s="110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</row>
    <row r="849" spans="2:18">
      <c r="B849" s="110"/>
      <c r="C849" s="110"/>
      <c r="D849" s="110"/>
      <c r="E849" s="110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</row>
    <row r="850" spans="2:18">
      <c r="B850" s="110"/>
      <c r="C850" s="110"/>
      <c r="D850" s="110"/>
      <c r="E850" s="110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</row>
    <row r="851" spans="2:18">
      <c r="B851" s="110"/>
      <c r="C851" s="110"/>
      <c r="D851" s="110"/>
      <c r="E851" s="110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</row>
    <row r="852" spans="2:18">
      <c r="B852" s="110"/>
      <c r="C852" s="110"/>
      <c r="D852" s="110"/>
      <c r="E852" s="110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</row>
    <row r="853" spans="2:18">
      <c r="B853" s="110"/>
      <c r="C853" s="110"/>
      <c r="D853" s="110"/>
      <c r="E853" s="110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</row>
    <row r="854" spans="2:18">
      <c r="B854" s="110"/>
      <c r="C854" s="110"/>
      <c r="D854" s="110"/>
      <c r="E854" s="110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</row>
    <row r="855" spans="2:18">
      <c r="B855" s="110"/>
      <c r="C855" s="110"/>
      <c r="D855" s="110"/>
      <c r="E855" s="110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</row>
    <row r="856" spans="2:18">
      <c r="B856" s="110"/>
      <c r="C856" s="110"/>
      <c r="D856" s="110"/>
      <c r="E856" s="110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</row>
    <row r="857" spans="2:18">
      <c r="B857" s="110"/>
      <c r="C857" s="110"/>
      <c r="D857" s="110"/>
      <c r="E857" s="110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</row>
    <row r="858" spans="2:18">
      <c r="B858" s="110"/>
      <c r="C858" s="110"/>
      <c r="D858" s="110"/>
      <c r="E858" s="110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</row>
    <row r="859" spans="2:18">
      <c r="B859" s="110"/>
      <c r="C859" s="110"/>
      <c r="D859" s="110"/>
      <c r="E859" s="110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</row>
    <row r="860" spans="2:18">
      <c r="B860" s="110"/>
      <c r="C860" s="110"/>
      <c r="D860" s="110"/>
      <c r="E860" s="110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</row>
    <row r="861" spans="2:18">
      <c r="B861" s="110"/>
      <c r="C861" s="110"/>
      <c r="D861" s="110"/>
      <c r="E861" s="110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</row>
    <row r="862" spans="2:18">
      <c r="B862" s="110"/>
      <c r="C862" s="110"/>
      <c r="D862" s="110"/>
      <c r="E862" s="110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</row>
    <row r="863" spans="2:18">
      <c r="B863" s="110"/>
      <c r="C863" s="110"/>
      <c r="D863" s="110"/>
      <c r="E863" s="110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</row>
    <row r="864" spans="2:18">
      <c r="B864" s="110"/>
      <c r="C864" s="110"/>
      <c r="D864" s="110"/>
      <c r="E864" s="110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</row>
    <row r="865" spans="2:18">
      <c r="B865" s="110"/>
      <c r="C865" s="110"/>
      <c r="D865" s="110"/>
      <c r="E865" s="110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</row>
    <row r="866" spans="2:18">
      <c r="B866" s="110"/>
      <c r="C866" s="110"/>
      <c r="D866" s="110"/>
      <c r="E866" s="110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</row>
    <row r="867" spans="2:18">
      <c r="B867" s="110"/>
      <c r="C867" s="110"/>
      <c r="D867" s="110"/>
      <c r="E867" s="110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</row>
    <row r="868" spans="2:18">
      <c r="B868" s="110"/>
      <c r="C868" s="110"/>
      <c r="D868" s="110"/>
      <c r="E868" s="110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</row>
    <row r="869" spans="2:18">
      <c r="B869" s="110"/>
      <c r="C869" s="110"/>
      <c r="D869" s="110"/>
      <c r="E869" s="110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</row>
    <row r="870" spans="2:18">
      <c r="B870" s="110"/>
      <c r="C870" s="110"/>
      <c r="D870" s="110"/>
      <c r="E870" s="110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</row>
    <row r="871" spans="2:18">
      <c r="B871" s="110"/>
      <c r="C871" s="110"/>
      <c r="D871" s="110"/>
      <c r="E871" s="110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</row>
    <row r="872" spans="2:18">
      <c r="B872" s="110"/>
      <c r="C872" s="110"/>
      <c r="D872" s="110"/>
      <c r="E872" s="110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</row>
    <row r="873" spans="2:18">
      <c r="B873" s="110"/>
      <c r="C873" s="110"/>
      <c r="D873" s="110"/>
      <c r="E873" s="110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</row>
    <row r="874" spans="2:18">
      <c r="B874" s="110"/>
      <c r="C874" s="110"/>
      <c r="D874" s="110"/>
      <c r="E874" s="110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</row>
    <row r="875" spans="2:18">
      <c r="B875" s="110"/>
      <c r="C875" s="110"/>
      <c r="D875" s="110"/>
      <c r="E875" s="110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</row>
    <row r="876" spans="2:18">
      <c r="B876" s="110"/>
      <c r="C876" s="110"/>
      <c r="D876" s="110"/>
      <c r="E876" s="110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</row>
    <row r="877" spans="2:18">
      <c r="B877" s="110"/>
      <c r="C877" s="110"/>
      <c r="D877" s="110"/>
      <c r="E877" s="110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</row>
    <row r="878" spans="2:18">
      <c r="B878" s="110"/>
      <c r="C878" s="110"/>
      <c r="D878" s="110"/>
      <c r="E878" s="110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</row>
    <row r="879" spans="2:18">
      <c r="B879" s="110"/>
      <c r="C879" s="110"/>
      <c r="D879" s="110"/>
      <c r="E879" s="110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</row>
    <row r="880" spans="2:18">
      <c r="B880" s="110"/>
      <c r="C880" s="110"/>
      <c r="D880" s="110"/>
      <c r="E880" s="110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</row>
    <row r="881" spans="2:18">
      <c r="B881" s="110"/>
      <c r="C881" s="110"/>
      <c r="D881" s="110"/>
      <c r="E881" s="110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</row>
    <row r="882" spans="2:18">
      <c r="B882" s="110"/>
      <c r="C882" s="110"/>
      <c r="D882" s="110"/>
      <c r="E882" s="110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</row>
    <row r="883" spans="2:18">
      <c r="B883" s="110"/>
      <c r="C883" s="110"/>
      <c r="D883" s="110"/>
      <c r="E883" s="110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</row>
    <row r="884" spans="2:18">
      <c r="B884" s="110"/>
      <c r="C884" s="110"/>
      <c r="D884" s="110"/>
      <c r="E884" s="110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</row>
    <row r="885" spans="2:18">
      <c r="B885" s="110"/>
      <c r="C885" s="110"/>
      <c r="D885" s="110"/>
      <c r="E885" s="110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</row>
    <row r="886" spans="2:18">
      <c r="B886" s="110"/>
      <c r="C886" s="110"/>
      <c r="D886" s="110"/>
      <c r="E886" s="110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</row>
    <row r="887" spans="2:18">
      <c r="B887" s="110"/>
      <c r="C887" s="110"/>
      <c r="D887" s="110"/>
      <c r="E887" s="110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</row>
    <row r="888" spans="2:18">
      <c r="B888" s="110"/>
      <c r="C888" s="110"/>
      <c r="D888" s="110"/>
      <c r="E888" s="110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</row>
    <row r="889" spans="2:18">
      <c r="B889" s="110"/>
      <c r="C889" s="110"/>
      <c r="D889" s="110"/>
      <c r="E889" s="110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</row>
    <row r="890" spans="2:18">
      <c r="B890" s="110"/>
      <c r="C890" s="110"/>
      <c r="D890" s="110"/>
      <c r="E890" s="110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</row>
    <row r="891" spans="2:18">
      <c r="B891" s="110"/>
      <c r="C891" s="110"/>
      <c r="D891" s="110"/>
      <c r="E891" s="110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</row>
    <row r="892" spans="2:18">
      <c r="B892" s="110"/>
      <c r="C892" s="110"/>
      <c r="D892" s="110"/>
      <c r="E892" s="110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</row>
    <row r="893" spans="2:18">
      <c r="B893" s="110"/>
      <c r="C893" s="110"/>
      <c r="D893" s="110"/>
      <c r="E893" s="110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</row>
    <row r="894" spans="2:18">
      <c r="B894" s="110"/>
      <c r="C894" s="110"/>
      <c r="D894" s="110"/>
      <c r="E894" s="110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</row>
    <row r="895" spans="2:18">
      <c r="B895" s="110"/>
      <c r="C895" s="110"/>
      <c r="D895" s="110"/>
      <c r="E895" s="110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</row>
    <row r="896" spans="2:18">
      <c r="B896" s="110"/>
      <c r="C896" s="110"/>
      <c r="D896" s="110"/>
      <c r="E896" s="110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</row>
    <row r="897" spans="2:18">
      <c r="B897" s="110"/>
      <c r="C897" s="110"/>
      <c r="D897" s="110"/>
      <c r="E897" s="110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</row>
    <row r="898" spans="2:18">
      <c r="B898" s="110"/>
      <c r="C898" s="110"/>
      <c r="D898" s="110"/>
      <c r="E898" s="110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</row>
    <row r="899" spans="2:18">
      <c r="B899" s="110"/>
      <c r="C899" s="110"/>
      <c r="D899" s="110"/>
      <c r="E899" s="110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</row>
    <row r="900" spans="2:18">
      <c r="B900" s="110"/>
      <c r="C900" s="110"/>
      <c r="D900" s="110"/>
      <c r="E900" s="110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</row>
    <row r="901" spans="2:18">
      <c r="B901" s="110"/>
      <c r="C901" s="110"/>
      <c r="D901" s="110"/>
      <c r="E901" s="110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</row>
    <row r="902" spans="2:18">
      <c r="B902" s="110"/>
      <c r="C902" s="110"/>
      <c r="D902" s="110"/>
      <c r="E902" s="110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</row>
    <row r="903" spans="2:18">
      <c r="B903" s="110"/>
      <c r="C903" s="110"/>
      <c r="D903" s="110"/>
      <c r="E903" s="110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</row>
    <row r="904" spans="2:18">
      <c r="B904" s="110"/>
      <c r="C904" s="110"/>
      <c r="D904" s="110"/>
      <c r="E904" s="110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</row>
    <row r="905" spans="2:18">
      <c r="B905" s="110"/>
      <c r="C905" s="110"/>
      <c r="D905" s="110"/>
      <c r="E905" s="110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</row>
    <row r="906" spans="2:18">
      <c r="B906" s="110"/>
      <c r="C906" s="110"/>
      <c r="D906" s="110"/>
      <c r="E906" s="110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</row>
    <row r="907" spans="2:18">
      <c r="B907" s="110"/>
      <c r="C907" s="110"/>
      <c r="D907" s="110"/>
      <c r="E907" s="110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</row>
    <row r="908" spans="2:18">
      <c r="B908" s="110"/>
      <c r="C908" s="110"/>
      <c r="D908" s="110"/>
      <c r="E908" s="110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</row>
    <row r="909" spans="2:18">
      <c r="B909" s="110"/>
      <c r="C909" s="110"/>
      <c r="D909" s="110"/>
      <c r="E909" s="110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</row>
    <row r="910" spans="2:18">
      <c r="B910" s="110"/>
      <c r="C910" s="110"/>
      <c r="D910" s="110"/>
      <c r="E910" s="110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</row>
    <row r="911" spans="2:18">
      <c r="B911" s="110"/>
      <c r="C911" s="110"/>
      <c r="D911" s="110"/>
      <c r="E911" s="110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</row>
    <row r="912" spans="2:18">
      <c r="B912" s="110"/>
      <c r="C912" s="110"/>
      <c r="D912" s="110"/>
      <c r="E912" s="110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</row>
    <row r="913" spans="2:18">
      <c r="B913" s="110"/>
      <c r="C913" s="110"/>
      <c r="D913" s="110"/>
      <c r="E913" s="110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</row>
    <row r="914" spans="2:18">
      <c r="B914" s="110"/>
      <c r="C914" s="110"/>
      <c r="D914" s="110"/>
      <c r="E914" s="110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</row>
    <row r="915" spans="2:18">
      <c r="B915" s="110"/>
      <c r="C915" s="110"/>
      <c r="D915" s="110"/>
      <c r="E915" s="110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</row>
    <row r="916" spans="2:18">
      <c r="B916" s="110"/>
      <c r="C916" s="110"/>
      <c r="D916" s="110"/>
      <c r="E916" s="110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</row>
    <row r="917" spans="2:18">
      <c r="B917" s="110"/>
      <c r="C917" s="110"/>
      <c r="D917" s="110"/>
      <c r="E917" s="110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</row>
    <row r="918" spans="2:18">
      <c r="B918" s="110"/>
      <c r="C918" s="110"/>
      <c r="D918" s="110"/>
      <c r="E918" s="110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</row>
    <row r="919" spans="2:18">
      <c r="B919" s="110"/>
      <c r="C919" s="110"/>
      <c r="D919" s="110"/>
      <c r="E919" s="110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</row>
    <row r="920" spans="2:18">
      <c r="B920" s="110"/>
      <c r="C920" s="110"/>
      <c r="D920" s="110"/>
      <c r="E920" s="110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</row>
    <row r="921" spans="2:18">
      <c r="B921" s="110"/>
      <c r="C921" s="110"/>
      <c r="D921" s="110"/>
      <c r="E921" s="110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</row>
    <row r="922" spans="2:18">
      <c r="B922" s="110"/>
      <c r="C922" s="110"/>
      <c r="D922" s="110"/>
      <c r="E922" s="110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</row>
    <row r="923" spans="2:18">
      <c r="B923" s="110"/>
      <c r="C923" s="110"/>
      <c r="D923" s="110"/>
      <c r="E923" s="110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</row>
    <row r="924" spans="2:18">
      <c r="B924" s="110"/>
      <c r="C924" s="110"/>
      <c r="D924" s="110"/>
      <c r="E924" s="110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</row>
    <row r="925" spans="2:18">
      <c r="B925" s="110"/>
      <c r="C925" s="110"/>
      <c r="D925" s="110"/>
      <c r="E925" s="110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</row>
    <row r="926" spans="2:18">
      <c r="B926" s="110"/>
      <c r="C926" s="110"/>
      <c r="D926" s="110"/>
      <c r="E926" s="110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</row>
    <row r="927" spans="2:18">
      <c r="B927" s="110"/>
      <c r="C927" s="110"/>
      <c r="D927" s="110"/>
      <c r="E927" s="110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</row>
    <row r="928" spans="2:18">
      <c r="B928" s="110"/>
      <c r="C928" s="110"/>
      <c r="D928" s="110"/>
      <c r="E928" s="110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</row>
    <row r="929" spans="2:18">
      <c r="B929" s="110"/>
      <c r="C929" s="110"/>
      <c r="D929" s="110"/>
      <c r="E929" s="110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</row>
    <row r="930" spans="2:18">
      <c r="B930" s="110"/>
      <c r="C930" s="110"/>
      <c r="D930" s="110"/>
      <c r="E930" s="110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</row>
    <row r="931" spans="2:18">
      <c r="B931" s="110"/>
      <c r="C931" s="110"/>
      <c r="D931" s="110"/>
      <c r="E931" s="110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</row>
    <row r="932" spans="2:18">
      <c r="B932" s="110"/>
      <c r="C932" s="110"/>
      <c r="D932" s="110"/>
      <c r="E932" s="110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</row>
    <row r="933" spans="2:18">
      <c r="B933" s="110"/>
      <c r="C933" s="110"/>
      <c r="D933" s="110"/>
      <c r="E933" s="110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</row>
    <row r="934" spans="2:18">
      <c r="B934" s="110"/>
      <c r="C934" s="110"/>
      <c r="D934" s="110"/>
      <c r="E934" s="110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</row>
    <row r="935" spans="2:18">
      <c r="B935" s="110"/>
      <c r="C935" s="110"/>
      <c r="D935" s="110"/>
      <c r="E935" s="110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</row>
    <row r="936" spans="2:18">
      <c r="B936" s="110"/>
      <c r="C936" s="110"/>
      <c r="D936" s="110"/>
      <c r="E936" s="110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</row>
    <row r="937" spans="2:18">
      <c r="B937" s="110"/>
      <c r="C937" s="110"/>
      <c r="D937" s="110"/>
      <c r="E937" s="110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</row>
    <row r="938" spans="2:18">
      <c r="B938" s="110"/>
      <c r="C938" s="110"/>
      <c r="D938" s="110"/>
      <c r="E938" s="110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</row>
    <row r="939" spans="2:18">
      <c r="B939" s="110"/>
      <c r="C939" s="110"/>
      <c r="D939" s="110"/>
      <c r="E939" s="110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</row>
    <row r="940" spans="2:18">
      <c r="B940" s="110"/>
      <c r="C940" s="110"/>
      <c r="D940" s="110"/>
      <c r="E940" s="110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</row>
    <row r="941" spans="2:18">
      <c r="B941" s="110"/>
      <c r="C941" s="110"/>
      <c r="D941" s="110"/>
      <c r="E941" s="110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</row>
    <row r="942" spans="2:18">
      <c r="B942" s="110"/>
      <c r="C942" s="110"/>
      <c r="D942" s="110"/>
      <c r="E942" s="110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</row>
    <row r="943" spans="2:18">
      <c r="B943" s="110"/>
      <c r="C943" s="110"/>
      <c r="D943" s="110"/>
      <c r="E943" s="110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</row>
    <row r="944" spans="2:18">
      <c r="B944" s="110"/>
      <c r="C944" s="110"/>
      <c r="D944" s="110"/>
      <c r="E944" s="110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</row>
    <row r="945" spans="2:18">
      <c r="B945" s="110"/>
      <c r="C945" s="110"/>
      <c r="D945" s="110"/>
      <c r="E945" s="110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</row>
    <row r="946" spans="2:18">
      <c r="B946" s="110"/>
      <c r="C946" s="110"/>
      <c r="D946" s="110"/>
      <c r="E946" s="110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</row>
    <row r="947" spans="2:18">
      <c r="B947" s="110"/>
      <c r="C947" s="110"/>
      <c r="D947" s="110"/>
      <c r="E947" s="110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</row>
    <row r="948" spans="2:18">
      <c r="B948" s="110"/>
      <c r="C948" s="110"/>
      <c r="D948" s="110"/>
      <c r="E948" s="110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</row>
    <row r="949" spans="2:18">
      <c r="B949" s="110"/>
      <c r="C949" s="110"/>
      <c r="D949" s="110"/>
      <c r="E949" s="110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</row>
    <row r="950" spans="2:18">
      <c r="B950" s="110"/>
      <c r="C950" s="110"/>
      <c r="D950" s="110"/>
      <c r="E950" s="110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</row>
    <row r="951" spans="2:18">
      <c r="B951" s="110"/>
      <c r="C951" s="110"/>
      <c r="D951" s="110"/>
      <c r="E951" s="110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</row>
    <row r="952" spans="2:18">
      <c r="B952" s="110"/>
      <c r="C952" s="110"/>
      <c r="D952" s="110"/>
      <c r="E952" s="110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</row>
    <row r="953" spans="2:18">
      <c r="B953" s="110"/>
      <c r="C953" s="110"/>
      <c r="D953" s="110"/>
      <c r="E953" s="110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</row>
    <row r="954" spans="2:18">
      <c r="B954" s="110"/>
      <c r="C954" s="110"/>
      <c r="D954" s="110"/>
      <c r="E954" s="110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</row>
    <row r="955" spans="2:18">
      <c r="B955" s="110"/>
      <c r="C955" s="110"/>
      <c r="D955" s="110"/>
      <c r="E955" s="110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</row>
    <row r="956" spans="2:18">
      <c r="B956" s="110"/>
      <c r="C956" s="110"/>
      <c r="D956" s="110"/>
      <c r="E956" s="110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</row>
    <row r="957" spans="2:18">
      <c r="B957" s="110"/>
      <c r="C957" s="110"/>
      <c r="D957" s="110"/>
      <c r="E957" s="110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</row>
    <row r="958" spans="2:18">
      <c r="B958" s="110"/>
      <c r="C958" s="110"/>
      <c r="D958" s="110"/>
      <c r="E958" s="110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</row>
    <row r="959" spans="2:18">
      <c r="B959" s="110"/>
      <c r="C959" s="110"/>
      <c r="D959" s="110"/>
      <c r="E959" s="110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</row>
    <row r="960" spans="2:18">
      <c r="B960" s="110"/>
      <c r="C960" s="110"/>
      <c r="D960" s="110"/>
      <c r="E960" s="110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</row>
    <row r="961" spans="2:18">
      <c r="B961" s="110"/>
      <c r="C961" s="110"/>
      <c r="D961" s="110"/>
      <c r="E961" s="110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</row>
    <row r="962" spans="2:18">
      <c r="B962" s="110"/>
      <c r="C962" s="110"/>
      <c r="D962" s="110"/>
      <c r="E962" s="110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</row>
    <row r="963" spans="2:18">
      <c r="B963" s="110"/>
      <c r="C963" s="110"/>
      <c r="D963" s="110"/>
      <c r="E963" s="110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</row>
    <row r="964" spans="2:18">
      <c r="B964" s="110"/>
      <c r="C964" s="110"/>
      <c r="D964" s="110"/>
      <c r="E964" s="110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</row>
    <row r="965" spans="2:18">
      <c r="B965" s="110"/>
      <c r="C965" s="110"/>
      <c r="D965" s="110"/>
      <c r="E965" s="110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</row>
    <row r="966" spans="2:18">
      <c r="B966" s="110"/>
      <c r="C966" s="110"/>
      <c r="D966" s="110"/>
      <c r="E966" s="110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</row>
    <row r="967" spans="2:18">
      <c r="B967" s="110"/>
      <c r="C967" s="110"/>
      <c r="D967" s="110"/>
      <c r="E967" s="110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</row>
    <row r="968" spans="2:18">
      <c r="B968" s="110"/>
      <c r="C968" s="110"/>
      <c r="D968" s="110"/>
      <c r="E968" s="110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</row>
    <row r="969" spans="2:18">
      <c r="B969" s="110"/>
      <c r="C969" s="110"/>
      <c r="D969" s="110"/>
      <c r="E969" s="110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</row>
    <row r="970" spans="2:18">
      <c r="B970" s="110"/>
      <c r="C970" s="110"/>
      <c r="D970" s="110"/>
      <c r="E970" s="110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</row>
    <row r="971" spans="2:18">
      <c r="B971" s="110"/>
      <c r="C971" s="110"/>
      <c r="D971" s="110"/>
      <c r="E971" s="110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</row>
    <row r="972" spans="2:18">
      <c r="B972" s="110"/>
      <c r="C972" s="110"/>
      <c r="D972" s="110"/>
      <c r="E972" s="110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</row>
    <row r="973" spans="2:18">
      <c r="B973" s="110"/>
      <c r="C973" s="110"/>
      <c r="D973" s="110"/>
      <c r="E973" s="110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</row>
    <row r="974" spans="2:18">
      <c r="B974" s="110"/>
      <c r="C974" s="110"/>
      <c r="D974" s="110"/>
      <c r="E974" s="110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</row>
    <row r="975" spans="2:18">
      <c r="B975" s="110"/>
      <c r="C975" s="110"/>
      <c r="D975" s="110"/>
      <c r="E975" s="110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</row>
    <row r="976" spans="2:18">
      <c r="B976" s="110"/>
      <c r="C976" s="110"/>
      <c r="D976" s="110"/>
      <c r="E976" s="110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</row>
    <row r="977" spans="2:18">
      <c r="B977" s="110"/>
      <c r="C977" s="110"/>
      <c r="D977" s="110"/>
      <c r="E977" s="110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</row>
    <row r="978" spans="2:18">
      <c r="B978" s="110"/>
      <c r="C978" s="110"/>
      <c r="D978" s="110"/>
      <c r="E978" s="110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</row>
    <row r="979" spans="2:18">
      <c r="B979" s="110"/>
      <c r="C979" s="110"/>
      <c r="D979" s="110"/>
      <c r="E979" s="110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</row>
    <row r="980" spans="2:18">
      <c r="B980" s="110"/>
      <c r="C980" s="110"/>
      <c r="D980" s="110"/>
      <c r="E980" s="110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</row>
    <row r="981" spans="2:18">
      <c r="B981" s="110"/>
      <c r="C981" s="110"/>
      <c r="D981" s="110"/>
      <c r="E981" s="110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</row>
    <row r="982" spans="2:18">
      <c r="B982" s="110"/>
      <c r="C982" s="110"/>
      <c r="D982" s="110"/>
      <c r="E982" s="110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</row>
    <row r="983" spans="2:18">
      <c r="B983" s="110"/>
      <c r="C983" s="110"/>
      <c r="D983" s="110"/>
      <c r="E983" s="110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</row>
    <row r="984" spans="2:18">
      <c r="B984" s="110"/>
      <c r="C984" s="110"/>
      <c r="D984" s="110"/>
      <c r="E984" s="110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</row>
    <row r="985" spans="2:18">
      <c r="B985" s="110"/>
      <c r="C985" s="110"/>
      <c r="D985" s="110"/>
      <c r="E985" s="110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</row>
    <row r="986" spans="2:18">
      <c r="B986" s="110"/>
      <c r="C986" s="110"/>
      <c r="D986" s="110"/>
      <c r="E986" s="110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</row>
    <row r="987" spans="2:18">
      <c r="B987" s="110"/>
      <c r="C987" s="110"/>
      <c r="D987" s="110"/>
      <c r="E987" s="110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</row>
    <row r="988" spans="2:18">
      <c r="B988" s="110"/>
      <c r="C988" s="110"/>
      <c r="D988" s="110"/>
      <c r="E988" s="110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</row>
    <row r="989" spans="2:18">
      <c r="B989" s="110"/>
      <c r="C989" s="110"/>
      <c r="D989" s="110"/>
      <c r="E989" s="110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</row>
    <row r="990" spans="2:18">
      <c r="B990" s="110"/>
      <c r="C990" s="110"/>
      <c r="D990" s="110"/>
      <c r="E990" s="110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</row>
    <row r="991" spans="2:18">
      <c r="B991" s="110"/>
      <c r="C991" s="110"/>
      <c r="D991" s="110"/>
      <c r="E991" s="110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</row>
    <row r="992" spans="2:18">
      <c r="B992" s="110"/>
      <c r="C992" s="110"/>
      <c r="D992" s="110"/>
      <c r="E992" s="110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</row>
    <row r="993" spans="2:18">
      <c r="B993" s="110"/>
      <c r="C993" s="110"/>
      <c r="D993" s="110"/>
      <c r="E993" s="110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</row>
    <row r="994" spans="2:18">
      <c r="B994" s="110"/>
      <c r="C994" s="110"/>
      <c r="D994" s="110"/>
      <c r="E994" s="110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</row>
    <row r="995" spans="2:18">
      <c r="B995" s="110"/>
      <c r="C995" s="110"/>
      <c r="D995" s="110"/>
      <c r="E995" s="110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</row>
    <row r="996" spans="2:18">
      <c r="B996" s="110"/>
      <c r="C996" s="110"/>
      <c r="D996" s="110"/>
      <c r="E996" s="110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</row>
    <row r="997" spans="2:18">
      <c r="B997" s="110"/>
      <c r="C997" s="110"/>
      <c r="D997" s="110"/>
      <c r="E997" s="110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</row>
    <row r="998" spans="2:18">
      <c r="B998" s="110"/>
      <c r="C998" s="110"/>
      <c r="D998" s="110"/>
      <c r="E998" s="110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</row>
    <row r="999" spans="2:18">
      <c r="B999" s="110"/>
      <c r="C999" s="110"/>
      <c r="D999" s="110"/>
      <c r="E999" s="110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</row>
    <row r="1000" spans="2:18">
      <c r="B1000" s="110"/>
      <c r="C1000" s="110"/>
      <c r="D1000" s="110"/>
      <c r="E1000" s="110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</row>
    <row r="1001" spans="2:18">
      <c r="B1001" s="110"/>
      <c r="C1001" s="110"/>
      <c r="D1001" s="110"/>
      <c r="E1001" s="110"/>
      <c r="F1001" s="111"/>
      <c r="G1001" s="111"/>
      <c r="H1001" s="111"/>
      <c r="I1001" s="111"/>
      <c r="J1001" s="111"/>
      <c r="K1001" s="111"/>
      <c r="L1001" s="111"/>
      <c r="M1001" s="111"/>
      <c r="N1001" s="111"/>
      <c r="O1001" s="111"/>
      <c r="P1001" s="111"/>
      <c r="Q1001" s="111"/>
      <c r="R1001" s="111"/>
    </row>
    <row r="1002" spans="2:18">
      <c r="B1002" s="110"/>
      <c r="C1002" s="110"/>
      <c r="D1002" s="110"/>
      <c r="E1002" s="110"/>
      <c r="F1002" s="111"/>
      <c r="G1002" s="111"/>
      <c r="H1002" s="111"/>
      <c r="I1002" s="111"/>
      <c r="J1002" s="111"/>
      <c r="K1002" s="111"/>
      <c r="L1002" s="111"/>
      <c r="M1002" s="111"/>
      <c r="N1002" s="111"/>
      <c r="O1002" s="111"/>
      <c r="P1002" s="111"/>
      <c r="Q1002" s="111"/>
      <c r="R1002" s="111"/>
    </row>
    <row r="1003" spans="2:18">
      <c r="B1003" s="110"/>
      <c r="C1003" s="110"/>
      <c r="D1003" s="110"/>
      <c r="E1003" s="110"/>
      <c r="F1003" s="111"/>
      <c r="G1003" s="111"/>
      <c r="H1003" s="111"/>
      <c r="I1003" s="111"/>
      <c r="J1003" s="111"/>
      <c r="K1003" s="111"/>
      <c r="L1003" s="111"/>
      <c r="M1003" s="111"/>
      <c r="N1003" s="111"/>
      <c r="O1003" s="111"/>
      <c r="P1003" s="111"/>
      <c r="Q1003" s="111"/>
      <c r="R1003" s="111"/>
    </row>
    <row r="1004" spans="2:18">
      <c r="B1004" s="110"/>
      <c r="C1004" s="110"/>
      <c r="D1004" s="110"/>
      <c r="E1004" s="110"/>
      <c r="F1004" s="111"/>
      <c r="G1004" s="111"/>
      <c r="H1004" s="111"/>
      <c r="I1004" s="111"/>
      <c r="J1004" s="111"/>
      <c r="K1004" s="111"/>
      <c r="L1004" s="111"/>
      <c r="M1004" s="111"/>
      <c r="N1004" s="111"/>
      <c r="O1004" s="111"/>
      <c r="P1004" s="111"/>
      <c r="Q1004" s="111"/>
      <c r="R1004" s="111"/>
    </row>
    <row r="1005" spans="2:18">
      <c r="B1005" s="110"/>
      <c r="C1005" s="110"/>
      <c r="D1005" s="110"/>
      <c r="E1005" s="110"/>
      <c r="F1005" s="111"/>
      <c r="G1005" s="111"/>
      <c r="H1005" s="111"/>
      <c r="I1005" s="111"/>
      <c r="J1005" s="111"/>
      <c r="K1005" s="111"/>
      <c r="L1005" s="111"/>
      <c r="M1005" s="111"/>
      <c r="N1005" s="111"/>
      <c r="O1005" s="111"/>
      <c r="P1005" s="111"/>
      <c r="Q1005" s="111"/>
      <c r="R1005" s="111"/>
    </row>
    <row r="1006" spans="2:18">
      <c r="B1006" s="110"/>
      <c r="C1006" s="110"/>
      <c r="D1006" s="110"/>
      <c r="E1006" s="110"/>
      <c r="F1006" s="111"/>
      <c r="G1006" s="111"/>
      <c r="H1006" s="111"/>
      <c r="I1006" s="111"/>
      <c r="J1006" s="111"/>
      <c r="K1006" s="111"/>
      <c r="L1006" s="111"/>
      <c r="M1006" s="111"/>
      <c r="N1006" s="111"/>
      <c r="O1006" s="111"/>
      <c r="P1006" s="111"/>
      <c r="Q1006" s="111"/>
      <c r="R1006" s="111"/>
    </row>
    <row r="1007" spans="2:18">
      <c r="B1007" s="110"/>
      <c r="C1007" s="110"/>
      <c r="D1007" s="110"/>
      <c r="E1007" s="110"/>
      <c r="F1007" s="111"/>
      <c r="G1007" s="111"/>
      <c r="H1007" s="111"/>
      <c r="I1007" s="111"/>
      <c r="J1007" s="111"/>
      <c r="K1007" s="111"/>
      <c r="L1007" s="111"/>
      <c r="M1007" s="111"/>
      <c r="N1007" s="111"/>
      <c r="O1007" s="111"/>
      <c r="P1007" s="111"/>
      <c r="Q1007" s="111"/>
      <c r="R1007" s="111"/>
    </row>
    <row r="1008" spans="2:18">
      <c r="B1008" s="110"/>
      <c r="C1008" s="110"/>
      <c r="D1008" s="110"/>
      <c r="E1008" s="110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</row>
    <row r="1009" spans="2:18">
      <c r="B1009" s="110"/>
      <c r="C1009" s="110"/>
      <c r="D1009" s="110"/>
      <c r="E1009" s="110"/>
      <c r="F1009" s="111"/>
      <c r="G1009" s="111"/>
      <c r="H1009" s="111"/>
      <c r="I1009" s="111"/>
      <c r="J1009" s="111"/>
      <c r="K1009" s="111"/>
      <c r="L1009" s="111"/>
      <c r="M1009" s="111"/>
      <c r="N1009" s="111"/>
      <c r="O1009" s="111"/>
      <c r="P1009" s="111"/>
      <c r="Q1009" s="111"/>
      <c r="R1009" s="111"/>
    </row>
    <row r="1010" spans="2:18">
      <c r="B1010" s="110"/>
      <c r="C1010" s="110"/>
      <c r="D1010" s="110"/>
      <c r="E1010" s="110"/>
      <c r="F1010" s="111"/>
      <c r="G1010" s="111"/>
      <c r="H1010" s="111"/>
      <c r="I1010" s="111"/>
      <c r="J1010" s="111"/>
      <c r="K1010" s="111"/>
      <c r="L1010" s="111"/>
      <c r="M1010" s="111"/>
      <c r="N1010" s="111"/>
      <c r="O1010" s="111"/>
      <c r="P1010" s="111"/>
      <c r="Q1010" s="111"/>
      <c r="R1010" s="111"/>
    </row>
    <row r="1011" spans="2:18">
      <c r="B1011" s="110"/>
      <c r="C1011" s="110"/>
      <c r="D1011" s="110"/>
      <c r="E1011" s="110"/>
      <c r="F1011" s="111"/>
      <c r="G1011" s="111"/>
      <c r="H1011" s="111"/>
      <c r="I1011" s="111"/>
      <c r="J1011" s="111"/>
      <c r="K1011" s="111"/>
      <c r="L1011" s="111"/>
      <c r="M1011" s="111"/>
      <c r="N1011" s="111"/>
      <c r="O1011" s="111"/>
      <c r="P1011" s="111"/>
      <c r="Q1011" s="111"/>
      <c r="R1011" s="111"/>
    </row>
    <row r="1012" spans="2:18">
      <c r="B1012" s="110"/>
      <c r="C1012" s="110"/>
      <c r="D1012" s="110"/>
      <c r="E1012" s="110"/>
      <c r="F1012" s="111"/>
      <c r="G1012" s="111"/>
      <c r="H1012" s="111"/>
      <c r="I1012" s="111"/>
      <c r="J1012" s="111"/>
      <c r="K1012" s="111"/>
      <c r="L1012" s="111"/>
      <c r="M1012" s="111"/>
      <c r="N1012" s="111"/>
      <c r="O1012" s="111"/>
      <c r="P1012" s="111"/>
      <c r="Q1012" s="111"/>
      <c r="R1012" s="111"/>
    </row>
    <row r="1013" spans="2:18">
      <c r="B1013" s="110"/>
      <c r="C1013" s="110"/>
      <c r="D1013" s="110"/>
      <c r="E1013" s="110"/>
      <c r="F1013" s="111"/>
      <c r="G1013" s="111"/>
      <c r="H1013" s="111"/>
      <c r="I1013" s="111"/>
      <c r="J1013" s="111"/>
      <c r="K1013" s="111"/>
      <c r="L1013" s="111"/>
      <c r="M1013" s="111"/>
      <c r="N1013" s="111"/>
      <c r="O1013" s="111"/>
      <c r="P1013" s="111"/>
      <c r="Q1013" s="111"/>
      <c r="R1013" s="111"/>
    </row>
    <row r="1014" spans="2:18">
      <c r="B1014" s="110"/>
      <c r="C1014" s="110"/>
      <c r="D1014" s="110"/>
      <c r="E1014" s="110"/>
      <c r="F1014" s="111"/>
      <c r="G1014" s="111"/>
      <c r="H1014" s="111"/>
      <c r="I1014" s="111"/>
      <c r="J1014" s="111"/>
      <c r="K1014" s="111"/>
      <c r="L1014" s="111"/>
      <c r="M1014" s="111"/>
      <c r="N1014" s="111"/>
      <c r="O1014" s="111"/>
      <c r="P1014" s="111"/>
      <c r="Q1014" s="111"/>
      <c r="R1014" s="111"/>
    </row>
    <row r="1015" spans="2:18">
      <c r="B1015" s="110"/>
      <c r="C1015" s="110"/>
      <c r="D1015" s="110"/>
      <c r="E1015" s="110"/>
      <c r="F1015" s="111"/>
      <c r="G1015" s="111"/>
      <c r="H1015" s="111"/>
      <c r="I1015" s="111"/>
      <c r="J1015" s="111"/>
      <c r="K1015" s="111"/>
      <c r="L1015" s="111"/>
      <c r="M1015" s="111"/>
      <c r="N1015" s="111"/>
      <c r="O1015" s="111"/>
      <c r="P1015" s="111"/>
      <c r="Q1015" s="111"/>
      <c r="R1015" s="111"/>
    </row>
    <row r="1016" spans="2:18">
      <c r="B1016" s="110"/>
      <c r="C1016" s="110"/>
      <c r="D1016" s="110"/>
      <c r="E1016" s="110"/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111"/>
      <c r="P1016" s="111"/>
      <c r="Q1016" s="111"/>
      <c r="R1016" s="111"/>
    </row>
    <row r="1017" spans="2:18">
      <c r="B1017" s="110"/>
      <c r="C1017" s="110"/>
      <c r="D1017" s="110"/>
      <c r="E1017" s="110"/>
      <c r="F1017" s="111"/>
      <c r="G1017" s="111"/>
      <c r="H1017" s="111"/>
      <c r="I1017" s="111"/>
      <c r="J1017" s="111"/>
      <c r="K1017" s="111"/>
      <c r="L1017" s="111"/>
      <c r="M1017" s="111"/>
      <c r="N1017" s="111"/>
      <c r="O1017" s="111"/>
      <c r="P1017" s="111"/>
      <c r="Q1017" s="111"/>
      <c r="R1017" s="111"/>
    </row>
    <row r="1018" spans="2:18">
      <c r="B1018" s="110"/>
      <c r="C1018" s="110"/>
      <c r="D1018" s="110"/>
      <c r="E1018" s="110"/>
      <c r="F1018" s="111"/>
      <c r="G1018" s="111"/>
      <c r="H1018" s="111"/>
      <c r="I1018" s="111"/>
      <c r="J1018" s="111"/>
      <c r="K1018" s="111"/>
      <c r="L1018" s="111"/>
      <c r="M1018" s="111"/>
      <c r="N1018" s="111"/>
      <c r="O1018" s="111"/>
      <c r="P1018" s="111"/>
      <c r="Q1018" s="111"/>
      <c r="R1018" s="111"/>
    </row>
    <row r="1019" spans="2:18">
      <c r="B1019" s="110"/>
      <c r="C1019" s="110"/>
      <c r="D1019" s="110"/>
      <c r="E1019" s="110"/>
      <c r="F1019" s="111"/>
      <c r="G1019" s="111"/>
      <c r="H1019" s="111"/>
      <c r="I1019" s="111"/>
      <c r="J1019" s="111"/>
      <c r="K1019" s="111"/>
      <c r="L1019" s="111"/>
      <c r="M1019" s="111"/>
      <c r="N1019" s="111"/>
      <c r="O1019" s="111"/>
      <c r="P1019" s="111"/>
      <c r="Q1019" s="111"/>
      <c r="R1019" s="111"/>
    </row>
    <row r="1020" spans="2:18">
      <c r="B1020" s="110"/>
      <c r="C1020" s="110"/>
      <c r="D1020" s="110"/>
      <c r="E1020" s="110"/>
      <c r="F1020" s="111"/>
      <c r="G1020" s="111"/>
      <c r="H1020" s="111"/>
      <c r="I1020" s="111"/>
      <c r="J1020" s="111"/>
      <c r="K1020" s="111"/>
      <c r="L1020" s="111"/>
      <c r="M1020" s="111"/>
      <c r="N1020" s="111"/>
      <c r="O1020" s="111"/>
      <c r="P1020" s="111"/>
      <c r="Q1020" s="111"/>
      <c r="R1020" s="111"/>
    </row>
    <row r="1021" spans="2:18">
      <c r="B1021" s="110"/>
      <c r="C1021" s="110"/>
      <c r="D1021" s="110"/>
      <c r="E1021" s="110"/>
      <c r="F1021" s="111"/>
      <c r="G1021" s="111"/>
      <c r="H1021" s="111"/>
      <c r="I1021" s="111"/>
      <c r="J1021" s="111"/>
      <c r="K1021" s="111"/>
      <c r="L1021" s="111"/>
      <c r="M1021" s="111"/>
      <c r="N1021" s="111"/>
      <c r="O1021" s="111"/>
      <c r="P1021" s="111"/>
      <c r="Q1021" s="111"/>
      <c r="R1021" s="111"/>
    </row>
    <row r="1022" spans="2:18">
      <c r="B1022" s="110"/>
      <c r="C1022" s="110"/>
      <c r="D1022" s="110"/>
      <c r="E1022" s="110"/>
      <c r="F1022" s="111"/>
      <c r="G1022" s="111"/>
      <c r="H1022" s="111"/>
      <c r="I1022" s="111"/>
      <c r="J1022" s="111"/>
      <c r="K1022" s="111"/>
      <c r="L1022" s="111"/>
      <c r="M1022" s="111"/>
      <c r="N1022" s="111"/>
      <c r="O1022" s="111"/>
      <c r="P1022" s="111"/>
      <c r="Q1022" s="111"/>
      <c r="R1022" s="111"/>
    </row>
    <row r="1023" spans="2:18">
      <c r="B1023" s="110"/>
      <c r="C1023" s="110"/>
      <c r="D1023" s="110"/>
      <c r="E1023" s="110"/>
      <c r="F1023" s="111"/>
      <c r="G1023" s="111"/>
      <c r="H1023" s="111"/>
      <c r="I1023" s="111"/>
      <c r="J1023" s="111"/>
      <c r="K1023" s="111"/>
      <c r="L1023" s="111"/>
      <c r="M1023" s="111"/>
      <c r="N1023" s="111"/>
      <c r="O1023" s="111"/>
      <c r="P1023" s="111"/>
      <c r="Q1023" s="111"/>
      <c r="R1023" s="111"/>
    </row>
    <row r="1024" spans="2:18">
      <c r="B1024" s="110"/>
      <c r="C1024" s="110"/>
      <c r="D1024" s="110"/>
      <c r="E1024" s="110"/>
      <c r="F1024" s="111"/>
      <c r="G1024" s="111"/>
      <c r="H1024" s="111"/>
      <c r="I1024" s="111"/>
      <c r="J1024" s="111"/>
      <c r="K1024" s="111"/>
      <c r="L1024" s="111"/>
      <c r="M1024" s="111"/>
      <c r="N1024" s="111"/>
      <c r="O1024" s="111"/>
      <c r="P1024" s="111"/>
      <c r="Q1024" s="111"/>
      <c r="R1024" s="111"/>
    </row>
    <row r="1025" spans="2:18">
      <c r="B1025" s="110"/>
      <c r="C1025" s="110"/>
      <c r="D1025" s="110"/>
      <c r="E1025" s="110"/>
      <c r="F1025" s="111"/>
      <c r="G1025" s="111"/>
      <c r="H1025" s="111"/>
      <c r="I1025" s="111"/>
      <c r="J1025" s="111"/>
      <c r="K1025" s="111"/>
      <c r="L1025" s="111"/>
      <c r="M1025" s="111"/>
      <c r="N1025" s="111"/>
      <c r="O1025" s="111"/>
      <c r="P1025" s="111"/>
      <c r="Q1025" s="111"/>
      <c r="R1025" s="111"/>
    </row>
    <row r="1026" spans="2:18">
      <c r="B1026" s="110"/>
      <c r="C1026" s="110"/>
      <c r="D1026" s="110"/>
      <c r="E1026" s="110"/>
      <c r="F1026" s="111"/>
      <c r="G1026" s="111"/>
      <c r="H1026" s="111"/>
      <c r="I1026" s="111"/>
      <c r="J1026" s="111"/>
      <c r="K1026" s="111"/>
      <c r="L1026" s="111"/>
      <c r="M1026" s="111"/>
      <c r="N1026" s="111"/>
      <c r="O1026" s="111"/>
      <c r="P1026" s="111"/>
      <c r="Q1026" s="111"/>
      <c r="R1026" s="111"/>
    </row>
    <row r="1027" spans="2:18">
      <c r="B1027" s="110"/>
      <c r="C1027" s="110"/>
      <c r="D1027" s="110"/>
      <c r="E1027" s="110"/>
      <c r="F1027" s="111"/>
      <c r="G1027" s="111"/>
      <c r="H1027" s="111"/>
      <c r="I1027" s="111"/>
      <c r="J1027" s="111"/>
      <c r="K1027" s="111"/>
      <c r="L1027" s="111"/>
      <c r="M1027" s="111"/>
      <c r="N1027" s="111"/>
      <c r="O1027" s="111"/>
      <c r="P1027" s="111"/>
      <c r="Q1027" s="111"/>
      <c r="R1027" s="111"/>
    </row>
    <row r="1028" spans="2:18">
      <c r="B1028" s="110"/>
      <c r="C1028" s="110"/>
      <c r="D1028" s="110"/>
      <c r="E1028" s="110"/>
      <c r="F1028" s="111"/>
      <c r="G1028" s="111"/>
      <c r="H1028" s="111"/>
      <c r="I1028" s="111"/>
      <c r="J1028" s="111"/>
      <c r="K1028" s="111"/>
      <c r="L1028" s="111"/>
      <c r="M1028" s="111"/>
      <c r="N1028" s="111"/>
      <c r="O1028" s="111"/>
      <c r="P1028" s="111"/>
      <c r="Q1028" s="111"/>
      <c r="R1028" s="111"/>
    </row>
    <row r="1029" spans="2:18">
      <c r="B1029" s="110"/>
      <c r="C1029" s="110"/>
      <c r="D1029" s="110"/>
      <c r="E1029" s="110"/>
      <c r="F1029" s="111"/>
      <c r="G1029" s="111"/>
      <c r="H1029" s="111"/>
      <c r="I1029" s="111"/>
      <c r="J1029" s="111"/>
      <c r="K1029" s="111"/>
      <c r="L1029" s="111"/>
      <c r="M1029" s="111"/>
      <c r="N1029" s="111"/>
      <c r="O1029" s="111"/>
      <c r="P1029" s="111"/>
      <c r="Q1029" s="111"/>
      <c r="R1029" s="111"/>
    </row>
    <row r="1030" spans="2:18">
      <c r="B1030" s="110"/>
      <c r="C1030" s="110"/>
      <c r="D1030" s="110"/>
      <c r="E1030" s="110"/>
      <c r="F1030" s="111"/>
      <c r="G1030" s="111"/>
      <c r="H1030" s="111"/>
      <c r="I1030" s="111"/>
      <c r="J1030" s="111"/>
      <c r="K1030" s="111"/>
      <c r="L1030" s="111"/>
      <c r="M1030" s="111"/>
      <c r="N1030" s="111"/>
      <c r="O1030" s="111"/>
      <c r="P1030" s="111"/>
      <c r="Q1030" s="111"/>
      <c r="R1030" s="111"/>
    </row>
    <row r="1031" spans="2:18">
      <c r="B1031" s="110"/>
      <c r="C1031" s="110"/>
      <c r="D1031" s="110"/>
      <c r="E1031" s="110"/>
      <c r="F1031" s="111"/>
      <c r="G1031" s="111"/>
      <c r="H1031" s="111"/>
      <c r="I1031" s="111"/>
      <c r="J1031" s="111"/>
      <c r="K1031" s="111"/>
      <c r="L1031" s="111"/>
      <c r="M1031" s="111"/>
      <c r="N1031" s="111"/>
      <c r="O1031" s="111"/>
      <c r="P1031" s="111"/>
      <c r="Q1031" s="111"/>
      <c r="R1031" s="111"/>
    </row>
    <row r="1032" spans="2:18">
      <c r="B1032" s="110"/>
      <c r="C1032" s="110"/>
      <c r="D1032" s="110"/>
      <c r="E1032" s="110"/>
      <c r="F1032" s="111"/>
      <c r="G1032" s="111"/>
      <c r="H1032" s="111"/>
      <c r="I1032" s="111"/>
      <c r="J1032" s="111"/>
      <c r="K1032" s="111"/>
      <c r="L1032" s="111"/>
      <c r="M1032" s="111"/>
      <c r="N1032" s="111"/>
      <c r="O1032" s="111"/>
      <c r="P1032" s="111"/>
      <c r="Q1032" s="111"/>
      <c r="R1032" s="111"/>
    </row>
    <row r="1033" spans="2:18">
      <c r="B1033" s="110"/>
      <c r="C1033" s="110"/>
      <c r="D1033" s="110"/>
      <c r="E1033" s="110"/>
      <c r="F1033" s="111"/>
      <c r="G1033" s="111"/>
      <c r="H1033" s="111"/>
      <c r="I1033" s="111"/>
      <c r="J1033" s="111"/>
      <c r="K1033" s="111"/>
      <c r="L1033" s="111"/>
      <c r="M1033" s="111"/>
      <c r="N1033" s="111"/>
      <c r="O1033" s="111"/>
      <c r="P1033" s="111"/>
      <c r="Q1033" s="111"/>
      <c r="R1033" s="111"/>
    </row>
    <row r="1034" spans="2:18">
      <c r="B1034" s="110"/>
      <c r="C1034" s="110"/>
      <c r="D1034" s="110"/>
      <c r="E1034" s="110"/>
      <c r="F1034" s="111"/>
      <c r="G1034" s="111"/>
      <c r="H1034" s="111"/>
      <c r="I1034" s="111"/>
      <c r="J1034" s="111"/>
      <c r="K1034" s="111"/>
      <c r="L1034" s="111"/>
      <c r="M1034" s="111"/>
      <c r="N1034" s="111"/>
      <c r="O1034" s="111"/>
      <c r="P1034" s="111"/>
      <c r="Q1034" s="111"/>
      <c r="R1034" s="111"/>
    </row>
    <row r="1035" spans="2:18">
      <c r="B1035" s="110"/>
      <c r="C1035" s="110"/>
      <c r="D1035" s="110"/>
      <c r="E1035" s="110"/>
      <c r="F1035" s="111"/>
      <c r="G1035" s="111"/>
      <c r="H1035" s="111"/>
      <c r="I1035" s="111"/>
      <c r="J1035" s="111"/>
      <c r="K1035" s="111"/>
      <c r="L1035" s="111"/>
      <c r="M1035" s="111"/>
      <c r="N1035" s="111"/>
      <c r="O1035" s="111"/>
      <c r="P1035" s="111"/>
      <c r="Q1035" s="111"/>
      <c r="R1035" s="111"/>
    </row>
    <row r="1036" spans="2:18">
      <c r="B1036" s="110"/>
      <c r="C1036" s="110"/>
      <c r="D1036" s="110"/>
      <c r="E1036" s="110"/>
      <c r="F1036" s="111"/>
      <c r="G1036" s="111"/>
      <c r="H1036" s="111"/>
      <c r="I1036" s="111"/>
      <c r="J1036" s="111"/>
      <c r="K1036" s="111"/>
      <c r="L1036" s="111"/>
      <c r="M1036" s="111"/>
      <c r="N1036" s="111"/>
      <c r="O1036" s="111"/>
      <c r="P1036" s="111"/>
      <c r="Q1036" s="111"/>
      <c r="R1036" s="111"/>
    </row>
    <row r="1037" spans="2:18">
      <c r="B1037" s="110"/>
      <c r="C1037" s="110"/>
      <c r="D1037" s="110"/>
      <c r="E1037" s="110"/>
      <c r="F1037" s="111"/>
      <c r="G1037" s="111"/>
      <c r="H1037" s="111"/>
      <c r="I1037" s="111"/>
      <c r="J1037" s="111"/>
      <c r="K1037" s="111"/>
      <c r="L1037" s="111"/>
      <c r="M1037" s="111"/>
      <c r="N1037" s="111"/>
      <c r="O1037" s="111"/>
      <c r="P1037" s="111"/>
      <c r="Q1037" s="111"/>
      <c r="R1037" s="111"/>
    </row>
    <row r="1038" spans="2:18">
      <c r="B1038" s="110"/>
      <c r="C1038" s="110"/>
      <c r="D1038" s="110"/>
      <c r="E1038" s="110"/>
      <c r="F1038" s="111"/>
      <c r="G1038" s="111"/>
      <c r="H1038" s="111"/>
      <c r="I1038" s="111"/>
      <c r="J1038" s="111"/>
      <c r="K1038" s="111"/>
      <c r="L1038" s="111"/>
      <c r="M1038" s="111"/>
      <c r="N1038" s="111"/>
      <c r="O1038" s="111"/>
      <c r="P1038" s="111"/>
      <c r="Q1038" s="111"/>
      <c r="R1038" s="111"/>
    </row>
    <row r="1039" spans="2:18">
      <c r="B1039" s="110"/>
      <c r="C1039" s="110"/>
      <c r="D1039" s="110"/>
      <c r="E1039" s="110"/>
      <c r="F1039" s="111"/>
      <c r="G1039" s="111"/>
      <c r="H1039" s="111"/>
      <c r="I1039" s="111"/>
      <c r="J1039" s="111"/>
      <c r="K1039" s="111"/>
      <c r="L1039" s="111"/>
      <c r="M1039" s="111"/>
      <c r="N1039" s="111"/>
      <c r="O1039" s="111"/>
      <c r="P1039" s="111"/>
      <c r="Q1039" s="111"/>
      <c r="R1039" s="111"/>
    </row>
    <row r="1040" spans="2:18">
      <c r="B1040" s="110"/>
      <c r="C1040" s="110"/>
      <c r="D1040" s="110"/>
      <c r="E1040" s="110"/>
      <c r="F1040" s="111"/>
      <c r="G1040" s="111"/>
      <c r="H1040" s="111"/>
      <c r="I1040" s="111"/>
      <c r="J1040" s="111"/>
      <c r="K1040" s="111"/>
      <c r="L1040" s="111"/>
      <c r="M1040" s="111"/>
      <c r="N1040" s="111"/>
      <c r="O1040" s="111"/>
      <c r="P1040" s="111"/>
      <c r="Q1040" s="111"/>
      <c r="R1040" s="111"/>
    </row>
    <row r="1041" spans="2:18">
      <c r="B1041" s="110"/>
      <c r="C1041" s="110"/>
      <c r="D1041" s="110"/>
      <c r="E1041" s="110"/>
      <c r="F1041" s="111"/>
      <c r="G1041" s="111"/>
      <c r="H1041" s="111"/>
      <c r="I1041" s="111"/>
      <c r="J1041" s="111"/>
      <c r="K1041" s="111"/>
      <c r="L1041" s="111"/>
      <c r="M1041" s="111"/>
      <c r="N1041" s="111"/>
      <c r="O1041" s="111"/>
      <c r="P1041" s="111"/>
      <c r="Q1041" s="111"/>
      <c r="R1041" s="111"/>
    </row>
    <row r="1042" spans="2:18">
      <c r="B1042" s="110"/>
      <c r="C1042" s="110"/>
      <c r="D1042" s="110"/>
      <c r="E1042" s="110"/>
      <c r="F1042" s="111"/>
      <c r="G1042" s="111"/>
      <c r="H1042" s="111"/>
      <c r="I1042" s="111"/>
      <c r="J1042" s="111"/>
      <c r="K1042" s="111"/>
      <c r="L1042" s="111"/>
      <c r="M1042" s="111"/>
      <c r="N1042" s="111"/>
      <c r="O1042" s="111"/>
      <c r="P1042" s="111"/>
      <c r="Q1042" s="111"/>
      <c r="R1042" s="111"/>
    </row>
    <row r="1043" spans="2:18">
      <c r="B1043" s="110"/>
      <c r="C1043" s="110"/>
      <c r="D1043" s="110"/>
      <c r="E1043" s="110"/>
      <c r="F1043" s="111"/>
      <c r="G1043" s="111"/>
      <c r="H1043" s="111"/>
      <c r="I1043" s="111"/>
      <c r="J1043" s="111"/>
      <c r="K1043" s="111"/>
      <c r="L1043" s="111"/>
      <c r="M1043" s="111"/>
      <c r="N1043" s="111"/>
      <c r="O1043" s="111"/>
      <c r="P1043" s="111"/>
      <c r="Q1043" s="111"/>
      <c r="R1043" s="111"/>
    </row>
    <row r="1044" spans="2:18">
      <c r="B1044" s="110"/>
      <c r="C1044" s="110"/>
      <c r="D1044" s="110"/>
      <c r="E1044" s="110"/>
      <c r="F1044" s="111"/>
      <c r="G1044" s="111"/>
      <c r="H1044" s="111"/>
      <c r="I1044" s="111"/>
      <c r="J1044" s="111"/>
      <c r="K1044" s="111"/>
      <c r="L1044" s="111"/>
      <c r="M1044" s="111"/>
      <c r="N1044" s="111"/>
      <c r="O1044" s="111"/>
      <c r="P1044" s="111"/>
      <c r="Q1044" s="111"/>
      <c r="R1044" s="111"/>
    </row>
    <row r="1045" spans="2:18">
      <c r="B1045" s="110"/>
      <c r="C1045" s="110"/>
      <c r="D1045" s="110"/>
      <c r="E1045" s="110"/>
      <c r="F1045" s="111"/>
      <c r="G1045" s="111"/>
      <c r="H1045" s="111"/>
      <c r="I1045" s="111"/>
      <c r="J1045" s="111"/>
      <c r="K1045" s="111"/>
      <c r="L1045" s="111"/>
      <c r="M1045" s="111"/>
      <c r="N1045" s="111"/>
      <c r="O1045" s="111"/>
      <c r="P1045" s="111"/>
      <c r="Q1045" s="111"/>
      <c r="R1045" s="111"/>
    </row>
    <row r="1046" spans="2:18">
      <c r="B1046" s="110"/>
      <c r="C1046" s="110"/>
      <c r="D1046" s="110"/>
      <c r="E1046" s="110"/>
      <c r="F1046" s="111"/>
      <c r="G1046" s="111"/>
      <c r="H1046" s="111"/>
      <c r="I1046" s="111"/>
      <c r="J1046" s="111"/>
      <c r="K1046" s="111"/>
      <c r="L1046" s="111"/>
      <c r="M1046" s="111"/>
      <c r="N1046" s="111"/>
      <c r="O1046" s="111"/>
      <c r="P1046" s="111"/>
      <c r="Q1046" s="111"/>
      <c r="R1046" s="111"/>
    </row>
    <row r="1047" spans="2:18">
      <c r="B1047" s="110"/>
      <c r="C1047" s="110"/>
      <c r="D1047" s="110"/>
      <c r="E1047" s="110"/>
      <c r="F1047" s="111"/>
      <c r="G1047" s="111"/>
      <c r="H1047" s="111"/>
      <c r="I1047" s="111"/>
      <c r="J1047" s="111"/>
      <c r="K1047" s="111"/>
      <c r="L1047" s="111"/>
      <c r="M1047" s="111"/>
      <c r="N1047" s="111"/>
      <c r="O1047" s="111"/>
      <c r="P1047" s="111"/>
      <c r="Q1047" s="111"/>
      <c r="R1047" s="111"/>
    </row>
    <row r="1048" spans="2:18">
      <c r="B1048" s="110"/>
      <c r="C1048" s="110"/>
      <c r="D1048" s="110"/>
      <c r="E1048" s="110"/>
      <c r="F1048" s="111"/>
      <c r="G1048" s="111"/>
      <c r="H1048" s="111"/>
      <c r="I1048" s="111"/>
      <c r="J1048" s="111"/>
      <c r="K1048" s="111"/>
      <c r="L1048" s="111"/>
      <c r="M1048" s="111"/>
      <c r="N1048" s="111"/>
      <c r="O1048" s="111"/>
      <c r="P1048" s="111"/>
      <c r="Q1048" s="111"/>
      <c r="R1048" s="111"/>
    </row>
    <row r="1049" spans="2:18">
      <c r="B1049" s="110"/>
      <c r="C1049" s="110"/>
      <c r="D1049" s="110"/>
      <c r="E1049" s="110"/>
      <c r="F1049" s="111"/>
      <c r="G1049" s="111"/>
      <c r="H1049" s="111"/>
      <c r="I1049" s="111"/>
      <c r="J1049" s="111"/>
      <c r="K1049" s="111"/>
      <c r="L1049" s="111"/>
      <c r="M1049" s="111"/>
      <c r="N1049" s="111"/>
      <c r="O1049" s="111"/>
      <c r="P1049" s="111"/>
      <c r="Q1049" s="111"/>
      <c r="R1049" s="111"/>
    </row>
    <row r="1050" spans="2:18">
      <c r="B1050" s="110"/>
      <c r="C1050" s="110"/>
      <c r="D1050" s="110"/>
      <c r="E1050" s="110"/>
      <c r="F1050" s="111"/>
      <c r="G1050" s="111"/>
      <c r="H1050" s="111"/>
      <c r="I1050" s="111"/>
      <c r="J1050" s="111"/>
      <c r="K1050" s="111"/>
      <c r="L1050" s="111"/>
      <c r="M1050" s="111"/>
      <c r="N1050" s="111"/>
      <c r="O1050" s="111"/>
      <c r="P1050" s="111"/>
      <c r="Q1050" s="111"/>
      <c r="R1050" s="111"/>
    </row>
    <row r="1051" spans="2:18">
      <c r="B1051" s="110"/>
      <c r="C1051" s="110"/>
      <c r="D1051" s="110"/>
      <c r="E1051" s="110"/>
      <c r="F1051" s="111"/>
      <c r="G1051" s="111"/>
      <c r="H1051" s="111"/>
      <c r="I1051" s="111"/>
      <c r="J1051" s="111"/>
      <c r="K1051" s="111"/>
      <c r="L1051" s="111"/>
      <c r="M1051" s="111"/>
      <c r="N1051" s="111"/>
      <c r="O1051" s="111"/>
      <c r="P1051" s="111"/>
      <c r="Q1051" s="111"/>
      <c r="R1051" s="111"/>
    </row>
    <row r="1052" spans="2:18">
      <c r="B1052" s="110"/>
      <c r="C1052" s="110"/>
      <c r="D1052" s="110"/>
      <c r="E1052" s="110"/>
      <c r="F1052" s="111"/>
      <c r="G1052" s="111"/>
      <c r="H1052" s="111"/>
      <c r="I1052" s="111"/>
      <c r="J1052" s="111"/>
      <c r="K1052" s="111"/>
      <c r="L1052" s="111"/>
      <c r="M1052" s="111"/>
      <c r="N1052" s="111"/>
      <c r="O1052" s="111"/>
      <c r="P1052" s="111"/>
      <c r="Q1052" s="111"/>
      <c r="R1052" s="111"/>
    </row>
    <row r="1053" spans="2:18">
      <c r="B1053" s="110"/>
      <c r="C1053" s="110"/>
      <c r="D1053" s="110"/>
      <c r="E1053" s="110"/>
      <c r="F1053" s="111"/>
      <c r="G1053" s="111"/>
      <c r="H1053" s="111"/>
      <c r="I1053" s="111"/>
      <c r="J1053" s="111"/>
      <c r="K1053" s="111"/>
      <c r="L1053" s="111"/>
      <c r="M1053" s="111"/>
      <c r="N1053" s="111"/>
      <c r="O1053" s="111"/>
      <c r="P1053" s="111"/>
      <c r="Q1053" s="111"/>
      <c r="R1053" s="111"/>
    </row>
    <row r="1054" spans="2:18">
      <c r="B1054" s="110"/>
      <c r="C1054" s="110"/>
      <c r="D1054" s="110"/>
      <c r="E1054" s="110"/>
      <c r="F1054" s="111"/>
      <c r="G1054" s="111"/>
      <c r="H1054" s="111"/>
      <c r="I1054" s="111"/>
      <c r="J1054" s="111"/>
      <c r="K1054" s="111"/>
      <c r="L1054" s="111"/>
      <c r="M1054" s="111"/>
      <c r="N1054" s="111"/>
      <c r="O1054" s="111"/>
      <c r="P1054" s="111"/>
      <c r="Q1054" s="111"/>
      <c r="R1054" s="111"/>
    </row>
    <row r="1055" spans="2:18">
      <c r="B1055" s="110"/>
      <c r="C1055" s="110"/>
      <c r="D1055" s="110"/>
      <c r="E1055" s="110"/>
      <c r="F1055" s="111"/>
      <c r="G1055" s="111"/>
      <c r="H1055" s="111"/>
      <c r="I1055" s="111"/>
      <c r="J1055" s="111"/>
      <c r="K1055" s="111"/>
      <c r="L1055" s="111"/>
      <c r="M1055" s="111"/>
      <c r="N1055" s="111"/>
      <c r="O1055" s="111"/>
      <c r="P1055" s="111"/>
      <c r="Q1055" s="111"/>
      <c r="R1055" s="111"/>
    </row>
    <row r="1056" spans="2:18">
      <c r="B1056" s="110"/>
      <c r="C1056" s="110"/>
      <c r="D1056" s="110"/>
      <c r="E1056" s="110"/>
      <c r="F1056" s="111"/>
      <c r="G1056" s="111"/>
      <c r="H1056" s="111"/>
      <c r="I1056" s="111"/>
      <c r="J1056" s="111"/>
      <c r="K1056" s="111"/>
      <c r="L1056" s="111"/>
      <c r="M1056" s="111"/>
      <c r="N1056" s="111"/>
      <c r="O1056" s="111"/>
      <c r="P1056" s="111"/>
      <c r="Q1056" s="111"/>
      <c r="R1056" s="111"/>
    </row>
    <row r="1057" spans="2:18">
      <c r="B1057" s="110"/>
      <c r="C1057" s="110"/>
      <c r="D1057" s="110"/>
      <c r="E1057" s="110"/>
      <c r="F1057" s="111"/>
      <c r="G1057" s="111"/>
      <c r="H1057" s="111"/>
      <c r="I1057" s="111"/>
      <c r="J1057" s="111"/>
      <c r="K1057" s="111"/>
      <c r="L1057" s="111"/>
      <c r="M1057" s="111"/>
      <c r="N1057" s="111"/>
      <c r="O1057" s="111"/>
      <c r="P1057" s="111"/>
      <c r="Q1057" s="111"/>
      <c r="R1057" s="111"/>
    </row>
    <row r="1058" spans="2:18">
      <c r="B1058" s="110"/>
      <c r="C1058" s="110"/>
      <c r="D1058" s="110"/>
      <c r="E1058" s="110"/>
      <c r="F1058" s="111"/>
      <c r="G1058" s="111"/>
      <c r="H1058" s="111"/>
      <c r="I1058" s="111"/>
      <c r="J1058" s="111"/>
      <c r="K1058" s="111"/>
      <c r="L1058" s="111"/>
      <c r="M1058" s="111"/>
      <c r="N1058" s="111"/>
      <c r="O1058" s="111"/>
      <c r="P1058" s="111"/>
      <c r="Q1058" s="111"/>
      <c r="R1058" s="111"/>
    </row>
    <row r="1059" spans="2:18">
      <c r="B1059" s="110"/>
      <c r="C1059" s="110"/>
      <c r="D1059" s="110"/>
      <c r="E1059" s="110"/>
      <c r="F1059" s="111"/>
      <c r="G1059" s="111"/>
      <c r="H1059" s="111"/>
      <c r="I1059" s="111"/>
      <c r="J1059" s="111"/>
      <c r="K1059" s="111"/>
      <c r="L1059" s="111"/>
      <c r="M1059" s="111"/>
      <c r="N1059" s="111"/>
      <c r="O1059" s="111"/>
      <c r="P1059" s="111"/>
      <c r="Q1059" s="111"/>
      <c r="R1059" s="111"/>
    </row>
    <row r="1060" spans="2:18">
      <c r="B1060" s="110"/>
      <c r="C1060" s="110"/>
      <c r="D1060" s="110"/>
      <c r="E1060" s="110"/>
      <c r="F1060" s="111"/>
      <c r="G1060" s="111"/>
      <c r="H1060" s="111"/>
      <c r="I1060" s="111"/>
      <c r="J1060" s="111"/>
      <c r="K1060" s="111"/>
      <c r="L1060" s="111"/>
      <c r="M1060" s="111"/>
      <c r="N1060" s="111"/>
      <c r="O1060" s="111"/>
      <c r="P1060" s="111"/>
      <c r="Q1060" s="111"/>
      <c r="R1060" s="111"/>
    </row>
    <row r="1061" spans="2:18">
      <c r="B1061" s="110"/>
      <c r="C1061" s="110"/>
      <c r="D1061" s="110"/>
      <c r="E1061" s="110"/>
      <c r="F1061" s="111"/>
      <c r="G1061" s="111"/>
      <c r="H1061" s="111"/>
      <c r="I1061" s="111"/>
      <c r="J1061" s="111"/>
      <c r="K1061" s="111"/>
      <c r="L1061" s="111"/>
      <c r="M1061" s="111"/>
      <c r="N1061" s="111"/>
      <c r="O1061" s="111"/>
      <c r="P1061" s="111"/>
      <c r="Q1061" s="111"/>
      <c r="R1061" s="111"/>
    </row>
    <row r="1062" spans="2:18">
      <c r="B1062" s="110"/>
      <c r="C1062" s="110"/>
      <c r="D1062" s="110"/>
      <c r="E1062" s="110"/>
      <c r="F1062" s="111"/>
      <c r="G1062" s="111"/>
      <c r="H1062" s="111"/>
      <c r="I1062" s="111"/>
      <c r="J1062" s="111"/>
      <c r="K1062" s="111"/>
      <c r="L1062" s="111"/>
      <c r="M1062" s="111"/>
      <c r="N1062" s="111"/>
      <c r="O1062" s="111"/>
      <c r="P1062" s="111"/>
      <c r="Q1062" s="111"/>
      <c r="R1062" s="111"/>
    </row>
    <row r="1063" spans="2:18">
      <c r="B1063" s="110"/>
      <c r="C1063" s="110"/>
      <c r="D1063" s="110"/>
      <c r="E1063" s="110"/>
      <c r="F1063" s="111"/>
      <c r="G1063" s="111"/>
      <c r="H1063" s="111"/>
      <c r="I1063" s="111"/>
      <c r="J1063" s="111"/>
      <c r="K1063" s="111"/>
      <c r="L1063" s="111"/>
      <c r="M1063" s="111"/>
      <c r="N1063" s="111"/>
      <c r="O1063" s="111"/>
      <c r="P1063" s="111"/>
      <c r="Q1063" s="111"/>
      <c r="R1063" s="111"/>
    </row>
    <row r="1064" spans="2:18">
      <c r="B1064" s="110"/>
      <c r="C1064" s="110"/>
      <c r="D1064" s="110"/>
      <c r="E1064" s="110"/>
      <c r="F1064" s="111"/>
      <c r="G1064" s="111"/>
      <c r="H1064" s="111"/>
      <c r="I1064" s="111"/>
      <c r="J1064" s="111"/>
      <c r="K1064" s="111"/>
      <c r="L1064" s="111"/>
      <c r="M1064" s="111"/>
      <c r="N1064" s="111"/>
      <c r="O1064" s="111"/>
      <c r="P1064" s="111"/>
      <c r="Q1064" s="111"/>
      <c r="R1064" s="111"/>
    </row>
    <row r="1065" spans="2:18">
      <c r="B1065" s="110"/>
      <c r="C1065" s="110"/>
      <c r="D1065" s="110"/>
      <c r="E1065" s="110"/>
      <c r="F1065" s="111"/>
      <c r="G1065" s="111"/>
      <c r="H1065" s="111"/>
      <c r="I1065" s="111"/>
      <c r="J1065" s="111"/>
      <c r="K1065" s="111"/>
      <c r="L1065" s="111"/>
      <c r="M1065" s="111"/>
      <c r="N1065" s="111"/>
      <c r="O1065" s="111"/>
      <c r="P1065" s="111"/>
      <c r="Q1065" s="111"/>
      <c r="R1065" s="111"/>
    </row>
    <row r="1066" spans="2:18">
      <c r="B1066" s="110"/>
      <c r="C1066" s="110"/>
      <c r="D1066" s="110"/>
      <c r="E1066" s="110"/>
      <c r="F1066" s="111"/>
      <c r="G1066" s="111"/>
      <c r="H1066" s="111"/>
      <c r="I1066" s="111"/>
      <c r="J1066" s="111"/>
      <c r="K1066" s="111"/>
      <c r="L1066" s="111"/>
      <c r="M1066" s="111"/>
      <c r="N1066" s="111"/>
      <c r="O1066" s="111"/>
      <c r="P1066" s="111"/>
      <c r="Q1066" s="111"/>
      <c r="R1066" s="111"/>
    </row>
  </sheetData>
  <sheetProtection sheet="1" objects="1" scenarios="1"/>
  <mergeCells count="1">
    <mergeCell ref="B6:R6"/>
  </mergeCells>
  <phoneticPr fontId="3" type="noConversion"/>
  <conditionalFormatting sqref="B58:B343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3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4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140</v>
      </c>
      <c r="C1" s="67" t="s" vm="1">
        <v>217</v>
      </c>
    </row>
    <row r="2" spans="2:15">
      <c r="B2" s="46" t="s">
        <v>139</v>
      </c>
      <c r="C2" s="67" t="s">
        <v>218</v>
      </c>
    </row>
    <row r="3" spans="2:15">
      <c r="B3" s="46" t="s">
        <v>141</v>
      </c>
      <c r="C3" s="67" t="s">
        <v>219</v>
      </c>
    </row>
    <row r="4" spans="2:15">
      <c r="B4" s="46" t="s">
        <v>142</v>
      </c>
      <c r="C4" s="67">
        <v>8602</v>
      </c>
    </row>
    <row r="6" spans="2:15" ht="26.25" customHeight="1">
      <c r="B6" s="149" t="s">
        <v>170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s="3" customFormat="1" ht="78.75">
      <c r="B7" s="47" t="s">
        <v>110</v>
      </c>
      <c r="C7" s="48" t="s">
        <v>43</v>
      </c>
      <c r="D7" s="48" t="s">
        <v>111</v>
      </c>
      <c r="E7" s="48" t="s">
        <v>14</v>
      </c>
      <c r="F7" s="48" t="s">
        <v>63</v>
      </c>
      <c r="G7" s="48" t="s">
        <v>17</v>
      </c>
      <c r="H7" s="48" t="s">
        <v>97</v>
      </c>
      <c r="I7" s="48" t="s">
        <v>51</v>
      </c>
      <c r="J7" s="48" t="s">
        <v>18</v>
      </c>
      <c r="K7" s="48" t="s">
        <v>194</v>
      </c>
      <c r="L7" s="48" t="s">
        <v>193</v>
      </c>
      <c r="M7" s="48" t="s">
        <v>105</v>
      </c>
      <c r="N7" s="48" t="s">
        <v>143</v>
      </c>
      <c r="O7" s="50" t="s">
        <v>145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201</v>
      </c>
      <c r="L8" s="31"/>
      <c r="M8" s="31" t="s">
        <v>197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2" t="s">
        <v>2474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124">
        <v>0</v>
      </c>
      <c r="O10" s="124">
        <v>0</v>
      </c>
    </row>
    <row r="11" spans="2:15" ht="20.25" customHeight="1">
      <c r="B11" s="125" t="s">
        <v>209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25" t="s">
        <v>106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25" t="s">
        <v>192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25" t="s">
        <v>200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0"/>
      <c r="C110" s="110"/>
      <c r="D110" s="110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</row>
    <row r="111" spans="2:15">
      <c r="B111" s="110"/>
      <c r="C111" s="110"/>
      <c r="D111" s="110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2:15">
      <c r="B112" s="110"/>
      <c r="C112" s="110"/>
      <c r="D112" s="110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2:15">
      <c r="B113" s="110"/>
      <c r="C113" s="110"/>
      <c r="D113" s="110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2:15">
      <c r="B114" s="110"/>
      <c r="C114" s="110"/>
      <c r="D114" s="110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2:15">
      <c r="B115" s="110"/>
      <c r="C115" s="110"/>
      <c r="D115" s="110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2:15">
      <c r="B116" s="110"/>
      <c r="C116" s="110"/>
      <c r="D116" s="110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2:15">
      <c r="B117" s="110"/>
      <c r="C117" s="110"/>
      <c r="D117" s="110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2:15">
      <c r="B118" s="110"/>
      <c r="C118" s="110"/>
      <c r="D118" s="110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2:15">
      <c r="B119" s="110"/>
      <c r="C119" s="110"/>
      <c r="D119" s="110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2:15">
      <c r="B120" s="110"/>
      <c r="C120" s="110"/>
      <c r="D120" s="110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2:15">
      <c r="B121" s="110"/>
      <c r="C121" s="110"/>
      <c r="D121" s="110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2:15">
      <c r="B122" s="110"/>
      <c r="C122" s="110"/>
      <c r="D122" s="110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2:15">
      <c r="B123" s="110"/>
      <c r="C123" s="110"/>
      <c r="D123" s="110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2:15">
      <c r="B124" s="110"/>
      <c r="C124" s="110"/>
      <c r="D124" s="110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2:15">
      <c r="B125" s="110"/>
      <c r="C125" s="110"/>
      <c r="D125" s="110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0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0"/>
      <c r="D127" s="110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0"/>
      <c r="D128" s="110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0"/>
      <c r="D129" s="110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0"/>
      <c r="D130" s="110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0"/>
      <c r="D131" s="110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0"/>
      <c r="D132" s="110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0"/>
      <c r="D133" s="110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0"/>
      <c r="D134" s="110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0"/>
      <c r="D135" s="110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0"/>
      <c r="D136" s="110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0"/>
      <c r="D137" s="110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0"/>
      <c r="D138" s="110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0"/>
      <c r="D139" s="110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0"/>
      <c r="D140" s="110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0"/>
      <c r="D141" s="110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0"/>
      <c r="D142" s="110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0"/>
      <c r="D143" s="110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0"/>
      <c r="D144" s="110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0"/>
      <c r="D145" s="110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0"/>
      <c r="D146" s="110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0"/>
      <c r="D147" s="110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0"/>
      <c r="D148" s="110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0"/>
      <c r="D149" s="110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0"/>
      <c r="D150" s="110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0"/>
      <c r="D151" s="110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0"/>
      <c r="D152" s="110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0"/>
      <c r="D153" s="110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0"/>
      <c r="D154" s="110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0"/>
      <c r="D155" s="110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0"/>
      <c r="D156" s="110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0"/>
      <c r="D157" s="110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0"/>
      <c r="D158" s="110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0"/>
      <c r="D159" s="110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0"/>
      <c r="D160" s="110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0"/>
      <c r="D161" s="110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0"/>
      <c r="D162" s="110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0"/>
      <c r="D163" s="110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0"/>
      <c r="D164" s="110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0"/>
      <c r="D165" s="110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0"/>
      <c r="D166" s="110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0"/>
      <c r="D167" s="110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0"/>
      <c r="D169" s="110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0"/>
      <c r="D170" s="110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0"/>
      <c r="D171" s="110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0"/>
      <c r="D172" s="110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0"/>
      <c r="D173" s="110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0"/>
      <c r="D174" s="110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0"/>
      <c r="D175" s="110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0"/>
      <c r="D176" s="110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0"/>
      <c r="D177" s="110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0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0"/>
      <c r="D179" s="110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0"/>
      <c r="D180" s="110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0"/>
      <c r="D181" s="110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0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0"/>
      <c r="D183" s="110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0"/>
      <c r="D184" s="110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0"/>
      <c r="D185" s="110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0"/>
      <c r="D186" s="110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0"/>
      <c r="D187" s="110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0"/>
      <c r="D188" s="110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0"/>
      <c r="D189" s="110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0"/>
      <c r="D190" s="110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0"/>
      <c r="D191" s="110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0"/>
      <c r="D192" s="110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0"/>
      <c r="D193" s="110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0"/>
      <c r="D194" s="110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0"/>
      <c r="D195" s="110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0"/>
      <c r="D196" s="110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0"/>
      <c r="D197" s="110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0"/>
      <c r="D198" s="110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0"/>
      <c r="D199" s="110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0"/>
      <c r="D200" s="110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0"/>
      <c r="D201" s="11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0"/>
      <c r="D202" s="110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0"/>
      <c r="D203" s="110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0"/>
      <c r="D204" s="110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0"/>
      <c r="D205" s="110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0"/>
      <c r="D206" s="110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0"/>
      <c r="D207" s="110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0"/>
      <c r="D208" s="110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0"/>
      <c r="D209" s="110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0"/>
      <c r="D210" s="110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0"/>
      <c r="D211" s="110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0"/>
      <c r="D212" s="110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0"/>
      <c r="D213" s="110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0"/>
      <c r="D214" s="110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0"/>
      <c r="D215" s="110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0"/>
      <c r="D216" s="110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0"/>
      <c r="D217" s="110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0"/>
      <c r="D218" s="110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0"/>
      <c r="D219" s="110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0"/>
      <c r="D220" s="110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0"/>
      <c r="D221" s="110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0"/>
      <c r="D222" s="110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0"/>
      <c r="D223" s="110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0"/>
      <c r="D224" s="110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0"/>
      <c r="D225" s="110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0"/>
      <c r="D226" s="110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0"/>
      <c r="D227" s="110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0"/>
      <c r="D228" s="110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0"/>
      <c r="D229" s="110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0"/>
      <c r="D230" s="110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0"/>
      <c r="D231" s="110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0"/>
      <c r="D232" s="110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0"/>
      <c r="D233" s="110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0"/>
      <c r="D234" s="110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0"/>
      <c r="D235" s="110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0"/>
      <c r="D236" s="110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0"/>
      <c r="D237" s="110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0"/>
      <c r="D238" s="110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0"/>
      <c r="D239" s="110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0"/>
      <c r="D240" s="110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0"/>
      <c r="D241" s="110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0"/>
      <c r="D242" s="110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0"/>
      <c r="D243" s="110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0"/>
      <c r="D244" s="110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0"/>
      <c r="D245" s="110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0"/>
      <c r="D246" s="110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0"/>
      <c r="D247" s="110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0"/>
      <c r="D248" s="110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0"/>
      <c r="D249" s="110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0"/>
      <c r="D250" s="110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0"/>
      <c r="D251" s="110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0"/>
      <c r="D252" s="110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0"/>
      <c r="D253" s="110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0"/>
      <c r="D254" s="110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0"/>
      <c r="D255" s="110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0"/>
      <c r="D256" s="110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0"/>
      <c r="D257" s="110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0"/>
      <c r="D258" s="110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0"/>
      <c r="D259" s="110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0"/>
      <c r="D260" s="110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0"/>
      <c r="D261" s="110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0"/>
      <c r="D262" s="110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0"/>
      <c r="D263" s="110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0"/>
      <c r="D264" s="110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0"/>
      <c r="D265" s="110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0"/>
      <c r="D266" s="110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0"/>
      <c r="D267" s="110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0"/>
      <c r="D268" s="110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0"/>
      <c r="D269" s="110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0"/>
      <c r="D270" s="110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0"/>
      <c r="D271" s="110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0"/>
      <c r="D272" s="110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0"/>
      <c r="C273" s="110"/>
      <c r="D273" s="110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0"/>
      <c r="C274" s="110"/>
      <c r="D274" s="110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0"/>
      <c r="C275" s="110"/>
      <c r="D275" s="110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0"/>
      <c r="D276" s="110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0"/>
      <c r="D277" s="110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0"/>
      <c r="D278" s="110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0"/>
      <c r="D279" s="110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0"/>
      <c r="D280" s="110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0"/>
      <c r="D281" s="110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0"/>
      <c r="D282" s="110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0"/>
      <c r="D283" s="110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0"/>
      <c r="D284" s="110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0"/>
      <c r="D285" s="110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0"/>
      <c r="D286" s="110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0"/>
      <c r="D287" s="110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0"/>
      <c r="D288" s="110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0"/>
      <c r="D289" s="110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0"/>
      <c r="D290" s="110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0"/>
      <c r="D291" s="110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0"/>
      <c r="D292" s="110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0"/>
      <c r="D293" s="110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0"/>
      <c r="C294" s="110"/>
      <c r="D294" s="110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0"/>
      <c r="C295" s="110"/>
      <c r="D295" s="110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0"/>
      <c r="C296" s="110"/>
      <c r="D296" s="110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0"/>
      <c r="D297" s="110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0"/>
      <c r="D298" s="110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0"/>
      <c r="D299" s="110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0"/>
      <c r="D300" s="110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>
      <selection activeCell="K22" sqref="K2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140</v>
      </c>
      <c r="C1" s="67" t="s" vm="1">
        <v>217</v>
      </c>
    </row>
    <row r="2" spans="2:10">
      <c r="B2" s="46" t="s">
        <v>139</v>
      </c>
      <c r="C2" s="67" t="s">
        <v>218</v>
      </c>
    </row>
    <row r="3" spans="2:10">
      <c r="B3" s="46" t="s">
        <v>141</v>
      </c>
      <c r="C3" s="67" t="s">
        <v>219</v>
      </c>
    </row>
    <row r="4" spans="2:10">
      <c r="B4" s="46" t="s">
        <v>142</v>
      </c>
      <c r="C4" s="67">
        <v>8602</v>
      </c>
    </row>
    <row r="6" spans="2:10" ht="26.25" customHeight="1">
      <c r="B6" s="149" t="s">
        <v>171</v>
      </c>
      <c r="C6" s="150"/>
      <c r="D6" s="150"/>
      <c r="E6" s="150"/>
      <c r="F6" s="150"/>
      <c r="G6" s="150"/>
      <c r="H6" s="150"/>
      <c r="I6" s="150"/>
      <c r="J6" s="151"/>
    </row>
    <row r="7" spans="2:10" s="3" customFormat="1" ht="78.75">
      <c r="B7" s="47" t="s">
        <v>110</v>
      </c>
      <c r="C7" s="49" t="s">
        <v>53</v>
      </c>
      <c r="D7" s="49" t="s">
        <v>82</v>
      </c>
      <c r="E7" s="49" t="s">
        <v>54</v>
      </c>
      <c r="F7" s="49" t="s">
        <v>97</v>
      </c>
      <c r="G7" s="49" t="s">
        <v>182</v>
      </c>
      <c r="H7" s="49" t="s">
        <v>143</v>
      </c>
      <c r="I7" s="49" t="s">
        <v>144</v>
      </c>
      <c r="J7" s="64" t="s">
        <v>204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198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22" t="s">
        <v>2475</v>
      </c>
      <c r="C10" s="68"/>
      <c r="D10" s="68"/>
      <c r="E10" s="68"/>
      <c r="F10" s="68"/>
      <c r="G10" s="123">
        <v>0</v>
      </c>
      <c r="H10" s="124">
        <v>0</v>
      </c>
      <c r="I10" s="124">
        <v>0</v>
      </c>
      <c r="J10" s="68"/>
    </row>
    <row r="11" spans="2:10" ht="22.5" customHeight="1">
      <c r="B11" s="120"/>
      <c r="C11" s="68"/>
      <c r="D11" s="68"/>
      <c r="E11" s="68"/>
      <c r="F11" s="68"/>
      <c r="G11" s="68"/>
      <c r="H11" s="68"/>
      <c r="I11" s="68"/>
      <c r="J11" s="68"/>
    </row>
    <row r="12" spans="2:10">
      <c r="B12" s="120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0"/>
      <c r="C110" s="110"/>
      <c r="D110" s="111"/>
      <c r="E110" s="111"/>
      <c r="F110" s="127"/>
      <c r="G110" s="127"/>
      <c r="H110" s="127"/>
      <c r="I110" s="127"/>
      <c r="J110" s="111"/>
    </row>
    <row r="111" spans="2:10">
      <c r="B111" s="110"/>
      <c r="C111" s="110"/>
      <c r="D111" s="111"/>
      <c r="E111" s="111"/>
      <c r="F111" s="127"/>
      <c r="G111" s="127"/>
      <c r="H111" s="127"/>
      <c r="I111" s="127"/>
      <c r="J111" s="111"/>
    </row>
    <row r="112" spans="2:10">
      <c r="B112" s="110"/>
      <c r="C112" s="110"/>
      <c r="D112" s="111"/>
      <c r="E112" s="111"/>
      <c r="F112" s="127"/>
      <c r="G112" s="127"/>
      <c r="H112" s="127"/>
      <c r="I112" s="127"/>
      <c r="J112" s="111"/>
    </row>
    <row r="113" spans="2:10">
      <c r="B113" s="110"/>
      <c r="C113" s="110"/>
      <c r="D113" s="111"/>
      <c r="E113" s="111"/>
      <c r="F113" s="127"/>
      <c r="G113" s="127"/>
      <c r="H113" s="127"/>
      <c r="I113" s="127"/>
      <c r="J113" s="111"/>
    </row>
    <row r="114" spans="2:10">
      <c r="B114" s="110"/>
      <c r="C114" s="110"/>
      <c r="D114" s="111"/>
      <c r="E114" s="111"/>
      <c r="F114" s="127"/>
      <c r="G114" s="127"/>
      <c r="H114" s="127"/>
      <c r="I114" s="127"/>
      <c r="J114" s="111"/>
    </row>
    <row r="115" spans="2:10">
      <c r="B115" s="110"/>
      <c r="C115" s="110"/>
      <c r="D115" s="111"/>
      <c r="E115" s="111"/>
      <c r="F115" s="127"/>
      <c r="G115" s="127"/>
      <c r="H115" s="127"/>
      <c r="I115" s="127"/>
      <c r="J115" s="111"/>
    </row>
    <row r="116" spans="2:10">
      <c r="B116" s="110"/>
      <c r="C116" s="110"/>
      <c r="D116" s="111"/>
      <c r="E116" s="111"/>
      <c r="F116" s="127"/>
      <c r="G116" s="127"/>
      <c r="H116" s="127"/>
      <c r="I116" s="127"/>
      <c r="J116" s="111"/>
    </row>
    <row r="117" spans="2:10">
      <c r="B117" s="110"/>
      <c r="C117" s="110"/>
      <c r="D117" s="111"/>
      <c r="E117" s="111"/>
      <c r="F117" s="127"/>
      <c r="G117" s="127"/>
      <c r="H117" s="127"/>
      <c r="I117" s="127"/>
      <c r="J117" s="111"/>
    </row>
    <row r="118" spans="2:10">
      <c r="B118" s="110"/>
      <c r="C118" s="110"/>
      <c r="D118" s="111"/>
      <c r="E118" s="111"/>
      <c r="F118" s="127"/>
      <c r="G118" s="127"/>
      <c r="H118" s="127"/>
      <c r="I118" s="127"/>
      <c r="J118" s="111"/>
    </row>
    <row r="119" spans="2:10">
      <c r="B119" s="110"/>
      <c r="C119" s="110"/>
      <c r="D119" s="111"/>
      <c r="E119" s="111"/>
      <c r="F119" s="127"/>
      <c r="G119" s="127"/>
      <c r="H119" s="127"/>
      <c r="I119" s="127"/>
      <c r="J119" s="111"/>
    </row>
    <row r="120" spans="2:10">
      <c r="B120" s="110"/>
      <c r="C120" s="110"/>
      <c r="D120" s="111"/>
      <c r="E120" s="111"/>
      <c r="F120" s="127"/>
      <c r="G120" s="127"/>
      <c r="H120" s="127"/>
      <c r="I120" s="127"/>
      <c r="J120" s="111"/>
    </row>
    <row r="121" spans="2:10">
      <c r="B121" s="110"/>
      <c r="C121" s="110"/>
      <c r="D121" s="111"/>
      <c r="E121" s="111"/>
      <c r="F121" s="127"/>
      <c r="G121" s="127"/>
      <c r="H121" s="127"/>
      <c r="I121" s="127"/>
      <c r="J121" s="111"/>
    </row>
    <row r="122" spans="2:10">
      <c r="B122" s="110"/>
      <c r="C122" s="110"/>
      <c r="D122" s="111"/>
      <c r="E122" s="111"/>
      <c r="F122" s="127"/>
      <c r="G122" s="127"/>
      <c r="H122" s="127"/>
      <c r="I122" s="127"/>
      <c r="J122" s="111"/>
    </row>
    <row r="123" spans="2:10">
      <c r="B123" s="110"/>
      <c r="C123" s="110"/>
      <c r="D123" s="111"/>
      <c r="E123" s="111"/>
      <c r="F123" s="127"/>
      <c r="G123" s="127"/>
      <c r="H123" s="127"/>
      <c r="I123" s="127"/>
      <c r="J123" s="111"/>
    </row>
    <row r="124" spans="2:10">
      <c r="B124" s="110"/>
      <c r="C124" s="110"/>
      <c r="D124" s="111"/>
      <c r="E124" s="111"/>
      <c r="F124" s="127"/>
      <c r="G124" s="127"/>
      <c r="H124" s="127"/>
      <c r="I124" s="127"/>
      <c r="J124" s="111"/>
    </row>
    <row r="125" spans="2:10">
      <c r="B125" s="110"/>
      <c r="C125" s="110"/>
      <c r="D125" s="111"/>
      <c r="E125" s="111"/>
      <c r="F125" s="127"/>
      <c r="G125" s="127"/>
      <c r="H125" s="127"/>
      <c r="I125" s="127"/>
      <c r="J125" s="111"/>
    </row>
    <row r="126" spans="2:10">
      <c r="B126" s="110"/>
      <c r="C126" s="110"/>
      <c r="D126" s="111"/>
      <c r="E126" s="111"/>
      <c r="F126" s="127"/>
      <c r="G126" s="127"/>
      <c r="H126" s="127"/>
      <c r="I126" s="127"/>
      <c r="J126" s="111"/>
    </row>
    <row r="127" spans="2:10">
      <c r="B127" s="110"/>
      <c r="C127" s="110"/>
      <c r="D127" s="111"/>
      <c r="E127" s="111"/>
      <c r="F127" s="127"/>
      <c r="G127" s="127"/>
      <c r="H127" s="127"/>
      <c r="I127" s="127"/>
      <c r="J127" s="111"/>
    </row>
    <row r="128" spans="2:10">
      <c r="B128" s="110"/>
      <c r="C128" s="110"/>
      <c r="D128" s="111"/>
      <c r="E128" s="111"/>
      <c r="F128" s="127"/>
      <c r="G128" s="127"/>
      <c r="H128" s="127"/>
      <c r="I128" s="127"/>
      <c r="J128" s="111"/>
    </row>
    <row r="129" spans="2:10">
      <c r="B129" s="110"/>
      <c r="C129" s="110"/>
      <c r="D129" s="111"/>
      <c r="E129" s="111"/>
      <c r="F129" s="127"/>
      <c r="G129" s="127"/>
      <c r="H129" s="127"/>
      <c r="I129" s="127"/>
      <c r="J129" s="111"/>
    </row>
    <row r="130" spans="2:10">
      <c r="B130" s="110"/>
      <c r="C130" s="110"/>
      <c r="D130" s="111"/>
      <c r="E130" s="111"/>
      <c r="F130" s="127"/>
      <c r="G130" s="127"/>
      <c r="H130" s="127"/>
      <c r="I130" s="127"/>
      <c r="J130" s="111"/>
    </row>
    <row r="131" spans="2:10">
      <c r="B131" s="110"/>
      <c r="C131" s="110"/>
      <c r="D131" s="111"/>
      <c r="E131" s="111"/>
      <c r="F131" s="127"/>
      <c r="G131" s="127"/>
      <c r="H131" s="127"/>
      <c r="I131" s="127"/>
      <c r="J131" s="111"/>
    </row>
    <row r="132" spans="2:10">
      <c r="B132" s="110"/>
      <c r="C132" s="110"/>
      <c r="D132" s="111"/>
      <c r="E132" s="111"/>
      <c r="F132" s="127"/>
      <c r="G132" s="127"/>
      <c r="H132" s="127"/>
      <c r="I132" s="127"/>
      <c r="J132" s="111"/>
    </row>
    <row r="133" spans="2:10">
      <c r="B133" s="110"/>
      <c r="C133" s="110"/>
      <c r="D133" s="111"/>
      <c r="E133" s="111"/>
      <c r="F133" s="127"/>
      <c r="G133" s="127"/>
      <c r="H133" s="127"/>
      <c r="I133" s="127"/>
      <c r="J133" s="111"/>
    </row>
    <row r="134" spans="2:10">
      <c r="B134" s="110"/>
      <c r="C134" s="110"/>
      <c r="D134" s="111"/>
      <c r="E134" s="111"/>
      <c r="F134" s="127"/>
      <c r="G134" s="127"/>
      <c r="H134" s="127"/>
      <c r="I134" s="127"/>
      <c r="J134" s="111"/>
    </row>
    <row r="135" spans="2:10">
      <c r="B135" s="110"/>
      <c r="C135" s="110"/>
      <c r="D135" s="111"/>
      <c r="E135" s="111"/>
      <c r="F135" s="127"/>
      <c r="G135" s="127"/>
      <c r="H135" s="127"/>
      <c r="I135" s="127"/>
      <c r="J135" s="111"/>
    </row>
    <row r="136" spans="2:10">
      <c r="B136" s="110"/>
      <c r="C136" s="110"/>
      <c r="D136" s="111"/>
      <c r="E136" s="111"/>
      <c r="F136" s="127"/>
      <c r="G136" s="127"/>
      <c r="H136" s="127"/>
      <c r="I136" s="127"/>
      <c r="J136" s="111"/>
    </row>
    <row r="137" spans="2:10">
      <c r="B137" s="110"/>
      <c r="C137" s="110"/>
      <c r="D137" s="111"/>
      <c r="E137" s="111"/>
      <c r="F137" s="127"/>
      <c r="G137" s="127"/>
      <c r="H137" s="127"/>
      <c r="I137" s="127"/>
      <c r="J137" s="111"/>
    </row>
    <row r="138" spans="2:10">
      <c r="B138" s="110"/>
      <c r="C138" s="110"/>
      <c r="D138" s="111"/>
      <c r="E138" s="111"/>
      <c r="F138" s="127"/>
      <c r="G138" s="127"/>
      <c r="H138" s="127"/>
      <c r="I138" s="127"/>
      <c r="J138" s="111"/>
    </row>
    <row r="139" spans="2:10">
      <c r="B139" s="110"/>
      <c r="C139" s="110"/>
      <c r="D139" s="111"/>
      <c r="E139" s="111"/>
      <c r="F139" s="127"/>
      <c r="G139" s="127"/>
      <c r="H139" s="127"/>
      <c r="I139" s="127"/>
      <c r="J139" s="111"/>
    </row>
    <row r="140" spans="2:10">
      <c r="B140" s="110"/>
      <c r="C140" s="110"/>
      <c r="D140" s="111"/>
      <c r="E140" s="111"/>
      <c r="F140" s="127"/>
      <c r="G140" s="127"/>
      <c r="H140" s="127"/>
      <c r="I140" s="127"/>
      <c r="J140" s="111"/>
    </row>
    <row r="141" spans="2:10">
      <c r="B141" s="110"/>
      <c r="C141" s="110"/>
      <c r="D141" s="111"/>
      <c r="E141" s="111"/>
      <c r="F141" s="127"/>
      <c r="G141" s="127"/>
      <c r="H141" s="127"/>
      <c r="I141" s="127"/>
      <c r="J141" s="111"/>
    </row>
    <row r="142" spans="2:10">
      <c r="B142" s="110"/>
      <c r="C142" s="110"/>
      <c r="D142" s="111"/>
      <c r="E142" s="111"/>
      <c r="F142" s="127"/>
      <c r="G142" s="127"/>
      <c r="H142" s="127"/>
      <c r="I142" s="127"/>
      <c r="J142" s="111"/>
    </row>
    <row r="143" spans="2:10">
      <c r="B143" s="110"/>
      <c r="C143" s="110"/>
      <c r="D143" s="111"/>
      <c r="E143" s="111"/>
      <c r="F143" s="127"/>
      <c r="G143" s="127"/>
      <c r="H143" s="127"/>
      <c r="I143" s="127"/>
      <c r="J143" s="111"/>
    </row>
    <row r="144" spans="2:10">
      <c r="B144" s="110"/>
      <c r="C144" s="110"/>
      <c r="D144" s="111"/>
      <c r="E144" s="111"/>
      <c r="F144" s="127"/>
      <c r="G144" s="127"/>
      <c r="H144" s="127"/>
      <c r="I144" s="127"/>
      <c r="J144" s="111"/>
    </row>
    <row r="145" spans="2:10">
      <c r="B145" s="110"/>
      <c r="C145" s="110"/>
      <c r="D145" s="111"/>
      <c r="E145" s="111"/>
      <c r="F145" s="127"/>
      <c r="G145" s="127"/>
      <c r="H145" s="127"/>
      <c r="I145" s="127"/>
      <c r="J145" s="111"/>
    </row>
    <row r="146" spans="2:10">
      <c r="B146" s="110"/>
      <c r="C146" s="110"/>
      <c r="D146" s="111"/>
      <c r="E146" s="111"/>
      <c r="F146" s="127"/>
      <c r="G146" s="127"/>
      <c r="H146" s="127"/>
      <c r="I146" s="127"/>
      <c r="J146" s="111"/>
    </row>
    <row r="147" spans="2:10">
      <c r="B147" s="110"/>
      <c r="C147" s="110"/>
      <c r="D147" s="111"/>
      <c r="E147" s="111"/>
      <c r="F147" s="127"/>
      <c r="G147" s="127"/>
      <c r="H147" s="127"/>
      <c r="I147" s="127"/>
      <c r="J147" s="111"/>
    </row>
    <row r="148" spans="2:10">
      <c r="B148" s="110"/>
      <c r="C148" s="110"/>
      <c r="D148" s="111"/>
      <c r="E148" s="111"/>
      <c r="F148" s="127"/>
      <c r="G148" s="127"/>
      <c r="H148" s="127"/>
      <c r="I148" s="127"/>
      <c r="J148" s="111"/>
    </row>
    <row r="149" spans="2:10">
      <c r="B149" s="110"/>
      <c r="C149" s="110"/>
      <c r="D149" s="111"/>
      <c r="E149" s="111"/>
      <c r="F149" s="127"/>
      <c r="G149" s="127"/>
      <c r="H149" s="127"/>
      <c r="I149" s="127"/>
      <c r="J149" s="111"/>
    </row>
    <row r="150" spans="2:10">
      <c r="B150" s="110"/>
      <c r="C150" s="110"/>
      <c r="D150" s="111"/>
      <c r="E150" s="111"/>
      <c r="F150" s="127"/>
      <c r="G150" s="127"/>
      <c r="H150" s="127"/>
      <c r="I150" s="127"/>
      <c r="J150" s="111"/>
    </row>
    <row r="151" spans="2:10">
      <c r="B151" s="110"/>
      <c r="C151" s="110"/>
      <c r="D151" s="111"/>
      <c r="E151" s="111"/>
      <c r="F151" s="127"/>
      <c r="G151" s="127"/>
      <c r="H151" s="127"/>
      <c r="I151" s="127"/>
      <c r="J151" s="111"/>
    </row>
    <row r="152" spans="2:10">
      <c r="B152" s="110"/>
      <c r="C152" s="110"/>
      <c r="D152" s="111"/>
      <c r="E152" s="111"/>
      <c r="F152" s="127"/>
      <c r="G152" s="127"/>
      <c r="H152" s="127"/>
      <c r="I152" s="127"/>
      <c r="J152" s="111"/>
    </row>
    <row r="153" spans="2:10">
      <c r="B153" s="110"/>
      <c r="C153" s="110"/>
      <c r="D153" s="111"/>
      <c r="E153" s="111"/>
      <c r="F153" s="127"/>
      <c r="G153" s="127"/>
      <c r="H153" s="127"/>
      <c r="I153" s="127"/>
      <c r="J153" s="111"/>
    </row>
    <row r="154" spans="2:10">
      <c r="B154" s="110"/>
      <c r="C154" s="110"/>
      <c r="D154" s="111"/>
      <c r="E154" s="111"/>
      <c r="F154" s="127"/>
      <c r="G154" s="127"/>
      <c r="H154" s="127"/>
      <c r="I154" s="127"/>
      <c r="J154" s="111"/>
    </row>
    <row r="155" spans="2:10">
      <c r="B155" s="110"/>
      <c r="C155" s="110"/>
      <c r="D155" s="111"/>
      <c r="E155" s="111"/>
      <c r="F155" s="127"/>
      <c r="G155" s="127"/>
      <c r="H155" s="127"/>
      <c r="I155" s="127"/>
      <c r="J155" s="111"/>
    </row>
    <row r="156" spans="2:10">
      <c r="B156" s="110"/>
      <c r="C156" s="110"/>
      <c r="D156" s="111"/>
      <c r="E156" s="111"/>
      <c r="F156" s="127"/>
      <c r="G156" s="127"/>
      <c r="H156" s="127"/>
      <c r="I156" s="127"/>
      <c r="J156" s="111"/>
    </row>
    <row r="157" spans="2:10">
      <c r="B157" s="110"/>
      <c r="C157" s="110"/>
      <c r="D157" s="111"/>
      <c r="E157" s="111"/>
      <c r="F157" s="127"/>
      <c r="G157" s="127"/>
      <c r="H157" s="127"/>
      <c r="I157" s="127"/>
      <c r="J157" s="111"/>
    </row>
    <row r="158" spans="2:10">
      <c r="B158" s="110"/>
      <c r="C158" s="110"/>
      <c r="D158" s="111"/>
      <c r="E158" s="111"/>
      <c r="F158" s="127"/>
      <c r="G158" s="127"/>
      <c r="H158" s="127"/>
      <c r="I158" s="127"/>
      <c r="J158" s="111"/>
    </row>
    <row r="159" spans="2:10">
      <c r="B159" s="110"/>
      <c r="C159" s="110"/>
      <c r="D159" s="111"/>
      <c r="E159" s="111"/>
      <c r="F159" s="127"/>
      <c r="G159" s="127"/>
      <c r="H159" s="127"/>
      <c r="I159" s="127"/>
      <c r="J159" s="111"/>
    </row>
    <row r="160" spans="2:10">
      <c r="B160" s="110"/>
      <c r="C160" s="110"/>
      <c r="D160" s="111"/>
      <c r="E160" s="111"/>
      <c r="F160" s="127"/>
      <c r="G160" s="127"/>
      <c r="H160" s="127"/>
      <c r="I160" s="127"/>
      <c r="J160" s="111"/>
    </row>
    <row r="161" spans="2:10">
      <c r="B161" s="110"/>
      <c r="C161" s="110"/>
      <c r="D161" s="111"/>
      <c r="E161" s="111"/>
      <c r="F161" s="127"/>
      <c r="G161" s="127"/>
      <c r="H161" s="127"/>
      <c r="I161" s="127"/>
      <c r="J161" s="111"/>
    </row>
    <row r="162" spans="2:10">
      <c r="B162" s="110"/>
      <c r="C162" s="110"/>
      <c r="D162" s="111"/>
      <c r="E162" s="111"/>
      <c r="F162" s="127"/>
      <c r="G162" s="127"/>
      <c r="H162" s="127"/>
      <c r="I162" s="127"/>
      <c r="J162" s="111"/>
    </row>
    <row r="163" spans="2:10">
      <c r="B163" s="110"/>
      <c r="C163" s="110"/>
      <c r="D163" s="111"/>
      <c r="E163" s="111"/>
      <c r="F163" s="127"/>
      <c r="G163" s="127"/>
      <c r="H163" s="127"/>
      <c r="I163" s="127"/>
      <c r="J163" s="111"/>
    </row>
    <row r="164" spans="2:10">
      <c r="B164" s="110"/>
      <c r="C164" s="110"/>
      <c r="D164" s="111"/>
      <c r="E164" s="111"/>
      <c r="F164" s="127"/>
      <c r="G164" s="127"/>
      <c r="H164" s="127"/>
      <c r="I164" s="127"/>
      <c r="J164" s="111"/>
    </row>
    <row r="165" spans="2:10">
      <c r="B165" s="110"/>
      <c r="C165" s="110"/>
      <c r="D165" s="111"/>
      <c r="E165" s="111"/>
      <c r="F165" s="127"/>
      <c r="G165" s="127"/>
      <c r="H165" s="127"/>
      <c r="I165" s="127"/>
      <c r="J165" s="111"/>
    </row>
    <row r="166" spans="2:10">
      <c r="B166" s="110"/>
      <c r="C166" s="110"/>
      <c r="D166" s="111"/>
      <c r="E166" s="111"/>
      <c r="F166" s="127"/>
      <c r="G166" s="127"/>
      <c r="H166" s="127"/>
      <c r="I166" s="127"/>
      <c r="J166" s="111"/>
    </row>
    <row r="167" spans="2:10">
      <c r="B167" s="110"/>
      <c r="C167" s="110"/>
      <c r="D167" s="111"/>
      <c r="E167" s="111"/>
      <c r="F167" s="127"/>
      <c r="G167" s="127"/>
      <c r="H167" s="127"/>
      <c r="I167" s="127"/>
      <c r="J167" s="111"/>
    </row>
    <row r="168" spans="2:10">
      <c r="B168" s="110"/>
      <c r="C168" s="110"/>
      <c r="D168" s="111"/>
      <c r="E168" s="111"/>
      <c r="F168" s="127"/>
      <c r="G168" s="127"/>
      <c r="H168" s="127"/>
      <c r="I168" s="127"/>
      <c r="J168" s="111"/>
    </row>
    <row r="169" spans="2:10">
      <c r="B169" s="110"/>
      <c r="C169" s="110"/>
      <c r="D169" s="111"/>
      <c r="E169" s="111"/>
      <c r="F169" s="127"/>
      <c r="G169" s="127"/>
      <c r="H169" s="127"/>
      <c r="I169" s="127"/>
      <c r="J169" s="111"/>
    </row>
    <row r="170" spans="2:10">
      <c r="B170" s="110"/>
      <c r="C170" s="110"/>
      <c r="D170" s="111"/>
      <c r="E170" s="111"/>
      <c r="F170" s="127"/>
      <c r="G170" s="127"/>
      <c r="H170" s="127"/>
      <c r="I170" s="127"/>
      <c r="J170" s="111"/>
    </row>
    <row r="171" spans="2:10">
      <c r="B171" s="110"/>
      <c r="C171" s="110"/>
      <c r="D171" s="111"/>
      <c r="E171" s="111"/>
      <c r="F171" s="127"/>
      <c r="G171" s="127"/>
      <c r="H171" s="127"/>
      <c r="I171" s="127"/>
      <c r="J171" s="111"/>
    </row>
    <row r="172" spans="2:10">
      <c r="B172" s="110"/>
      <c r="C172" s="110"/>
      <c r="D172" s="111"/>
      <c r="E172" s="111"/>
      <c r="F172" s="127"/>
      <c r="G172" s="127"/>
      <c r="H172" s="127"/>
      <c r="I172" s="127"/>
      <c r="J172" s="111"/>
    </row>
    <row r="173" spans="2:10">
      <c r="B173" s="110"/>
      <c r="C173" s="110"/>
      <c r="D173" s="111"/>
      <c r="E173" s="111"/>
      <c r="F173" s="127"/>
      <c r="G173" s="127"/>
      <c r="H173" s="127"/>
      <c r="I173" s="127"/>
      <c r="J173" s="111"/>
    </row>
    <row r="174" spans="2:10">
      <c r="B174" s="110"/>
      <c r="C174" s="110"/>
      <c r="D174" s="111"/>
      <c r="E174" s="111"/>
      <c r="F174" s="127"/>
      <c r="G174" s="127"/>
      <c r="H174" s="127"/>
      <c r="I174" s="127"/>
      <c r="J174" s="111"/>
    </row>
    <row r="175" spans="2:10">
      <c r="B175" s="110"/>
      <c r="C175" s="110"/>
      <c r="D175" s="111"/>
      <c r="E175" s="111"/>
      <c r="F175" s="127"/>
      <c r="G175" s="127"/>
      <c r="H175" s="127"/>
      <c r="I175" s="127"/>
      <c r="J175" s="111"/>
    </row>
    <row r="176" spans="2:10">
      <c r="B176" s="110"/>
      <c r="C176" s="110"/>
      <c r="D176" s="111"/>
      <c r="E176" s="111"/>
      <c r="F176" s="127"/>
      <c r="G176" s="127"/>
      <c r="H176" s="127"/>
      <c r="I176" s="127"/>
      <c r="J176" s="111"/>
    </row>
    <row r="177" spans="2:10">
      <c r="B177" s="110"/>
      <c r="C177" s="110"/>
      <c r="D177" s="111"/>
      <c r="E177" s="111"/>
      <c r="F177" s="127"/>
      <c r="G177" s="127"/>
      <c r="H177" s="127"/>
      <c r="I177" s="127"/>
      <c r="J177" s="111"/>
    </row>
    <row r="178" spans="2:10">
      <c r="B178" s="110"/>
      <c r="C178" s="110"/>
      <c r="D178" s="111"/>
      <c r="E178" s="111"/>
      <c r="F178" s="127"/>
      <c r="G178" s="127"/>
      <c r="H178" s="127"/>
      <c r="I178" s="127"/>
      <c r="J178" s="111"/>
    </row>
    <row r="179" spans="2:10">
      <c r="B179" s="110"/>
      <c r="C179" s="110"/>
      <c r="D179" s="111"/>
      <c r="E179" s="111"/>
      <c r="F179" s="127"/>
      <c r="G179" s="127"/>
      <c r="H179" s="127"/>
      <c r="I179" s="127"/>
      <c r="J179" s="111"/>
    </row>
    <row r="180" spans="2:10">
      <c r="B180" s="110"/>
      <c r="C180" s="110"/>
      <c r="D180" s="111"/>
      <c r="E180" s="111"/>
      <c r="F180" s="127"/>
      <c r="G180" s="127"/>
      <c r="H180" s="127"/>
      <c r="I180" s="127"/>
      <c r="J180" s="111"/>
    </row>
    <row r="181" spans="2:10">
      <c r="B181" s="110"/>
      <c r="C181" s="110"/>
      <c r="D181" s="111"/>
      <c r="E181" s="111"/>
      <c r="F181" s="127"/>
      <c r="G181" s="127"/>
      <c r="H181" s="127"/>
      <c r="I181" s="127"/>
      <c r="J181" s="111"/>
    </row>
    <row r="182" spans="2:10">
      <c r="B182" s="110"/>
      <c r="C182" s="110"/>
      <c r="D182" s="111"/>
      <c r="E182" s="111"/>
      <c r="F182" s="127"/>
      <c r="G182" s="127"/>
      <c r="H182" s="127"/>
      <c r="I182" s="127"/>
      <c r="J182" s="111"/>
    </row>
    <row r="183" spans="2:10">
      <c r="B183" s="110"/>
      <c r="C183" s="110"/>
      <c r="D183" s="111"/>
      <c r="E183" s="111"/>
      <c r="F183" s="127"/>
      <c r="G183" s="127"/>
      <c r="H183" s="127"/>
      <c r="I183" s="127"/>
      <c r="J183" s="111"/>
    </row>
    <row r="184" spans="2:10">
      <c r="B184" s="110"/>
      <c r="C184" s="110"/>
      <c r="D184" s="111"/>
      <c r="E184" s="111"/>
      <c r="F184" s="127"/>
      <c r="G184" s="127"/>
      <c r="H184" s="127"/>
      <c r="I184" s="127"/>
      <c r="J184" s="111"/>
    </row>
    <row r="185" spans="2:10">
      <c r="B185" s="110"/>
      <c r="C185" s="110"/>
      <c r="D185" s="111"/>
      <c r="E185" s="111"/>
      <c r="F185" s="127"/>
      <c r="G185" s="127"/>
      <c r="H185" s="127"/>
      <c r="I185" s="127"/>
      <c r="J185" s="111"/>
    </row>
    <row r="186" spans="2:10">
      <c r="B186" s="110"/>
      <c r="C186" s="110"/>
      <c r="D186" s="111"/>
      <c r="E186" s="111"/>
      <c r="F186" s="127"/>
      <c r="G186" s="127"/>
      <c r="H186" s="127"/>
      <c r="I186" s="127"/>
      <c r="J186" s="111"/>
    </row>
    <row r="187" spans="2:10">
      <c r="B187" s="110"/>
      <c r="C187" s="110"/>
      <c r="D187" s="111"/>
      <c r="E187" s="111"/>
      <c r="F187" s="127"/>
      <c r="G187" s="127"/>
      <c r="H187" s="127"/>
      <c r="I187" s="127"/>
      <c r="J187" s="111"/>
    </row>
    <row r="188" spans="2:10">
      <c r="B188" s="110"/>
      <c r="C188" s="110"/>
      <c r="D188" s="111"/>
      <c r="E188" s="111"/>
      <c r="F188" s="127"/>
      <c r="G188" s="127"/>
      <c r="H188" s="127"/>
      <c r="I188" s="127"/>
      <c r="J188" s="111"/>
    </row>
    <row r="189" spans="2:10">
      <c r="B189" s="110"/>
      <c r="C189" s="110"/>
      <c r="D189" s="111"/>
      <c r="E189" s="111"/>
      <c r="F189" s="127"/>
      <c r="G189" s="127"/>
      <c r="H189" s="127"/>
      <c r="I189" s="127"/>
      <c r="J189" s="111"/>
    </row>
    <row r="190" spans="2:10">
      <c r="B190" s="110"/>
      <c r="C190" s="110"/>
      <c r="D190" s="111"/>
      <c r="E190" s="111"/>
      <c r="F190" s="127"/>
      <c r="G190" s="127"/>
      <c r="H190" s="127"/>
      <c r="I190" s="127"/>
      <c r="J190" s="111"/>
    </row>
    <row r="191" spans="2:10">
      <c r="B191" s="110"/>
      <c r="C191" s="110"/>
      <c r="D191" s="111"/>
      <c r="E191" s="111"/>
      <c r="F191" s="127"/>
      <c r="G191" s="127"/>
      <c r="H191" s="127"/>
      <c r="I191" s="127"/>
      <c r="J191" s="111"/>
    </row>
    <row r="192" spans="2:10">
      <c r="B192" s="110"/>
      <c r="C192" s="110"/>
      <c r="D192" s="111"/>
      <c r="E192" s="111"/>
      <c r="F192" s="127"/>
      <c r="G192" s="127"/>
      <c r="H192" s="127"/>
      <c r="I192" s="127"/>
      <c r="J192" s="111"/>
    </row>
    <row r="193" spans="2:10">
      <c r="B193" s="110"/>
      <c r="C193" s="110"/>
      <c r="D193" s="111"/>
      <c r="E193" s="111"/>
      <c r="F193" s="127"/>
      <c r="G193" s="127"/>
      <c r="H193" s="127"/>
      <c r="I193" s="127"/>
      <c r="J193" s="111"/>
    </row>
    <row r="194" spans="2:10">
      <c r="B194" s="110"/>
      <c r="C194" s="110"/>
      <c r="D194" s="111"/>
      <c r="E194" s="111"/>
      <c r="F194" s="127"/>
      <c r="G194" s="127"/>
      <c r="H194" s="127"/>
      <c r="I194" s="127"/>
      <c r="J194" s="111"/>
    </row>
    <row r="195" spans="2:10">
      <c r="B195" s="110"/>
      <c r="C195" s="110"/>
      <c r="D195" s="111"/>
      <c r="E195" s="111"/>
      <c r="F195" s="127"/>
      <c r="G195" s="127"/>
      <c r="H195" s="127"/>
      <c r="I195" s="127"/>
      <c r="J195" s="111"/>
    </row>
    <row r="196" spans="2:10">
      <c r="B196" s="110"/>
      <c r="C196" s="110"/>
      <c r="D196" s="111"/>
      <c r="E196" s="111"/>
      <c r="F196" s="127"/>
      <c r="G196" s="127"/>
      <c r="H196" s="127"/>
      <c r="I196" s="127"/>
      <c r="J196" s="111"/>
    </row>
    <row r="197" spans="2:10">
      <c r="B197" s="110"/>
      <c r="C197" s="110"/>
      <c r="D197" s="111"/>
      <c r="E197" s="111"/>
      <c r="F197" s="127"/>
      <c r="G197" s="127"/>
      <c r="H197" s="127"/>
      <c r="I197" s="127"/>
      <c r="J197" s="111"/>
    </row>
    <row r="198" spans="2:10">
      <c r="B198" s="110"/>
      <c r="C198" s="110"/>
      <c r="D198" s="111"/>
      <c r="E198" s="111"/>
      <c r="F198" s="127"/>
      <c r="G198" s="127"/>
      <c r="H198" s="127"/>
      <c r="I198" s="127"/>
      <c r="J198" s="111"/>
    </row>
    <row r="199" spans="2:10">
      <c r="B199" s="110"/>
      <c r="C199" s="110"/>
      <c r="D199" s="111"/>
      <c r="E199" s="111"/>
      <c r="F199" s="127"/>
      <c r="G199" s="127"/>
      <c r="H199" s="127"/>
      <c r="I199" s="127"/>
      <c r="J199" s="111"/>
    </row>
    <row r="200" spans="2:10">
      <c r="B200" s="110"/>
      <c r="C200" s="110"/>
      <c r="D200" s="111"/>
      <c r="E200" s="111"/>
      <c r="F200" s="127"/>
      <c r="G200" s="127"/>
      <c r="H200" s="127"/>
      <c r="I200" s="127"/>
      <c r="J200" s="111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>
      <selection activeCell="L23" sqref="L2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140</v>
      </c>
      <c r="C1" s="67" t="s" vm="1">
        <v>217</v>
      </c>
    </row>
    <row r="2" spans="2:11">
      <c r="B2" s="46" t="s">
        <v>139</v>
      </c>
      <c r="C2" s="67" t="s">
        <v>218</v>
      </c>
    </row>
    <row r="3" spans="2:11">
      <c r="B3" s="46" t="s">
        <v>141</v>
      </c>
      <c r="C3" s="67" t="s">
        <v>219</v>
      </c>
    </row>
    <row r="4" spans="2:11">
      <c r="B4" s="46" t="s">
        <v>142</v>
      </c>
      <c r="C4" s="67">
        <v>8602</v>
      </c>
    </row>
    <row r="6" spans="2:11" ht="26.25" customHeight="1">
      <c r="B6" s="149" t="s">
        <v>172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s="3" customFormat="1" ht="63">
      <c r="B7" s="47" t="s">
        <v>110</v>
      </c>
      <c r="C7" s="49" t="s">
        <v>111</v>
      </c>
      <c r="D7" s="49" t="s">
        <v>14</v>
      </c>
      <c r="E7" s="49" t="s">
        <v>15</v>
      </c>
      <c r="F7" s="49" t="s">
        <v>55</v>
      </c>
      <c r="G7" s="49" t="s">
        <v>97</v>
      </c>
      <c r="H7" s="49" t="s">
        <v>52</v>
      </c>
      <c r="I7" s="49" t="s">
        <v>105</v>
      </c>
      <c r="J7" s="49" t="s">
        <v>143</v>
      </c>
      <c r="K7" s="64" t="s">
        <v>144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2" t="s">
        <v>2476</v>
      </c>
      <c r="C10" s="68"/>
      <c r="D10" s="68"/>
      <c r="E10" s="68"/>
      <c r="F10" s="68"/>
      <c r="G10" s="68"/>
      <c r="H10" s="68"/>
      <c r="I10" s="123">
        <v>0</v>
      </c>
      <c r="J10" s="124">
        <v>0</v>
      </c>
      <c r="K10" s="124">
        <v>0</v>
      </c>
    </row>
    <row r="11" spans="2:11" ht="21" customHeight="1">
      <c r="B11" s="120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20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0"/>
      <c r="C110" s="110"/>
      <c r="D110" s="127"/>
      <c r="E110" s="127"/>
      <c r="F110" s="127"/>
      <c r="G110" s="127"/>
      <c r="H110" s="127"/>
      <c r="I110" s="111"/>
      <c r="J110" s="111"/>
      <c r="K110" s="111"/>
    </row>
    <row r="111" spans="2:11">
      <c r="B111" s="110"/>
      <c r="C111" s="110"/>
      <c r="D111" s="127"/>
      <c r="E111" s="127"/>
      <c r="F111" s="127"/>
      <c r="G111" s="127"/>
      <c r="H111" s="127"/>
      <c r="I111" s="111"/>
      <c r="J111" s="111"/>
      <c r="K111" s="111"/>
    </row>
    <row r="112" spans="2:11">
      <c r="B112" s="110"/>
      <c r="C112" s="110"/>
      <c r="D112" s="127"/>
      <c r="E112" s="127"/>
      <c r="F112" s="127"/>
      <c r="G112" s="127"/>
      <c r="H112" s="127"/>
      <c r="I112" s="111"/>
      <c r="J112" s="111"/>
      <c r="K112" s="111"/>
    </row>
    <row r="113" spans="2:11">
      <c r="B113" s="110"/>
      <c r="C113" s="110"/>
      <c r="D113" s="127"/>
      <c r="E113" s="127"/>
      <c r="F113" s="127"/>
      <c r="G113" s="127"/>
      <c r="H113" s="127"/>
      <c r="I113" s="111"/>
      <c r="J113" s="111"/>
      <c r="K113" s="111"/>
    </row>
    <row r="114" spans="2:11">
      <c r="B114" s="110"/>
      <c r="C114" s="110"/>
      <c r="D114" s="127"/>
      <c r="E114" s="127"/>
      <c r="F114" s="127"/>
      <c r="G114" s="127"/>
      <c r="H114" s="127"/>
      <c r="I114" s="111"/>
      <c r="J114" s="111"/>
      <c r="K114" s="111"/>
    </row>
    <row r="115" spans="2:11">
      <c r="B115" s="110"/>
      <c r="C115" s="110"/>
      <c r="D115" s="127"/>
      <c r="E115" s="127"/>
      <c r="F115" s="127"/>
      <c r="G115" s="127"/>
      <c r="H115" s="127"/>
      <c r="I115" s="111"/>
      <c r="J115" s="111"/>
      <c r="K115" s="111"/>
    </row>
    <row r="116" spans="2:11">
      <c r="B116" s="110"/>
      <c r="C116" s="110"/>
      <c r="D116" s="127"/>
      <c r="E116" s="127"/>
      <c r="F116" s="127"/>
      <c r="G116" s="127"/>
      <c r="H116" s="127"/>
      <c r="I116" s="111"/>
      <c r="J116" s="111"/>
      <c r="K116" s="111"/>
    </row>
    <row r="117" spans="2:11">
      <c r="B117" s="110"/>
      <c r="C117" s="110"/>
      <c r="D117" s="127"/>
      <c r="E117" s="127"/>
      <c r="F117" s="127"/>
      <c r="G117" s="127"/>
      <c r="H117" s="127"/>
      <c r="I117" s="111"/>
      <c r="J117" s="111"/>
      <c r="K117" s="111"/>
    </row>
    <row r="118" spans="2:11">
      <c r="B118" s="110"/>
      <c r="C118" s="110"/>
      <c r="D118" s="127"/>
      <c r="E118" s="127"/>
      <c r="F118" s="127"/>
      <c r="G118" s="127"/>
      <c r="H118" s="127"/>
      <c r="I118" s="111"/>
      <c r="J118" s="111"/>
      <c r="K118" s="111"/>
    </row>
    <row r="119" spans="2:11">
      <c r="B119" s="110"/>
      <c r="C119" s="110"/>
      <c r="D119" s="127"/>
      <c r="E119" s="127"/>
      <c r="F119" s="127"/>
      <c r="G119" s="127"/>
      <c r="H119" s="127"/>
      <c r="I119" s="111"/>
      <c r="J119" s="111"/>
      <c r="K119" s="111"/>
    </row>
    <row r="120" spans="2:11">
      <c r="B120" s="110"/>
      <c r="C120" s="110"/>
      <c r="D120" s="127"/>
      <c r="E120" s="127"/>
      <c r="F120" s="127"/>
      <c r="G120" s="127"/>
      <c r="H120" s="127"/>
      <c r="I120" s="111"/>
      <c r="J120" s="111"/>
      <c r="K120" s="111"/>
    </row>
    <row r="121" spans="2:11">
      <c r="B121" s="110"/>
      <c r="C121" s="110"/>
      <c r="D121" s="127"/>
      <c r="E121" s="127"/>
      <c r="F121" s="127"/>
      <c r="G121" s="127"/>
      <c r="H121" s="127"/>
      <c r="I121" s="111"/>
      <c r="J121" s="111"/>
      <c r="K121" s="111"/>
    </row>
    <row r="122" spans="2:11">
      <c r="B122" s="110"/>
      <c r="C122" s="110"/>
      <c r="D122" s="127"/>
      <c r="E122" s="127"/>
      <c r="F122" s="127"/>
      <c r="G122" s="127"/>
      <c r="H122" s="127"/>
      <c r="I122" s="111"/>
      <c r="J122" s="111"/>
      <c r="K122" s="111"/>
    </row>
    <row r="123" spans="2:11">
      <c r="B123" s="110"/>
      <c r="C123" s="110"/>
      <c r="D123" s="127"/>
      <c r="E123" s="127"/>
      <c r="F123" s="127"/>
      <c r="G123" s="127"/>
      <c r="H123" s="127"/>
      <c r="I123" s="111"/>
      <c r="J123" s="111"/>
      <c r="K123" s="111"/>
    </row>
    <row r="124" spans="2:11">
      <c r="B124" s="110"/>
      <c r="C124" s="110"/>
      <c r="D124" s="127"/>
      <c r="E124" s="127"/>
      <c r="F124" s="127"/>
      <c r="G124" s="127"/>
      <c r="H124" s="127"/>
      <c r="I124" s="111"/>
      <c r="J124" s="111"/>
      <c r="K124" s="111"/>
    </row>
    <row r="125" spans="2:11">
      <c r="B125" s="110"/>
      <c r="C125" s="110"/>
      <c r="D125" s="127"/>
      <c r="E125" s="127"/>
      <c r="F125" s="127"/>
      <c r="G125" s="127"/>
      <c r="H125" s="127"/>
      <c r="I125" s="111"/>
      <c r="J125" s="111"/>
      <c r="K125" s="111"/>
    </row>
    <row r="126" spans="2:11">
      <c r="B126" s="110"/>
      <c r="C126" s="110"/>
      <c r="D126" s="127"/>
      <c r="E126" s="127"/>
      <c r="F126" s="127"/>
      <c r="G126" s="127"/>
      <c r="H126" s="127"/>
      <c r="I126" s="111"/>
      <c r="J126" s="111"/>
      <c r="K126" s="111"/>
    </row>
    <row r="127" spans="2:11">
      <c r="B127" s="110"/>
      <c r="C127" s="110"/>
      <c r="D127" s="127"/>
      <c r="E127" s="127"/>
      <c r="F127" s="127"/>
      <c r="G127" s="127"/>
      <c r="H127" s="127"/>
      <c r="I127" s="111"/>
      <c r="J127" s="111"/>
      <c r="K127" s="111"/>
    </row>
    <row r="128" spans="2:11">
      <c r="B128" s="110"/>
      <c r="C128" s="110"/>
      <c r="D128" s="127"/>
      <c r="E128" s="127"/>
      <c r="F128" s="127"/>
      <c r="G128" s="127"/>
      <c r="H128" s="127"/>
      <c r="I128" s="111"/>
      <c r="J128" s="111"/>
      <c r="K128" s="111"/>
    </row>
    <row r="129" spans="2:11">
      <c r="B129" s="110"/>
      <c r="C129" s="110"/>
      <c r="D129" s="127"/>
      <c r="E129" s="127"/>
      <c r="F129" s="127"/>
      <c r="G129" s="127"/>
      <c r="H129" s="127"/>
      <c r="I129" s="111"/>
      <c r="J129" s="111"/>
      <c r="K129" s="111"/>
    </row>
    <row r="130" spans="2:11">
      <c r="B130" s="110"/>
      <c r="C130" s="110"/>
      <c r="D130" s="127"/>
      <c r="E130" s="127"/>
      <c r="F130" s="127"/>
      <c r="G130" s="127"/>
      <c r="H130" s="127"/>
      <c r="I130" s="111"/>
      <c r="J130" s="111"/>
      <c r="K130" s="111"/>
    </row>
    <row r="131" spans="2:11">
      <c r="B131" s="110"/>
      <c r="C131" s="110"/>
      <c r="D131" s="127"/>
      <c r="E131" s="127"/>
      <c r="F131" s="127"/>
      <c r="G131" s="127"/>
      <c r="H131" s="127"/>
      <c r="I131" s="111"/>
      <c r="J131" s="111"/>
      <c r="K131" s="111"/>
    </row>
    <row r="132" spans="2:11">
      <c r="B132" s="110"/>
      <c r="C132" s="110"/>
      <c r="D132" s="127"/>
      <c r="E132" s="127"/>
      <c r="F132" s="127"/>
      <c r="G132" s="127"/>
      <c r="H132" s="127"/>
      <c r="I132" s="111"/>
      <c r="J132" s="111"/>
      <c r="K132" s="111"/>
    </row>
    <row r="133" spans="2:11">
      <c r="B133" s="110"/>
      <c r="C133" s="110"/>
      <c r="D133" s="127"/>
      <c r="E133" s="127"/>
      <c r="F133" s="127"/>
      <c r="G133" s="127"/>
      <c r="H133" s="127"/>
      <c r="I133" s="111"/>
      <c r="J133" s="111"/>
      <c r="K133" s="111"/>
    </row>
    <row r="134" spans="2:11">
      <c r="B134" s="110"/>
      <c r="C134" s="110"/>
      <c r="D134" s="127"/>
      <c r="E134" s="127"/>
      <c r="F134" s="127"/>
      <c r="G134" s="127"/>
      <c r="H134" s="127"/>
      <c r="I134" s="111"/>
      <c r="J134" s="111"/>
      <c r="K134" s="111"/>
    </row>
    <row r="135" spans="2:11">
      <c r="B135" s="110"/>
      <c r="C135" s="110"/>
      <c r="D135" s="127"/>
      <c r="E135" s="127"/>
      <c r="F135" s="127"/>
      <c r="G135" s="127"/>
      <c r="H135" s="127"/>
      <c r="I135" s="111"/>
      <c r="J135" s="111"/>
      <c r="K135" s="111"/>
    </row>
    <row r="136" spans="2:11">
      <c r="B136" s="110"/>
      <c r="C136" s="110"/>
      <c r="D136" s="127"/>
      <c r="E136" s="127"/>
      <c r="F136" s="127"/>
      <c r="G136" s="127"/>
      <c r="H136" s="127"/>
      <c r="I136" s="111"/>
      <c r="J136" s="111"/>
      <c r="K136" s="111"/>
    </row>
    <row r="137" spans="2:11">
      <c r="B137" s="110"/>
      <c r="C137" s="110"/>
      <c r="D137" s="127"/>
      <c r="E137" s="127"/>
      <c r="F137" s="127"/>
      <c r="G137" s="127"/>
      <c r="H137" s="127"/>
      <c r="I137" s="111"/>
      <c r="J137" s="111"/>
      <c r="K137" s="111"/>
    </row>
    <row r="138" spans="2:11">
      <c r="B138" s="110"/>
      <c r="C138" s="110"/>
      <c r="D138" s="127"/>
      <c r="E138" s="127"/>
      <c r="F138" s="127"/>
      <c r="G138" s="127"/>
      <c r="H138" s="127"/>
      <c r="I138" s="111"/>
      <c r="J138" s="111"/>
      <c r="K138" s="111"/>
    </row>
    <row r="139" spans="2:11">
      <c r="B139" s="110"/>
      <c r="C139" s="110"/>
      <c r="D139" s="127"/>
      <c r="E139" s="127"/>
      <c r="F139" s="127"/>
      <c r="G139" s="127"/>
      <c r="H139" s="127"/>
      <c r="I139" s="111"/>
      <c r="J139" s="111"/>
      <c r="K139" s="111"/>
    </row>
    <row r="140" spans="2:11">
      <c r="B140" s="110"/>
      <c r="C140" s="110"/>
      <c r="D140" s="127"/>
      <c r="E140" s="127"/>
      <c r="F140" s="127"/>
      <c r="G140" s="127"/>
      <c r="H140" s="127"/>
      <c r="I140" s="111"/>
      <c r="J140" s="111"/>
      <c r="K140" s="111"/>
    </row>
    <row r="141" spans="2:11">
      <c r="B141" s="110"/>
      <c r="C141" s="110"/>
      <c r="D141" s="127"/>
      <c r="E141" s="127"/>
      <c r="F141" s="127"/>
      <c r="G141" s="127"/>
      <c r="H141" s="127"/>
      <c r="I141" s="111"/>
      <c r="J141" s="111"/>
      <c r="K141" s="111"/>
    </row>
    <row r="142" spans="2:11">
      <c r="B142" s="110"/>
      <c r="C142" s="110"/>
      <c r="D142" s="127"/>
      <c r="E142" s="127"/>
      <c r="F142" s="127"/>
      <c r="G142" s="127"/>
      <c r="H142" s="127"/>
      <c r="I142" s="111"/>
      <c r="J142" s="111"/>
      <c r="K142" s="111"/>
    </row>
    <row r="143" spans="2:11">
      <c r="B143" s="110"/>
      <c r="C143" s="110"/>
      <c r="D143" s="127"/>
      <c r="E143" s="127"/>
      <c r="F143" s="127"/>
      <c r="G143" s="127"/>
      <c r="H143" s="127"/>
      <c r="I143" s="111"/>
      <c r="J143" s="111"/>
      <c r="K143" s="111"/>
    </row>
    <row r="144" spans="2:11">
      <c r="B144" s="110"/>
      <c r="C144" s="110"/>
      <c r="D144" s="127"/>
      <c r="E144" s="127"/>
      <c r="F144" s="127"/>
      <c r="G144" s="127"/>
      <c r="H144" s="127"/>
      <c r="I144" s="111"/>
      <c r="J144" s="111"/>
      <c r="K144" s="111"/>
    </row>
    <row r="145" spans="2:11">
      <c r="B145" s="110"/>
      <c r="C145" s="110"/>
      <c r="D145" s="127"/>
      <c r="E145" s="127"/>
      <c r="F145" s="127"/>
      <c r="G145" s="127"/>
      <c r="H145" s="127"/>
      <c r="I145" s="111"/>
      <c r="J145" s="111"/>
      <c r="K145" s="111"/>
    </row>
    <row r="146" spans="2:11">
      <c r="B146" s="110"/>
      <c r="C146" s="110"/>
      <c r="D146" s="127"/>
      <c r="E146" s="127"/>
      <c r="F146" s="127"/>
      <c r="G146" s="127"/>
      <c r="H146" s="127"/>
      <c r="I146" s="111"/>
      <c r="J146" s="111"/>
      <c r="K146" s="111"/>
    </row>
    <row r="147" spans="2:11">
      <c r="B147" s="110"/>
      <c r="C147" s="110"/>
      <c r="D147" s="127"/>
      <c r="E147" s="127"/>
      <c r="F147" s="127"/>
      <c r="G147" s="127"/>
      <c r="H147" s="127"/>
      <c r="I147" s="111"/>
      <c r="J147" s="111"/>
      <c r="K147" s="111"/>
    </row>
    <row r="148" spans="2:11">
      <c r="B148" s="110"/>
      <c r="C148" s="110"/>
      <c r="D148" s="127"/>
      <c r="E148" s="127"/>
      <c r="F148" s="127"/>
      <c r="G148" s="127"/>
      <c r="H148" s="127"/>
      <c r="I148" s="111"/>
      <c r="J148" s="111"/>
      <c r="K148" s="111"/>
    </row>
    <row r="149" spans="2:11">
      <c r="B149" s="110"/>
      <c r="C149" s="110"/>
      <c r="D149" s="127"/>
      <c r="E149" s="127"/>
      <c r="F149" s="127"/>
      <c r="G149" s="127"/>
      <c r="H149" s="127"/>
      <c r="I149" s="111"/>
      <c r="J149" s="111"/>
      <c r="K149" s="111"/>
    </row>
    <row r="150" spans="2:11">
      <c r="B150" s="110"/>
      <c r="C150" s="110"/>
      <c r="D150" s="127"/>
      <c r="E150" s="127"/>
      <c r="F150" s="127"/>
      <c r="G150" s="127"/>
      <c r="H150" s="127"/>
      <c r="I150" s="111"/>
      <c r="J150" s="111"/>
      <c r="K150" s="111"/>
    </row>
    <row r="151" spans="2:11">
      <c r="B151" s="110"/>
      <c r="C151" s="110"/>
      <c r="D151" s="127"/>
      <c r="E151" s="127"/>
      <c r="F151" s="127"/>
      <c r="G151" s="127"/>
      <c r="H151" s="127"/>
      <c r="I151" s="111"/>
      <c r="J151" s="111"/>
      <c r="K151" s="111"/>
    </row>
    <row r="152" spans="2:11">
      <c r="B152" s="110"/>
      <c r="C152" s="110"/>
      <c r="D152" s="127"/>
      <c r="E152" s="127"/>
      <c r="F152" s="127"/>
      <c r="G152" s="127"/>
      <c r="H152" s="127"/>
      <c r="I152" s="111"/>
      <c r="J152" s="111"/>
      <c r="K152" s="111"/>
    </row>
    <row r="153" spans="2:11">
      <c r="B153" s="110"/>
      <c r="C153" s="110"/>
      <c r="D153" s="127"/>
      <c r="E153" s="127"/>
      <c r="F153" s="127"/>
      <c r="G153" s="127"/>
      <c r="H153" s="127"/>
      <c r="I153" s="111"/>
      <c r="J153" s="111"/>
      <c r="K153" s="111"/>
    </row>
    <row r="154" spans="2:11">
      <c r="B154" s="110"/>
      <c r="C154" s="110"/>
      <c r="D154" s="127"/>
      <c r="E154" s="127"/>
      <c r="F154" s="127"/>
      <c r="G154" s="127"/>
      <c r="H154" s="127"/>
      <c r="I154" s="111"/>
      <c r="J154" s="111"/>
      <c r="K154" s="111"/>
    </row>
    <row r="155" spans="2:11">
      <c r="B155" s="110"/>
      <c r="C155" s="110"/>
      <c r="D155" s="127"/>
      <c r="E155" s="127"/>
      <c r="F155" s="127"/>
      <c r="G155" s="127"/>
      <c r="H155" s="127"/>
      <c r="I155" s="111"/>
      <c r="J155" s="111"/>
      <c r="K155" s="111"/>
    </row>
    <row r="156" spans="2:11">
      <c r="B156" s="110"/>
      <c r="C156" s="110"/>
      <c r="D156" s="127"/>
      <c r="E156" s="127"/>
      <c r="F156" s="127"/>
      <c r="G156" s="127"/>
      <c r="H156" s="127"/>
      <c r="I156" s="111"/>
      <c r="J156" s="111"/>
      <c r="K156" s="111"/>
    </row>
    <row r="157" spans="2:11">
      <c r="B157" s="110"/>
      <c r="C157" s="110"/>
      <c r="D157" s="127"/>
      <c r="E157" s="127"/>
      <c r="F157" s="127"/>
      <c r="G157" s="127"/>
      <c r="H157" s="127"/>
      <c r="I157" s="111"/>
      <c r="J157" s="111"/>
      <c r="K157" s="111"/>
    </row>
    <row r="158" spans="2:11">
      <c r="B158" s="110"/>
      <c r="C158" s="110"/>
      <c r="D158" s="127"/>
      <c r="E158" s="127"/>
      <c r="F158" s="127"/>
      <c r="G158" s="127"/>
      <c r="H158" s="127"/>
      <c r="I158" s="111"/>
      <c r="J158" s="111"/>
      <c r="K158" s="111"/>
    </row>
    <row r="159" spans="2:11">
      <c r="B159" s="110"/>
      <c r="C159" s="110"/>
      <c r="D159" s="127"/>
      <c r="E159" s="127"/>
      <c r="F159" s="127"/>
      <c r="G159" s="127"/>
      <c r="H159" s="127"/>
      <c r="I159" s="111"/>
      <c r="J159" s="111"/>
      <c r="K159" s="111"/>
    </row>
    <row r="160" spans="2:11">
      <c r="B160" s="110"/>
      <c r="C160" s="110"/>
      <c r="D160" s="127"/>
      <c r="E160" s="127"/>
      <c r="F160" s="127"/>
      <c r="G160" s="127"/>
      <c r="H160" s="127"/>
      <c r="I160" s="111"/>
      <c r="J160" s="111"/>
      <c r="K160" s="111"/>
    </row>
    <row r="161" spans="2:11">
      <c r="B161" s="110"/>
      <c r="C161" s="110"/>
      <c r="D161" s="127"/>
      <c r="E161" s="127"/>
      <c r="F161" s="127"/>
      <c r="G161" s="127"/>
      <c r="H161" s="127"/>
      <c r="I161" s="111"/>
      <c r="J161" s="111"/>
      <c r="K161" s="111"/>
    </row>
    <row r="162" spans="2:11">
      <c r="B162" s="110"/>
      <c r="C162" s="110"/>
      <c r="D162" s="127"/>
      <c r="E162" s="127"/>
      <c r="F162" s="127"/>
      <c r="G162" s="127"/>
      <c r="H162" s="127"/>
      <c r="I162" s="111"/>
      <c r="J162" s="111"/>
      <c r="K162" s="111"/>
    </row>
    <row r="163" spans="2:11">
      <c r="B163" s="110"/>
      <c r="C163" s="110"/>
      <c r="D163" s="127"/>
      <c r="E163" s="127"/>
      <c r="F163" s="127"/>
      <c r="G163" s="127"/>
      <c r="H163" s="127"/>
      <c r="I163" s="111"/>
      <c r="J163" s="111"/>
      <c r="K163" s="111"/>
    </row>
    <row r="164" spans="2:11">
      <c r="B164" s="110"/>
      <c r="C164" s="110"/>
      <c r="D164" s="127"/>
      <c r="E164" s="127"/>
      <c r="F164" s="127"/>
      <c r="G164" s="127"/>
      <c r="H164" s="127"/>
      <c r="I164" s="111"/>
      <c r="J164" s="111"/>
      <c r="K164" s="111"/>
    </row>
    <row r="165" spans="2:11">
      <c r="B165" s="110"/>
      <c r="C165" s="110"/>
      <c r="D165" s="127"/>
      <c r="E165" s="127"/>
      <c r="F165" s="127"/>
      <c r="G165" s="127"/>
      <c r="H165" s="127"/>
      <c r="I165" s="111"/>
      <c r="J165" s="111"/>
      <c r="K165" s="111"/>
    </row>
    <row r="166" spans="2:11">
      <c r="B166" s="110"/>
      <c r="C166" s="110"/>
      <c r="D166" s="127"/>
      <c r="E166" s="127"/>
      <c r="F166" s="127"/>
      <c r="G166" s="127"/>
      <c r="H166" s="127"/>
      <c r="I166" s="111"/>
      <c r="J166" s="111"/>
      <c r="K166" s="111"/>
    </row>
    <row r="167" spans="2:11">
      <c r="B167" s="110"/>
      <c r="C167" s="110"/>
      <c r="D167" s="127"/>
      <c r="E167" s="127"/>
      <c r="F167" s="127"/>
      <c r="G167" s="127"/>
      <c r="H167" s="127"/>
      <c r="I167" s="111"/>
      <c r="J167" s="111"/>
      <c r="K167" s="111"/>
    </row>
    <row r="168" spans="2:11">
      <c r="B168" s="110"/>
      <c r="C168" s="110"/>
      <c r="D168" s="127"/>
      <c r="E168" s="127"/>
      <c r="F168" s="127"/>
      <c r="G168" s="127"/>
      <c r="H168" s="127"/>
      <c r="I168" s="111"/>
      <c r="J168" s="111"/>
      <c r="K168" s="111"/>
    </row>
    <row r="169" spans="2:11">
      <c r="B169" s="110"/>
      <c r="C169" s="110"/>
      <c r="D169" s="127"/>
      <c r="E169" s="127"/>
      <c r="F169" s="127"/>
      <c r="G169" s="127"/>
      <c r="H169" s="127"/>
      <c r="I169" s="111"/>
      <c r="J169" s="111"/>
      <c r="K169" s="111"/>
    </row>
    <row r="170" spans="2:11">
      <c r="B170" s="110"/>
      <c r="C170" s="110"/>
      <c r="D170" s="127"/>
      <c r="E170" s="127"/>
      <c r="F170" s="127"/>
      <c r="G170" s="127"/>
      <c r="H170" s="127"/>
      <c r="I170" s="111"/>
      <c r="J170" s="111"/>
      <c r="K170" s="111"/>
    </row>
    <row r="171" spans="2:11">
      <c r="B171" s="110"/>
      <c r="C171" s="110"/>
      <c r="D171" s="127"/>
      <c r="E171" s="127"/>
      <c r="F171" s="127"/>
      <c r="G171" s="127"/>
      <c r="H171" s="127"/>
      <c r="I171" s="111"/>
      <c r="J171" s="111"/>
      <c r="K171" s="111"/>
    </row>
    <row r="172" spans="2:11">
      <c r="B172" s="110"/>
      <c r="C172" s="110"/>
      <c r="D172" s="127"/>
      <c r="E172" s="127"/>
      <c r="F172" s="127"/>
      <c r="G172" s="127"/>
      <c r="H172" s="127"/>
      <c r="I172" s="111"/>
      <c r="J172" s="111"/>
      <c r="K172" s="111"/>
    </row>
    <row r="173" spans="2:11">
      <c r="B173" s="110"/>
      <c r="C173" s="110"/>
      <c r="D173" s="127"/>
      <c r="E173" s="127"/>
      <c r="F173" s="127"/>
      <c r="G173" s="127"/>
      <c r="H173" s="127"/>
      <c r="I173" s="111"/>
      <c r="J173" s="111"/>
      <c r="K173" s="111"/>
    </row>
    <row r="174" spans="2:11">
      <c r="B174" s="110"/>
      <c r="C174" s="110"/>
      <c r="D174" s="127"/>
      <c r="E174" s="127"/>
      <c r="F174" s="127"/>
      <c r="G174" s="127"/>
      <c r="H174" s="127"/>
      <c r="I174" s="111"/>
      <c r="J174" s="111"/>
      <c r="K174" s="111"/>
    </row>
    <row r="175" spans="2:11">
      <c r="B175" s="110"/>
      <c r="C175" s="110"/>
      <c r="D175" s="127"/>
      <c r="E175" s="127"/>
      <c r="F175" s="127"/>
      <c r="G175" s="127"/>
      <c r="H175" s="127"/>
      <c r="I175" s="111"/>
      <c r="J175" s="111"/>
      <c r="K175" s="111"/>
    </row>
    <row r="176" spans="2:11">
      <c r="B176" s="110"/>
      <c r="C176" s="110"/>
      <c r="D176" s="127"/>
      <c r="E176" s="127"/>
      <c r="F176" s="127"/>
      <c r="G176" s="127"/>
      <c r="H176" s="127"/>
      <c r="I176" s="111"/>
      <c r="J176" s="111"/>
      <c r="K176" s="111"/>
    </row>
    <row r="177" spans="2:11">
      <c r="B177" s="110"/>
      <c r="C177" s="110"/>
      <c r="D177" s="127"/>
      <c r="E177" s="127"/>
      <c r="F177" s="127"/>
      <c r="G177" s="127"/>
      <c r="H177" s="127"/>
      <c r="I177" s="111"/>
      <c r="J177" s="111"/>
      <c r="K177" s="111"/>
    </row>
    <row r="178" spans="2:11">
      <c r="B178" s="110"/>
      <c r="C178" s="110"/>
      <c r="D178" s="127"/>
      <c r="E178" s="127"/>
      <c r="F178" s="127"/>
      <c r="G178" s="127"/>
      <c r="H178" s="127"/>
      <c r="I178" s="111"/>
      <c r="J178" s="111"/>
      <c r="K178" s="111"/>
    </row>
    <row r="179" spans="2:11">
      <c r="B179" s="110"/>
      <c r="C179" s="110"/>
      <c r="D179" s="127"/>
      <c r="E179" s="127"/>
      <c r="F179" s="127"/>
      <c r="G179" s="127"/>
      <c r="H179" s="127"/>
      <c r="I179" s="111"/>
      <c r="J179" s="111"/>
      <c r="K179" s="111"/>
    </row>
    <row r="180" spans="2:11">
      <c r="B180" s="110"/>
      <c r="C180" s="110"/>
      <c r="D180" s="127"/>
      <c r="E180" s="127"/>
      <c r="F180" s="127"/>
      <c r="G180" s="127"/>
      <c r="H180" s="127"/>
      <c r="I180" s="111"/>
      <c r="J180" s="111"/>
      <c r="K180" s="111"/>
    </row>
    <row r="181" spans="2:11">
      <c r="B181" s="110"/>
      <c r="C181" s="110"/>
      <c r="D181" s="127"/>
      <c r="E181" s="127"/>
      <c r="F181" s="127"/>
      <c r="G181" s="127"/>
      <c r="H181" s="127"/>
      <c r="I181" s="111"/>
      <c r="J181" s="111"/>
      <c r="K181" s="111"/>
    </row>
    <row r="182" spans="2:11">
      <c r="B182" s="110"/>
      <c r="C182" s="110"/>
      <c r="D182" s="127"/>
      <c r="E182" s="127"/>
      <c r="F182" s="127"/>
      <c r="G182" s="127"/>
      <c r="H182" s="127"/>
      <c r="I182" s="111"/>
      <c r="J182" s="111"/>
      <c r="K182" s="111"/>
    </row>
    <row r="183" spans="2:11">
      <c r="B183" s="110"/>
      <c r="C183" s="110"/>
      <c r="D183" s="127"/>
      <c r="E183" s="127"/>
      <c r="F183" s="127"/>
      <c r="G183" s="127"/>
      <c r="H183" s="127"/>
      <c r="I183" s="111"/>
      <c r="J183" s="111"/>
      <c r="K183" s="111"/>
    </row>
    <row r="184" spans="2:11">
      <c r="B184" s="110"/>
      <c r="C184" s="110"/>
      <c r="D184" s="127"/>
      <c r="E184" s="127"/>
      <c r="F184" s="127"/>
      <c r="G184" s="127"/>
      <c r="H184" s="127"/>
      <c r="I184" s="111"/>
      <c r="J184" s="111"/>
      <c r="K184" s="111"/>
    </row>
    <row r="185" spans="2:11">
      <c r="B185" s="110"/>
      <c r="C185" s="110"/>
      <c r="D185" s="127"/>
      <c r="E185" s="127"/>
      <c r="F185" s="127"/>
      <c r="G185" s="127"/>
      <c r="H185" s="127"/>
      <c r="I185" s="111"/>
      <c r="J185" s="111"/>
      <c r="K185" s="111"/>
    </row>
    <row r="186" spans="2:11">
      <c r="B186" s="110"/>
      <c r="C186" s="110"/>
      <c r="D186" s="127"/>
      <c r="E186" s="127"/>
      <c r="F186" s="127"/>
      <c r="G186" s="127"/>
      <c r="H186" s="127"/>
      <c r="I186" s="111"/>
      <c r="J186" s="111"/>
      <c r="K186" s="111"/>
    </row>
    <row r="187" spans="2:11">
      <c r="B187" s="110"/>
      <c r="C187" s="110"/>
      <c r="D187" s="127"/>
      <c r="E187" s="127"/>
      <c r="F187" s="127"/>
      <c r="G187" s="127"/>
      <c r="H187" s="127"/>
      <c r="I187" s="111"/>
      <c r="J187" s="111"/>
      <c r="K187" s="111"/>
    </row>
    <row r="188" spans="2:11">
      <c r="B188" s="110"/>
      <c r="C188" s="110"/>
      <c r="D188" s="127"/>
      <c r="E188" s="127"/>
      <c r="F188" s="127"/>
      <c r="G188" s="127"/>
      <c r="H188" s="127"/>
      <c r="I188" s="111"/>
      <c r="J188" s="111"/>
      <c r="K188" s="111"/>
    </row>
    <row r="189" spans="2:11">
      <c r="B189" s="110"/>
      <c r="C189" s="110"/>
      <c r="D189" s="127"/>
      <c r="E189" s="127"/>
      <c r="F189" s="127"/>
      <c r="G189" s="127"/>
      <c r="H189" s="127"/>
      <c r="I189" s="111"/>
      <c r="J189" s="111"/>
      <c r="K189" s="111"/>
    </row>
    <row r="190" spans="2:11">
      <c r="B190" s="110"/>
      <c r="C190" s="110"/>
      <c r="D190" s="127"/>
      <c r="E190" s="127"/>
      <c r="F190" s="127"/>
      <c r="G190" s="127"/>
      <c r="H190" s="127"/>
      <c r="I190" s="111"/>
      <c r="J190" s="111"/>
      <c r="K190" s="111"/>
    </row>
    <row r="191" spans="2:11">
      <c r="B191" s="110"/>
      <c r="C191" s="110"/>
      <c r="D191" s="127"/>
      <c r="E191" s="127"/>
      <c r="F191" s="127"/>
      <c r="G191" s="127"/>
      <c r="H191" s="127"/>
      <c r="I191" s="111"/>
      <c r="J191" s="111"/>
      <c r="K191" s="111"/>
    </row>
    <row r="192" spans="2:11">
      <c r="B192" s="110"/>
      <c r="C192" s="110"/>
      <c r="D192" s="127"/>
      <c r="E192" s="127"/>
      <c r="F192" s="127"/>
      <c r="G192" s="127"/>
      <c r="H192" s="127"/>
      <c r="I192" s="111"/>
      <c r="J192" s="111"/>
      <c r="K192" s="111"/>
    </row>
    <row r="193" spans="2:11">
      <c r="B193" s="110"/>
      <c r="C193" s="110"/>
      <c r="D193" s="127"/>
      <c r="E193" s="127"/>
      <c r="F193" s="127"/>
      <c r="G193" s="127"/>
      <c r="H193" s="127"/>
      <c r="I193" s="111"/>
      <c r="J193" s="111"/>
      <c r="K193" s="111"/>
    </row>
    <row r="194" spans="2:11">
      <c r="B194" s="110"/>
      <c r="C194" s="110"/>
      <c r="D194" s="127"/>
      <c r="E194" s="127"/>
      <c r="F194" s="127"/>
      <c r="G194" s="127"/>
      <c r="H194" s="127"/>
      <c r="I194" s="111"/>
      <c r="J194" s="111"/>
      <c r="K194" s="111"/>
    </row>
    <row r="195" spans="2:11">
      <c r="B195" s="110"/>
      <c r="C195" s="110"/>
      <c r="D195" s="127"/>
      <c r="E195" s="127"/>
      <c r="F195" s="127"/>
      <c r="G195" s="127"/>
      <c r="H195" s="127"/>
      <c r="I195" s="111"/>
      <c r="J195" s="111"/>
      <c r="K195" s="111"/>
    </row>
    <row r="196" spans="2:11">
      <c r="B196" s="110"/>
      <c r="C196" s="110"/>
      <c r="D196" s="127"/>
      <c r="E196" s="127"/>
      <c r="F196" s="127"/>
      <c r="G196" s="127"/>
      <c r="H196" s="127"/>
      <c r="I196" s="111"/>
      <c r="J196" s="111"/>
      <c r="K196" s="111"/>
    </row>
    <row r="197" spans="2:11">
      <c r="B197" s="110"/>
      <c r="C197" s="110"/>
      <c r="D197" s="127"/>
      <c r="E197" s="127"/>
      <c r="F197" s="127"/>
      <c r="G197" s="127"/>
      <c r="H197" s="127"/>
      <c r="I197" s="111"/>
      <c r="J197" s="111"/>
      <c r="K197" s="111"/>
    </row>
    <row r="198" spans="2:11">
      <c r="B198" s="110"/>
      <c r="C198" s="110"/>
      <c r="D198" s="127"/>
      <c r="E198" s="127"/>
      <c r="F198" s="127"/>
      <c r="G198" s="127"/>
      <c r="H198" s="127"/>
      <c r="I198" s="111"/>
      <c r="J198" s="111"/>
      <c r="K198" s="111"/>
    </row>
    <row r="199" spans="2:11">
      <c r="B199" s="110"/>
      <c r="C199" s="110"/>
      <c r="D199" s="127"/>
      <c r="E199" s="127"/>
      <c r="F199" s="127"/>
      <c r="G199" s="127"/>
      <c r="H199" s="127"/>
      <c r="I199" s="111"/>
      <c r="J199" s="111"/>
      <c r="K199" s="111"/>
    </row>
    <row r="200" spans="2:11">
      <c r="B200" s="110"/>
      <c r="C200" s="110"/>
      <c r="D200" s="127"/>
      <c r="E200" s="127"/>
      <c r="F200" s="127"/>
      <c r="G200" s="127"/>
      <c r="H200" s="127"/>
      <c r="I200" s="111"/>
      <c r="J200" s="111"/>
      <c r="K200" s="111"/>
    </row>
    <row r="201" spans="2:11">
      <c r="B201" s="110"/>
      <c r="C201" s="110"/>
      <c r="D201" s="127"/>
      <c r="E201" s="127"/>
      <c r="F201" s="127"/>
      <c r="G201" s="127"/>
      <c r="H201" s="127"/>
      <c r="I201" s="111"/>
      <c r="J201" s="111"/>
      <c r="K201" s="111"/>
    </row>
    <row r="202" spans="2:11">
      <c r="B202" s="110"/>
      <c r="C202" s="110"/>
      <c r="D202" s="127"/>
      <c r="E202" s="127"/>
      <c r="F202" s="127"/>
      <c r="G202" s="127"/>
      <c r="H202" s="127"/>
      <c r="I202" s="111"/>
      <c r="J202" s="111"/>
      <c r="K202" s="111"/>
    </row>
    <row r="203" spans="2:11">
      <c r="B203" s="110"/>
      <c r="C203" s="110"/>
      <c r="D203" s="127"/>
      <c r="E203" s="127"/>
      <c r="F203" s="127"/>
      <c r="G203" s="127"/>
      <c r="H203" s="127"/>
      <c r="I203" s="111"/>
      <c r="J203" s="111"/>
      <c r="K203" s="111"/>
    </row>
    <row r="204" spans="2:11">
      <c r="B204" s="110"/>
      <c r="C204" s="110"/>
      <c r="D204" s="127"/>
      <c r="E204" s="127"/>
      <c r="F204" s="127"/>
      <c r="G204" s="127"/>
      <c r="H204" s="127"/>
      <c r="I204" s="111"/>
      <c r="J204" s="111"/>
      <c r="K204" s="111"/>
    </row>
    <row r="205" spans="2:11">
      <c r="B205" s="110"/>
      <c r="C205" s="110"/>
      <c r="D205" s="127"/>
      <c r="E205" s="127"/>
      <c r="F205" s="127"/>
      <c r="G205" s="127"/>
      <c r="H205" s="127"/>
      <c r="I205" s="111"/>
      <c r="J205" s="111"/>
      <c r="K205" s="111"/>
    </row>
    <row r="206" spans="2:11">
      <c r="B206" s="110"/>
      <c r="C206" s="110"/>
      <c r="D206" s="127"/>
      <c r="E206" s="127"/>
      <c r="F206" s="127"/>
      <c r="G206" s="127"/>
      <c r="H206" s="127"/>
      <c r="I206" s="111"/>
      <c r="J206" s="111"/>
      <c r="K206" s="111"/>
    </row>
    <row r="207" spans="2:11">
      <c r="B207" s="110"/>
      <c r="C207" s="110"/>
      <c r="D207" s="127"/>
      <c r="E207" s="127"/>
      <c r="F207" s="127"/>
      <c r="G207" s="127"/>
      <c r="H207" s="127"/>
      <c r="I207" s="111"/>
      <c r="J207" s="111"/>
      <c r="K207" s="111"/>
    </row>
    <row r="208" spans="2:11">
      <c r="B208" s="110"/>
      <c r="C208" s="110"/>
      <c r="D208" s="127"/>
      <c r="E208" s="127"/>
      <c r="F208" s="127"/>
      <c r="G208" s="127"/>
      <c r="H208" s="127"/>
      <c r="I208" s="111"/>
      <c r="J208" s="111"/>
      <c r="K208" s="111"/>
    </row>
    <row r="209" spans="2:11">
      <c r="B209" s="110"/>
      <c r="C209" s="110"/>
      <c r="D209" s="127"/>
      <c r="E209" s="127"/>
      <c r="F209" s="127"/>
      <c r="G209" s="127"/>
      <c r="H209" s="127"/>
      <c r="I209" s="111"/>
      <c r="J209" s="111"/>
      <c r="K209" s="111"/>
    </row>
    <row r="210" spans="2:11">
      <c r="B210" s="110"/>
      <c r="C210" s="110"/>
      <c r="D210" s="127"/>
      <c r="E210" s="127"/>
      <c r="F210" s="127"/>
      <c r="G210" s="127"/>
      <c r="H210" s="127"/>
      <c r="I210" s="111"/>
      <c r="J210" s="111"/>
      <c r="K210" s="111"/>
    </row>
    <row r="211" spans="2:11">
      <c r="B211" s="110"/>
      <c r="C211" s="110"/>
      <c r="D211" s="127"/>
      <c r="E211" s="127"/>
      <c r="F211" s="127"/>
      <c r="G211" s="127"/>
      <c r="H211" s="127"/>
      <c r="I211" s="111"/>
      <c r="J211" s="111"/>
      <c r="K211" s="111"/>
    </row>
    <row r="212" spans="2:11">
      <c r="B212" s="110"/>
      <c r="C212" s="110"/>
      <c r="D212" s="127"/>
      <c r="E212" s="127"/>
      <c r="F212" s="127"/>
      <c r="G212" s="127"/>
      <c r="H212" s="127"/>
      <c r="I212" s="111"/>
      <c r="J212" s="111"/>
      <c r="K212" s="111"/>
    </row>
    <row r="213" spans="2:11">
      <c r="B213" s="110"/>
      <c r="C213" s="110"/>
      <c r="D213" s="127"/>
      <c r="E213" s="127"/>
      <c r="F213" s="127"/>
      <c r="G213" s="127"/>
      <c r="H213" s="127"/>
      <c r="I213" s="111"/>
      <c r="J213" s="111"/>
      <c r="K213" s="111"/>
    </row>
    <row r="214" spans="2:11">
      <c r="B214" s="110"/>
      <c r="C214" s="110"/>
      <c r="D214" s="127"/>
      <c r="E214" s="127"/>
      <c r="F214" s="127"/>
      <c r="G214" s="127"/>
      <c r="H214" s="127"/>
      <c r="I214" s="111"/>
      <c r="J214" s="111"/>
      <c r="K214" s="111"/>
    </row>
    <row r="215" spans="2:11">
      <c r="B215" s="110"/>
      <c r="C215" s="110"/>
      <c r="D215" s="127"/>
      <c r="E215" s="127"/>
      <c r="F215" s="127"/>
      <c r="G215" s="127"/>
      <c r="H215" s="127"/>
      <c r="I215" s="111"/>
      <c r="J215" s="111"/>
      <c r="K215" s="111"/>
    </row>
    <row r="216" spans="2:11">
      <c r="B216" s="110"/>
      <c r="C216" s="110"/>
      <c r="D216" s="127"/>
      <c r="E216" s="127"/>
      <c r="F216" s="127"/>
      <c r="G216" s="127"/>
      <c r="H216" s="127"/>
      <c r="I216" s="111"/>
      <c r="J216" s="111"/>
      <c r="K216" s="111"/>
    </row>
    <row r="217" spans="2:11">
      <c r="B217" s="110"/>
      <c r="C217" s="110"/>
      <c r="D217" s="127"/>
      <c r="E217" s="127"/>
      <c r="F217" s="127"/>
      <c r="G217" s="127"/>
      <c r="H217" s="127"/>
      <c r="I217" s="111"/>
      <c r="J217" s="111"/>
      <c r="K217" s="111"/>
    </row>
    <row r="218" spans="2:11">
      <c r="B218" s="110"/>
      <c r="C218" s="110"/>
      <c r="D218" s="127"/>
      <c r="E218" s="127"/>
      <c r="F218" s="127"/>
      <c r="G218" s="127"/>
      <c r="H218" s="127"/>
      <c r="I218" s="111"/>
      <c r="J218" s="111"/>
      <c r="K218" s="111"/>
    </row>
    <row r="219" spans="2:11">
      <c r="B219" s="110"/>
      <c r="C219" s="110"/>
      <c r="D219" s="127"/>
      <c r="E219" s="127"/>
      <c r="F219" s="127"/>
      <c r="G219" s="127"/>
      <c r="H219" s="127"/>
      <c r="I219" s="111"/>
      <c r="J219" s="111"/>
      <c r="K219" s="111"/>
    </row>
    <row r="220" spans="2:11">
      <c r="B220" s="110"/>
      <c r="C220" s="110"/>
      <c r="D220" s="127"/>
      <c r="E220" s="127"/>
      <c r="F220" s="127"/>
      <c r="G220" s="127"/>
      <c r="H220" s="127"/>
      <c r="I220" s="111"/>
      <c r="J220" s="111"/>
      <c r="K220" s="111"/>
    </row>
    <row r="221" spans="2:11">
      <c r="B221" s="110"/>
      <c r="C221" s="110"/>
      <c r="D221" s="127"/>
      <c r="E221" s="127"/>
      <c r="F221" s="127"/>
      <c r="G221" s="127"/>
      <c r="H221" s="127"/>
      <c r="I221" s="111"/>
      <c r="J221" s="111"/>
      <c r="K221" s="111"/>
    </row>
    <row r="222" spans="2:11">
      <c r="B222" s="110"/>
      <c r="C222" s="110"/>
      <c r="D222" s="127"/>
      <c r="E222" s="127"/>
      <c r="F222" s="127"/>
      <c r="G222" s="127"/>
      <c r="H222" s="127"/>
      <c r="I222" s="111"/>
      <c r="J222" s="111"/>
      <c r="K222" s="111"/>
    </row>
    <row r="223" spans="2:11">
      <c r="B223" s="110"/>
      <c r="C223" s="110"/>
      <c r="D223" s="127"/>
      <c r="E223" s="127"/>
      <c r="F223" s="127"/>
      <c r="G223" s="127"/>
      <c r="H223" s="127"/>
      <c r="I223" s="111"/>
      <c r="J223" s="111"/>
      <c r="K223" s="111"/>
    </row>
    <row r="224" spans="2:11">
      <c r="B224" s="110"/>
      <c r="C224" s="110"/>
      <c r="D224" s="127"/>
      <c r="E224" s="127"/>
      <c r="F224" s="127"/>
      <c r="G224" s="127"/>
      <c r="H224" s="127"/>
      <c r="I224" s="111"/>
      <c r="J224" s="111"/>
      <c r="K224" s="111"/>
    </row>
    <row r="225" spans="2:11">
      <c r="B225" s="110"/>
      <c r="C225" s="110"/>
      <c r="D225" s="127"/>
      <c r="E225" s="127"/>
      <c r="F225" s="127"/>
      <c r="G225" s="127"/>
      <c r="H225" s="127"/>
      <c r="I225" s="111"/>
      <c r="J225" s="111"/>
      <c r="K225" s="111"/>
    </row>
    <row r="226" spans="2:11">
      <c r="B226" s="110"/>
      <c r="C226" s="110"/>
      <c r="D226" s="127"/>
      <c r="E226" s="127"/>
      <c r="F226" s="127"/>
      <c r="G226" s="127"/>
      <c r="H226" s="127"/>
      <c r="I226" s="111"/>
      <c r="J226" s="111"/>
      <c r="K226" s="111"/>
    </row>
    <row r="227" spans="2:11">
      <c r="B227" s="110"/>
      <c r="C227" s="110"/>
      <c r="D227" s="127"/>
      <c r="E227" s="127"/>
      <c r="F227" s="127"/>
      <c r="G227" s="127"/>
      <c r="H227" s="127"/>
      <c r="I227" s="111"/>
      <c r="J227" s="111"/>
      <c r="K227" s="111"/>
    </row>
    <row r="228" spans="2:11">
      <c r="B228" s="110"/>
      <c r="C228" s="110"/>
      <c r="D228" s="127"/>
      <c r="E228" s="127"/>
      <c r="F228" s="127"/>
      <c r="G228" s="127"/>
      <c r="H228" s="127"/>
      <c r="I228" s="111"/>
      <c r="J228" s="111"/>
      <c r="K228" s="111"/>
    </row>
    <row r="229" spans="2:11">
      <c r="B229" s="110"/>
      <c r="C229" s="110"/>
      <c r="D229" s="127"/>
      <c r="E229" s="127"/>
      <c r="F229" s="127"/>
      <c r="G229" s="127"/>
      <c r="H229" s="127"/>
      <c r="I229" s="111"/>
      <c r="J229" s="111"/>
      <c r="K229" s="111"/>
    </row>
    <row r="230" spans="2:11">
      <c r="B230" s="110"/>
      <c r="C230" s="110"/>
      <c r="D230" s="127"/>
      <c r="E230" s="127"/>
      <c r="F230" s="127"/>
      <c r="G230" s="127"/>
      <c r="H230" s="127"/>
      <c r="I230" s="111"/>
      <c r="J230" s="111"/>
      <c r="K230" s="111"/>
    </row>
    <row r="231" spans="2:11">
      <c r="B231" s="110"/>
      <c r="C231" s="110"/>
      <c r="D231" s="127"/>
      <c r="E231" s="127"/>
      <c r="F231" s="127"/>
      <c r="G231" s="127"/>
      <c r="H231" s="127"/>
      <c r="I231" s="111"/>
      <c r="J231" s="111"/>
      <c r="K231" s="111"/>
    </row>
    <row r="232" spans="2:11">
      <c r="B232" s="110"/>
      <c r="C232" s="110"/>
      <c r="D232" s="127"/>
      <c r="E232" s="127"/>
      <c r="F232" s="127"/>
      <c r="G232" s="127"/>
      <c r="H232" s="127"/>
      <c r="I232" s="111"/>
      <c r="J232" s="111"/>
      <c r="K232" s="111"/>
    </row>
    <row r="233" spans="2:11">
      <c r="B233" s="110"/>
      <c r="C233" s="110"/>
      <c r="D233" s="127"/>
      <c r="E233" s="127"/>
      <c r="F233" s="127"/>
      <c r="G233" s="127"/>
      <c r="H233" s="127"/>
      <c r="I233" s="111"/>
      <c r="J233" s="111"/>
      <c r="K233" s="111"/>
    </row>
    <row r="234" spans="2:11">
      <c r="B234" s="110"/>
      <c r="C234" s="110"/>
      <c r="D234" s="127"/>
      <c r="E234" s="127"/>
      <c r="F234" s="127"/>
      <c r="G234" s="127"/>
      <c r="H234" s="127"/>
      <c r="I234" s="111"/>
      <c r="J234" s="111"/>
      <c r="K234" s="111"/>
    </row>
    <row r="235" spans="2:11">
      <c r="B235" s="110"/>
      <c r="C235" s="110"/>
      <c r="D235" s="127"/>
      <c r="E235" s="127"/>
      <c r="F235" s="127"/>
      <c r="G235" s="127"/>
      <c r="H235" s="127"/>
      <c r="I235" s="111"/>
      <c r="J235" s="111"/>
      <c r="K235" s="111"/>
    </row>
    <row r="236" spans="2:11">
      <c r="B236" s="110"/>
      <c r="C236" s="110"/>
      <c r="D236" s="127"/>
      <c r="E236" s="127"/>
      <c r="F236" s="127"/>
      <c r="G236" s="127"/>
      <c r="H236" s="127"/>
      <c r="I236" s="111"/>
      <c r="J236" s="111"/>
      <c r="K236" s="111"/>
    </row>
    <row r="237" spans="2:11">
      <c r="B237" s="110"/>
      <c r="C237" s="110"/>
      <c r="D237" s="127"/>
      <c r="E237" s="127"/>
      <c r="F237" s="127"/>
      <c r="G237" s="127"/>
      <c r="H237" s="127"/>
      <c r="I237" s="111"/>
      <c r="J237" s="111"/>
      <c r="K237" s="111"/>
    </row>
    <row r="238" spans="2:11">
      <c r="B238" s="110"/>
      <c r="C238" s="110"/>
      <c r="D238" s="127"/>
      <c r="E238" s="127"/>
      <c r="F238" s="127"/>
      <c r="G238" s="127"/>
      <c r="H238" s="127"/>
      <c r="I238" s="111"/>
      <c r="J238" s="111"/>
      <c r="K238" s="111"/>
    </row>
    <row r="239" spans="2:11">
      <c r="B239" s="110"/>
      <c r="C239" s="110"/>
      <c r="D239" s="127"/>
      <c r="E239" s="127"/>
      <c r="F239" s="127"/>
      <c r="G239" s="127"/>
      <c r="H239" s="127"/>
      <c r="I239" s="111"/>
      <c r="J239" s="111"/>
      <c r="K239" s="111"/>
    </row>
    <row r="240" spans="2:11">
      <c r="B240" s="110"/>
      <c r="C240" s="110"/>
      <c r="D240" s="127"/>
      <c r="E240" s="127"/>
      <c r="F240" s="127"/>
      <c r="G240" s="127"/>
      <c r="H240" s="127"/>
      <c r="I240" s="111"/>
      <c r="J240" s="111"/>
      <c r="K240" s="111"/>
    </row>
    <row r="241" spans="2:11">
      <c r="B241" s="110"/>
      <c r="C241" s="110"/>
      <c r="D241" s="127"/>
      <c r="E241" s="127"/>
      <c r="F241" s="127"/>
      <c r="G241" s="127"/>
      <c r="H241" s="127"/>
      <c r="I241" s="111"/>
      <c r="J241" s="111"/>
      <c r="K241" s="111"/>
    </row>
    <row r="242" spans="2:11">
      <c r="B242" s="110"/>
      <c r="C242" s="110"/>
      <c r="D242" s="127"/>
      <c r="E242" s="127"/>
      <c r="F242" s="127"/>
      <c r="G242" s="127"/>
      <c r="H242" s="127"/>
      <c r="I242" s="111"/>
      <c r="J242" s="111"/>
      <c r="K242" s="111"/>
    </row>
    <row r="243" spans="2:11">
      <c r="B243" s="110"/>
      <c r="C243" s="110"/>
      <c r="D243" s="127"/>
      <c r="E243" s="127"/>
      <c r="F243" s="127"/>
      <c r="G243" s="127"/>
      <c r="H243" s="127"/>
      <c r="I243" s="111"/>
      <c r="J243" s="111"/>
      <c r="K243" s="111"/>
    </row>
    <row r="244" spans="2:11">
      <c r="B244" s="110"/>
      <c r="C244" s="110"/>
      <c r="D244" s="127"/>
      <c r="E244" s="127"/>
      <c r="F244" s="127"/>
      <c r="G244" s="127"/>
      <c r="H244" s="127"/>
      <c r="I244" s="111"/>
      <c r="J244" s="111"/>
      <c r="K244" s="111"/>
    </row>
    <row r="245" spans="2:11">
      <c r="B245" s="110"/>
      <c r="C245" s="110"/>
      <c r="D245" s="127"/>
      <c r="E245" s="127"/>
      <c r="F245" s="127"/>
      <c r="G245" s="127"/>
      <c r="H245" s="127"/>
      <c r="I245" s="111"/>
      <c r="J245" s="111"/>
      <c r="K245" s="111"/>
    </row>
    <row r="246" spans="2:11">
      <c r="B246" s="110"/>
      <c r="C246" s="110"/>
      <c r="D246" s="127"/>
      <c r="E246" s="127"/>
      <c r="F246" s="127"/>
      <c r="G246" s="127"/>
      <c r="H246" s="127"/>
      <c r="I246" s="111"/>
      <c r="J246" s="111"/>
      <c r="K246" s="111"/>
    </row>
    <row r="247" spans="2:11">
      <c r="B247" s="110"/>
      <c r="C247" s="110"/>
      <c r="D247" s="127"/>
      <c r="E247" s="127"/>
      <c r="F247" s="127"/>
      <c r="G247" s="127"/>
      <c r="H247" s="127"/>
      <c r="I247" s="111"/>
      <c r="J247" s="111"/>
      <c r="K247" s="111"/>
    </row>
    <row r="248" spans="2:11">
      <c r="B248" s="110"/>
      <c r="C248" s="110"/>
      <c r="D248" s="127"/>
      <c r="E248" s="127"/>
      <c r="F248" s="127"/>
      <c r="G248" s="127"/>
      <c r="H248" s="127"/>
      <c r="I248" s="111"/>
      <c r="J248" s="111"/>
      <c r="K248" s="111"/>
    </row>
    <row r="249" spans="2:11">
      <c r="B249" s="110"/>
      <c r="C249" s="110"/>
      <c r="D249" s="127"/>
      <c r="E249" s="127"/>
      <c r="F249" s="127"/>
      <c r="G249" s="127"/>
      <c r="H249" s="127"/>
      <c r="I249" s="111"/>
      <c r="J249" s="111"/>
      <c r="K249" s="111"/>
    </row>
    <row r="250" spans="2:11">
      <c r="B250" s="110"/>
      <c r="C250" s="110"/>
      <c r="D250" s="127"/>
      <c r="E250" s="127"/>
      <c r="F250" s="127"/>
      <c r="G250" s="127"/>
      <c r="H250" s="127"/>
      <c r="I250" s="111"/>
      <c r="J250" s="111"/>
      <c r="K250" s="111"/>
    </row>
    <row r="251" spans="2:11">
      <c r="B251" s="110"/>
      <c r="C251" s="110"/>
      <c r="D251" s="127"/>
      <c r="E251" s="127"/>
      <c r="F251" s="127"/>
      <c r="G251" s="127"/>
      <c r="H251" s="127"/>
      <c r="I251" s="111"/>
      <c r="J251" s="111"/>
      <c r="K251" s="111"/>
    </row>
    <row r="252" spans="2:11">
      <c r="B252" s="110"/>
      <c r="C252" s="110"/>
      <c r="D252" s="127"/>
      <c r="E252" s="127"/>
      <c r="F252" s="127"/>
      <c r="G252" s="127"/>
      <c r="H252" s="127"/>
      <c r="I252" s="111"/>
      <c r="J252" s="111"/>
      <c r="K252" s="111"/>
    </row>
    <row r="253" spans="2:11">
      <c r="B253" s="110"/>
      <c r="C253" s="110"/>
      <c r="D253" s="127"/>
      <c r="E253" s="127"/>
      <c r="F253" s="127"/>
      <c r="G253" s="127"/>
      <c r="H253" s="127"/>
      <c r="I253" s="111"/>
      <c r="J253" s="111"/>
      <c r="K253" s="111"/>
    </row>
    <row r="254" spans="2:11">
      <c r="B254" s="110"/>
      <c r="C254" s="110"/>
      <c r="D254" s="127"/>
      <c r="E254" s="127"/>
      <c r="F254" s="127"/>
      <c r="G254" s="127"/>
      <c r="H254" s="127"/>
      <c r="I254" s="111"/>
      <c r="J254" s="111"/>
      <c r="K254" s="111"/>
    </row>
    <row r="255" spans="2:11">
      <c r="B255" s="110"/>
      <c r="C255" s="110"/>
      <c r="D255" s="127"/>
      <c r="E255" s="127"/>
      <c r="F255" s="127"/>
      <c r="G255" s="127"/>
      <c r="H255" s="127"/>
      <c r="I255" s="111"/>
      <c r="J255" s="111"/>
      <c r="K255" s="111"/>
    </row>
    <row r="256" spans="2:11">
      <c r="B256" s="110"/>
      <c r="C256" s="110"/>
      <c r="D256" s="127"/>
      <c r="E256" s="127"/>
      <c r="F256" s="127"/>
      <c r="G256" s="127"/>
      <c r="H256" s="127"/>
      <c r="I256" s="111"/>
      <c r="J256" s="111"/>
      <c r="K256" s="111"/>
    </row>
    <row r="257" spans="2:11">
      <c r="B257" s="110"/>
      <c r="C257" s="110"/>
      <c r="D257" s="127"/>
      <c r="E257" s="127"/>
      <c r="F257" s="127"/>
      <c r="G257" s="127"/>
      <c r="H257" s="127"/>
      <c r="I257" s="111"/>
      <c r="J257" s="111"/>
      <c r="K257" s="111"/>
    </row>
    <row r="258" spans="2:11">
      <c r="B258" s="110"/>
      <c r="C258" s="110"/>
      <c r="D258" s="127"/>
      <c r="E258" s="127"/>
      <c r="F258" s="127"/>
      <c r="G258" s="127"/>
      <c r="H258" s="127"/>
      <c r="I258" s="111"/>
      <c r="J258" s="111"/>
      <c r="K258" s="111"/>
    </row>
    <row r="259" spans="2:11">
      <c r="B259" s="110"/>
      <c r="C259" s="110"/>
      <c r="D259" s="127"/>
      <c r="E259" s="127"/>
      <c r="F259" s="127"/>
      <c r="G259" s="127"/>
      <c r="H259" s="127"/>
      <c r="I259" s="111"/>
      <c r="J259" s="111"/>
      <c r="K259" s="111"/>
    </row>
    <row r="260" spans="2:11">
      <c r="B260" s="110"/>
      <c r="C260" s="110"/>
      <c r="D260" s="127"/>
      <c r="E260" s="127"/>
      <c r="F260" s="127"/>
      <c r="G260" s="127"/>
      <c r="H260" s="127"/>
      <c r="I260" s="111"/>
      <c r="J260" s="111"/>
      <c r="K260" s="111"/>
    </row>
    <row r="261" spans="2:11">
      <c r="B261" s="110"/>
      <c r="C261" s="110"/>
      <c r="D261" s="127"/>
      <c r="E261" s="127"/>
      <c r="F261" s="127"/>
      <c r="G261" s="127"/>
      <c r="H261" s="127"/>
      <c r="I261" s="111"/>
      <c r="J261" s="111"/>
      <c r="K261" s="111"/>
    </row>
    <row r="262" spans="2:11">
      <c r="B262" s="110"/>
      <c r="C262" s="110"/>
      <c r="D262" s="127"/>
      <c r="E262" s="127"/>
      <c r="F262" s="127"/>
      <c r="G262" s="127"/>
      <c r="H262" s="127"/>
      <c r="I262" s="111"/>
      <c r="J262" s="111"/>
      <c r="K262" s="111"/>
    </row>
    <row r="263" spans="2:11">
      <c r="B263" s="110"/>
      <c r="C263" s="110"/>
      <c r="D263" s="127"/>
      <c r="E263" s="127"/>
      <c r="F263" s="127"/>
      <c r="G263" s="127"/>
      <c r="H263" s="127"/>
      <c r="I263" s="111"/>
      <c r="J263" s="111"/>
      <c r="K263" s="111"/>
    </row>
    <row r="264" spans="2:11">
      <c r="B264" s="110"/>
      <c r="C264" s="110"/>
      <c r="D264" s="127"/>
      <c r="E264" s="127"/>
      <c r="F264" s="127"/>
      <c r="G264" s="127"/>
      <c r="H264" s="127"/>
      <c r="I264" s="111"/>
      <c r="J264" s="111"/>
      <c r="K264" s="111"/>
    </row>
    <row r="265" spans="2:11">
      <c r="B265" s="110"/>
      <c r="C265" s="110"/>
      <c r="D265" s="127"/>
      <c r="E265" s="127"/>
      <c r="F265" s="127"/>
      <c r="G265" s="127"/>
      <c r="H265" s="127"/>
      <c r="I265" s="111"/>
      <c r="J265" s="111"/>
      <c r="K265" s="111"/>
    </row>
    <row r="266" spans="2:11">
      <c r="B266" s="110"/>
      <c r="C266" s="110"/>
      <c r="D266" s="127"/>
      <c r="E266" s="127"/>
      <c r="F266" s="127"/>
      <c r="G266" s="127"/>
      <c r="H266" s="127"/>
      <c r="I266" s="111"/>
      <c r="J266" s="111"/>
      <c r="K266" s="111"/>
    </row>
    <row r="267" spans="2:11">
      <c r="B267" s="110"/>
      <c r="C267" s="110"/>
      <c r="D267" s="127"/>
      <c r="E267" s="127"/>
      <c r="F267" s="127"/>
      <c r="G267" s="127"/>
      <c r="H267" s="127"/>
      <c r="I267" s="111"/>
      <c r="J267" s="111"/>
      <c r="K267" s="111"/>
    </row>
    <row r="268" spans="2:11">
      <c r="B268" s="110"/>
      <c r="C268" s="110"/>
      <c r="D268" s="127"/>
      <c r="E268" s="127"/>
      <c r="F268" s="127"/>
      <c r="G268" s="127"/>
      <c r="H268" s="127"/>
      <c r="I268" s="111"/>
      <c r="J268" s="111"/>
      <c r="K268" s="111"/>
    </row>
    <row r="269" spans="2:11">
      <c r="B269" s="110"/>
      <c r="C269" s="110"/>
      <c r="D269" s="127"/>
      <c r="E269" s="127"/>
      <c r="F269" s="127"/>
      <c r="G269" s="127"/>
      <c r="H269" s="127"/>
      <c r="I269" s="111"/>
      <c r="J269" s="111"/>
      <c r="K269" s="111"/>
    </row>
    <row r="270" spans="2:11">
      <c r="B270" s="110"/>
      <c r="C270" s="110"/>
      <c r="D270" s="127"/>
      <c r="E270" s="127"/>
      <c r="F270" s="127"/>
      <c r="G270" s="127"/>
      <c r="H270" s="127"/>
      <c r="I270" s="111"/>
      <c r="J270" s="111"/>
      <c r="K270" s="111"/>
    </row>
    <row r="271" spans="2:11">
      <c r="B271" s="110"/>
      <c r="C271" s="110"/>
      <c r="D271" s="127"/>
      <c r="E271" s="127"/>
      <c r="F271" s="127"/>
      <c r="G271" s="127"/>
      <c r="H271" s="127"/>
      <c r="I271" s="111"/>
      <c r="J271" s="111"/>
      <c r="K271" s="111"/>
    </row>
    <row r="272" spans="2:11">
      <c r="B272" s="110"/>
      <c r="C272" s="110"/>
      <c r="D272" s="127"/>
      <c r="E272" s="127"/>
      <c r="F272" s="127"/>
      <c r="G272" s="127"/>
      <c r="H272" s="127"/>
      <c r="I272" s="111"/>
      <c r="J272" s="111"/>
      <c r="K272" s="111"/>
    </row>
    <row r="273" spans="2:11">
      <c r="B273" s="110"/>
      <c r="C273" s="110"/>
      <c r="D273" s="127"/>
      <c r="E273" s="127"/>
      <c r="F273" s="127"/>
      <c r="G273" s="127"/>
      <c r="H273" s="127"/>
      <c r="I273" s="111"/>
      <c r="J273" s="111"/>
      <c r="K273" s="111"/>
    </row>
    <row r="274" spans="2:11">
      <c r="B274" s="110"/>
      <c r="C274" s="110"/>
      <c r="D274" s="127"/>
      <c r="E274" s="127"/>
      <c r="F274" s="127"/>
      <c r="G274" s="127"/>
      <c r="H274" s="127"/>
      <c r="I274" s="111"/>
      <c r="J274" s="111"/>
      <c r="K274" s="111"/>
    </row>
    <row r="275" spans="2:11">
      <c r="B275" s="110"/>
      <c r="C275" s="110"/>
      <c r="D275" s="127"/>
      <c r="E275" s="127"/>
      <c r="F275" s="127"/>
      <c r="G275" s="127"/>
      <c r="H275" s="127"/>
      <c r="I275" s="111"/>
      <c r="J275" s="111"/>
      <c r="K275" s="111"/>
    </row>
    <row r="276" spans="2:11">
      <c r="B276" s="110"/>
      <c r="C276" s="110"/>
      <c r="D276" s="127"/>
      <c r="E276" s="127"/>
      <c r="F276" s="127"/>
      <c r="G276" s="127"/>
      <c r="H276" s="127"/>
      <c r="I276" s="111"/>
      <c r="J276" s="111"/>
      <c r="K276" s="111"/>
    </row>
    <row r="277" spans="2:11">
      <c r="B277" s="110"/>
      <c r="C277" s="110"/>
      <c r="D277" s="127"/>
      <c r="E277" s="127"/>
      <c r="F277" s="127"/>
      <c r="G277" s="127"/>
      <c r="H277" s="127"/>
      <c r="I277" s="111"/>
      <c r="J277" s="111"/>
      <c r="K277" s="111"/>
    </row>
    <row r="278" spans="2:11">
      <c r="B278" s="110"/>
      <c r="C278" s="110"/>
      <c r="D278" s="127"/>
      <c r="E278" s="127"/>
      <c r="F278" s="127"/>
      <c r="G278" s="127"/>
      <c r="H278" s="127"/>
      <c r="I278" s="111"/>
      <c r="J278" s="111"/>
      <c r="K278" s="111"/>
    </row>
    <row r="279" spans="2:11">
      <c r="B279" s="110"/>
      <c r="C279" s="110"/>
      <c r="D279" s="127"/>
      <c r="E279" s="127"/>
      <c r="F279" s="127"/>
      <c r="G279" s="127"/>
      <c r="H279" s="127"/>
      <c r="I279" s="111"/>
      <c r="J279" s="111"/>
      <c r="K279" s="111"/>
    </row>
    <row r="280" spans="2:11">
      <c r="B280" s="110"/>
      <c r="C280" s="110"/>
      <c r="D280" s="127"/>
      <c r="E280" s="127"/>
      <c r="F280" s="127"/>
      <c r="G280" s="127"/>
      <c r="H280" s="127"/>
      <c r="I280" s="111"/>
      <c r="J280" s="111"/>
      <c r="K280" s="111"/>
    </row>
    <row r="281" spans="2:11">
      <c r="B281" s="110"/>
      <c r="C281" s="110"/>
      <c r="D281" s="127"/>
      <c r="E281" s="127"/>
      <c r="F281" s="127"/>
      <c r="G281" s="127"/>
      <c r="H281" s="127"/>
      <c r="I281" s="111"/>
      <c r="J281" s="111"/>
      <c r="K281" s="111"/>
    </row>
    <row r="282" spans="2:11">
      <c r="B282" s="110"/>
      <c r="C282" s="110"/>
      <c r="D282" s="127"/>
      <c r="E282" s="127"/>
      <c r="F282" s="127"/>
      <c r="G282" s="127"/>
      <c r="H282" s="127"/>
      <c r="I282" s="111"/>
      <c r="J282" s="111"/>
      <c r="K282" s="111"/>
    </row>
    <row r="283" spans="2:11">
      <c r="B283" s="110"/>
      <c r="C283" s="110"/>
      <c r="D283" s="127"/>
      <c r="E283" s="127"/>
      <c r="F283" s="127"/>
      <c r="G283" s="127"/>
      <c r="H283" s="127"/>
      <c r="I283" s="111"/>
      <c r="J283" s="111"/>
      <c r="K283" s="111"/>
    </row>
    <row r="284" spans="2:11">
      <c r="B284" s="110"/>
      <c r="C284" s="110"/>
      <c r="D284" s="127"/>
      <c r="E284" s="127"/>
      <c r="F284" s="127"/>
      <c r="G284" s="127"/>
      <c r="H284" s="127"/>
      <c r="I284" s="111"/>
      <c r="J284" s="111"/>
      <c r="K284" s="111"/>
    </row>
    <row r="285" spans="2:11">
      <c r="B285" s="110"/>
      <c r="C285" s="110"/>
      <c r="D285" s="127"/>
      <c r="E285" s="127"/>
      <c r="F285" s="127"/>
      <c r="G285" s="127"/>
      <c r="H285" s="127"/>
      <c r="I285" s="111"/>
      <c r="J285" s="111"/>
      <c r="K285" s="111"/>
    </row>
    <row r="286" spans="2:11">
      <c r="B286" s="110"/>
      <c r="C286" s="110"/>
      <c r="D286" s="127"/>
      <c r="E286" s="127"/>
      <c r="F286" s="127"/>
      <c r="G286" s="127"/>
      <c r="H286" s="127"/>
      <c r="I286" s="111"/>
      <c r="J286" s="111"/>
      <c r="K286" s="111"/>
    </row>
    <row r="287" spans="2:11">
      <c r="B287" s="110"/>
      <c r="C287" s="110"/>
      <c r="D287" s="127"/>
      <c r="E287" s="127"/>
      <c r="F287" s="127"/>
      <c r="G287" s="127"/>
      <c r="H287" s="127"/>
      <c r="I287" s="111"/>
      <c r="J287" s="111"/>
      <c r="K287" s="111"/>
    </row>
    <row r="288" spans="2:11">
      <c r="B288" s="110"/>
      <c r="C288" s="110"/>
      <c r="D288" s="127"/>
      <c r="E288" s="127"/>
      <c r="F288" s="127"/>
      <c r="G288" s="127"/>
      <c r="H288" s="127"/>
      <c r="I288" s="111"/>
      <c r="J288" s="111"/>
      <c r="K288" s="111"/>
    </row>
    <row r="289" spans="2:11">
      <c r="B289" s="110"/>
      <c r="C289" s="110"/>
      <c r="D289" s="127"/>
      <c r="E289" s="127"/>
      <c r="F289" s="127"/>
      <c r="G289" s="127"/>
      <c r="H289" s="127"/>
      <c r="I289" s="111"/>
      <c r="J289" s="111"/>
      <c r="K289" s="111"/>
    </row>
    <row r="290" spans="2:11">
      <c r="B290" s="110"/>
      <c r="C290" s="110"/>
      <c r="D290" s="127"/>
      <c r="E290" s="127"/>
      <c r="F290" s="127"/>
      <c r="G290" s="127"/>
      <c r="H290" s="127"/>
      <c r="I290" s="111"/>
      <c r="J290" s="111"/>
      <c r="K290" s="111"/>
    </row>
    <row r="291" spans="2:11">
      <c r="B291" s="110"/>
      <c r="C291" s="110"/>
      <c r="D291" s="127"/>
      <c r="E291" s="127"/>
      <c r="F291" s="127"/>
      <c r="G291" s="127"/>
      <c r="H291" s="127"/>
      <c r="I291" s="111"/>
      <c r="J291" s="111"/>
      <c r="K291" s="111"/>
    </row>
    <row r="292" spans="2:11">
      <c r="B292" s="110"/>
      <c r="C292" s="110"/>
      <c r="D292" s="127"/>
      <c r="E292" s="127"/>
      <c r="F292" s="127"/>
      <c r="G292" s="127"/>
      <c r="H292" s="127"/>
      <c r="I292" s="111"/>
      <c r="J292" s="111"/>
      <c r="K292" s="111"/>
    </row>
    <row r="293" spans="2:11">
      <c r="B293" s="110"/>
      <c r="C293" s="110"/>
      <c r="D293" s="127"/>
      <c r="E293" s="127"/>
      <c r="F293" s="127"/>
      <c r="G293" s="127"/>
      <c r="H293" s="127"/>
      <c r="I293" s="111"/>
      <c r="J293" s="111"/>
      <c r="K293" s="111"/>
    </row>
    <row r="294" spans="2:11">
      <c r="B294" s="110"/>
      <c r="C294" s="110"/>
      <c r="D294" s="127"/>
      <c r="E294" s="127"/>
      <c r="F294" s="127"/>
      <c r="G294" s="127"/>
      <c r="H294" s="127"/>
      <c r="I294" s="111"/>
      <c r="J294" s="111"/>
      <c r="K294" s="111"/>
    </row>
    <row r="295" spans="2:11">
      <c r="B295" s="110"/>
      <c r="C295" s="110"/>
      <c r="D295" s="127"/>
      <c r="E295" s="127"/>
      <c r="F295" s="127"/>
      <c r="G295" s="127"/>
      <c r="H295" s="127"/>
      <c r="I295" s="111"/>
      <c r="J295" s="111"/>
      <c r="K295" s="111"/>
    </row>
    <row r="296" spans="2:11">
      <c r="B296" s="110"/>
      <c r="C296" s="110"/>
      <c r="D296" s="127"/>
      <c r="E296" s="127"/>
      <c r="F296" s="127"/>
      <c r="G296" s="127"/>
      <c r="H296" s="127"/>
      <c r="I296" s="111"/>
      <c r="J296" s="111"/>
      <c r="K296" s="111"/>
    </row>
    <row r="297" spans="2:11">
      <c r="B297" s="110"/>
      <c r="C297" s="110"/>
      <c r="D297" s="127"/>
      <c r="E297" s="127"/>
      <c r="F297" s="127"/>
      <c r="G297" s="127"/>
      <c r="H297" s="127"/>
      <c r="I297" s="111"/>
      <c r="J297" s="111"/>
      <c r="K297" s="111"/>
    </row>
    <row r="298" spans="2:11">
      <c r="B298" s="110"/>
      <c r="C298" s="110"/>
      <c r="D298" s="127"/>
      <c r="E298" s="127"/>
      <c r="F298" s="127"/>
      <c r="G298" s="127"/>
      <c r="H298" s="127"/>
      <c r="I298" s="111"/>
      <c r="J298" s="111"/>
      <c r="K298" s="111"/>
    </row>
    <row r="299" spans="2:11">
      <c r="B299" s="110"/>
      <c r="C299" s="110"/>
      <c r="D299" s="127"/>
      <c r="E299" s="127"/>
      <c r="F299" s="127"/>
      <c r="G299" s="127"/>
      <c r="H299" s="127"/>
      <c r="I299" s="111"/>
      <c r="J299" s="111"/>
      <c r="K299" s="111"/>
    </row>
    <row r="300" spans="2:11">
      <c r="B300" s="110"/>
      <c r="C300" s="110"/>
      <c r="D300" s="127"/>
      <c r="E300" s="127"/>
      <c r="F300" s="127"/>
      <c r="G300" s="127"/>
      <c r="H300" s="127"/>
      <c r="I300" s="111"/>
      <c r="J300" s="111"/>
      <c r="K300" s="111"/>
    </row>
    <row r="301" spans="2:11">
      <c r="B301" s="110"/>
      <c r="C301" s="110"/>
      <c r="D301" s="127"/>
      <c r="E301" s="127"/>
      <c r="F301" s="127"/>
      <c r="G301" s="127"/>
      <c r="H301" s="127"/>
      <c r="I301" s="111"/>
      <c r="J301" s="111"/>
      <c r="K301" s="111"/>
    </row>
    <row r="302" spans="2:11">
      <c r="B302" s="110"/>
      <c r="C302" s="110"/>
      <c r="D302" s="127"/>
      <c r="E302" s="127"/>
      <c r="F302" s="127"/>
      <c r="G302" s="127"/>
      <c r="H302" s="127"/>
      <c r="I302" s="111"/>
      <c r="J302" s="111"/>
      <c r="K302" s="111"/>
    </row>
    <row r="303" spans="2:11">
      <c r="B303" s="110"/>
      <c r="C303" s="110"/>
      <c r="D303" s="127"/>
      <c r="E303" s="127"/>
      <c r="F303" s="127"/>
      <c r="G303" s="127"/>
      <c r="H303" s="127"/>
      <c r="I303" s="111"/>
      <c r="J303" s="111"/>
      <c r="K303" s="111"/>
    </row>
    <row r="304" spans="2:11">
      <c r="B304" s="110"/>
      <c r="C304" s="110"/>
      <c r="D304" s="127"/>
      <c r="E304" s="127"/>
      <c r="F304" s="127"/>
      <c r="G304" s="127"/>
      <c r="H304" s="127"/>
      <c r="I304" s="111"/>
      <c r="J304" s="111"/>
      <c r="K304" s="111"/>
    </row>
    <row r="305" spans="2:11">
      <c r="B305" s="110"/>
      <c r="C305" s="110"/>
      <c r="D305" s="127"/>
      <c r="E305" s="127"/>
      <c r="F305" s="127"/>
      <c r="G305" s="127"/>
      <c r="H305" s="127"/>
      <c r="I305" s="111"/>
      <c r="J305" s="111"/>
      <c r="K305" s="111"/>
    </row>
    <row r="306" spans="2:11">
      <c r="B306" s="110"/>
      <c r="C306" s="110"/>
      <c r="D306" s="127"/>
      <c r="E306" s="127"/>
      <c r="F306" s="127"/>
      <c r="G306" s="127"/>
      <c r="H306" s="127"/>
      <c r="I306" s="111"/>
      <c r="J306" s="111"/>
      <c r="K306" s="111"/>
    </row>
    <row r="307" spans="2:11">
      <c r="B307" s="110"/>
      <c r="C307" s="110"/>
      <c r="D307" s="127"/>
      <c r="E307" s="127"/>
      <c r="F307" s="127"/>
      <c r="G307" s="127"/>
      <c r="H307" s="127"/>
      <c r="I307" s="111"/>
      <c r="J307" s="111"/>
      <c r="K307" s="111"/>
    </row>
    <row r="308" spans="2:11">
      <c r="B308" s="110"/>
      <c r="C308" s="110"/>
      <c r="D308" s="127"/>
      <c r="E308" s="127"/>
      <c r="F308" s="127"/>
      <c r="G308" s="127"/>
      <c r="H308" s="127"/>
      <c r="I308" s="111"/>
      <c r="J308" s="111"/>
      <c r="K308" s="111"/>
    </row>
    <row r="309" spans="2:11">
      <c r="B309" s="110"/>
      <c r="C309" s="110"/>
      <c r="D309" s="127"/>
      <c r="E309" s="127"/>
      <c r="F309" s="127"/>
      <c r="G309" s="127"/>
      <c r="H309" s="127"/>
      <c r="I309" s="111"/>
      <c r="J309" s="111"/>
      <c r="K309" s="111"/>
    </row>
    <row r="310" spans="2:11">
      <c r="B310" s="110"/>
      <c r="C310" s="110"/>
      <c r="D310" s="127"/>
      <c r="E310" s="127"/>
      <c r="F310" s="127"/>
      <c r="G310" s="127"/>
      <c r="H310" s="127"/>
      <c r="I310" s="111"/>
      <c r="J310" s="111"/>
      <c r="K310" s="111"/>
    </row>
    <row r="311" spans="2:11">
      <c r="B311" s="110"/>
      <c r="C311" s="110"/>
      <c r="D311" s="127"/>
      <c r="E311" s="127"/>
      <c r="F311" s="127"/>
      <c r="G311" s="127"/>
      <c r="H311" s="127"/>
      <c r="I311" s="111"/>
      <c r="J311" s="111"/>
      <c r="K311" s="111"/>
    </row>
    <row r="312" spans="2:11">
      <c r="B312" s="110"/>
      <c r="C312" s="110"/>
      <c r="D312" s="127"/>
      <c r="E312" s="127"/>
      <c r="F312" s="127"/>
      <c r="G312" s="127"/>
      <c r="H312" s="127"/>
      <c r="I312" s="111"/>
      <c r="J312" s="111"/>
      <c r="K312" s="111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2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140</v>
      </c>
      <c r="C1" s="67" t="s" vm="1">
        <v>217</v>
      </c>
    </row>
    <row r="2" spans="2:15">
      <c r="B2" s="46" t="s">
        <v>139</v>
      </c>
      <c r="C2" s="67" t="s">
        <v>218</v>
      </c>
    </row>
    <row r="3" spans="2:15">
      <c r="B3" s="46" t="s">
        <v>141</v>
      </c>
      <c r="C3" s="67" t="s">
        <v>219</v>
      </c>
    </row>
    <row r="4" spans="2:15">
      <c r="B4" s="46" t="s">
        <v>142</v>
      </c>
      <c r="C4" s="67">
        <v>8602</v>
      </c>
    </row>
    <row r="6" spans="2:15" ht="26.25" customHeight="1">
      <c r="B6" s="149" t="s">
        <v>173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5" s="3" customFormat="1" ht="63">
      <c r="B7" s="47" t="s">
        <v>110</v>
      </c>
      <c r="C7" s="49" t="s">
        <v>43</v>
      </c>
      <c r="D7" s="49" t="s">
        <v>14</v>
      </c>
      <c r="E7" s="49" t="s">
        <v>15</v>
      </c>
      <c r="F7" s="49" t="s">
        <v>55</v>
      </c>
      <c r="G7" s="49" t="s">
        <v>97</v>
      </c>
      <c r="H7" s="49" t="s">
        <v>52</v>
      </c>
      <c r="I7" s="49" t="s">
        <v>105</v>
      </c>
      <c r="J7" s="49" t="s">
        <v>143</v>
      </c>
      <c r="K7" s="51" t="s">
        <v>144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197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2" t="s">
        <v>2477</v>
      </c>
      <c r="C10" s="68"/>
      <c r="D10" s="68"/>
      <c r="E10" s="68"/>
      <c r="F10" s="68"/>
      <c r="G10" s="68"/>
      <c r="H10" s="68"/>
      <c r="I10" s="133">
        <f>I11</f>
        <v>-1.4472739460000001</v>
      </c>
      <c r="J10" s="124">
        <f>IFERROR(I10/$I$10,0)</f>
        <v>1</v>
      </c>
      <c r="K10" s="124">
        <f>I10/'סכום נכסי הקרן'!$C$42</f>
        <v>-1.8485154465992765E-5</v>
      </c>
      <c r="O10" s="1"/>
    </row>
    <row r="11" spans="2:15" ht="21" customHeight="1">
      <c r="B11" s="134" t="s">
        <v>188</v>
      </c>
      <c r="C11" s="134"/>
      <c r="D11" s="134"/>
      <c r="E11" s="134"/>
      <c r="F11" s="134"/>
      <c r="G11" s="134"/>
      <c r="H11" s="135"/>
      <c r="I11" s="133">
        <f>I12+I13</f>
        <v>-1.4472739460000001</v>
      </c>
      <c r="J11" s="124">
        <f t="shared" ref="J11:J13" si="0">IFERROR(I11/$I$10,0)</f>
        <v>1</v>
      </c>
      <c r="K11" s="124">
        <f>I11/'סכום נכסי הקרן'!$C$42</f>
        <v>-1.8485154465992765E-5</v>
      </c>
    </row>
    <row r="12" spans="2:15">
      <c r="B12" s="136" t="s">
        <v>459</v>
      </c>
      <c r="C12" s="136" t="s">
        <v>460</v>
      </c>
      <c r="D12" s="136" t="s">
        <v>462</v>
      </c>
      <c r="E12" s="136"/>
      <c r="F12" s="137">
        <v>0</v>
      </c>
      <c r="G12" s="136" t="s">
        <v>127</v>
      </c>
      <c r="H12" s="137">
        <v>0</v>
      </c>
      <c r="I12" s="76">
        <v>-1.3869557780000001</v>
      </c>
      <c r="J12" s="138">
        <f t="shared" si="0"/>
        <v>0.95832290896501771</v>
      </c>
      <c r="K12" s="138">
        <f>I12/'סכום נכסי הקרן'!$C$42</f>
        <v>-1.7714747000517876E-5</v>
      </c>
    </row>
    <row r="13" spans="2:15">
      <c r="B13" s="136" t="s">
        <v>985</v>
      </c>
      <c r="C13" s="136" t="s">
        <v>986</v>
      </c>
      <c r="D13" s="136" t="s">
        <v>462</v>
      </c>
      <c r="E13" s="136"/>
      <c r="F13" s="137">
        <v>0</v>
      </c>
      <c r="G13" s="136" t="s">
        <v>127</v>
      </c>
      <c r="H13" s="137">
        <v>0</v>
      </c>
      <c r="I13" s="68">
        <v>-6.0318168000000005E-2</v>
      </c>
      <c r="J13" s="138">
        <f t="shared" si="0"/>
        <v>4.167709103498226E-2</v>
      </c>
      <c r="K13" s="138">
        <f>I13/'סכום נכסי הקרן'!$C$42</f>
        <v>-7.7040746547488928E-7</v>
      </c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0"/>
      <c r="C110" s="111"/>
      <c r="D110" s="127"/>
      <c r="E110" s="127"/>
      <c r="F110" s="127"/>
      <c r="G110" s="127"/>
      <c r="H110" s="127"/>
      <c r="I110" s="111"/>
      <c r="J110" s="111"/>
      <c r="K110" s="111"/>
    </row>
    <row r="111" spans="2:11">
      <c r="B111" s="110"/>
      <c r="C111" s="111"/>
      <c r="D111" s="127"/>
      <c r="E111" s="127"/>
      <c r="F111" s="127"/>
      <c r="G111" s="127"/>
      <c r="H111" s="127"/>
      <c r="I111" s="111"/>
      <c r="J111" s="111"/>
      <c r="K111" s="111"/>
    </row>
    <row r="112" spans="2:11">
      <c r="B112" s="110"/>
      <c r="C112" s="111"/>
      <c r="D112" s="127"/>
      <c r="E112" s="127"/>
      <c r="F112" s="127"/>
      <c r="G112" s="127"/>
      <c r="H112" s="127"/>
      <c r="I112" s="111"/>
      <c r="J112" s="111"/>
      <c r="K112" s="111"/>
    </row>
    <row r="113" spans="2:11">
      <c r="B113" s="110"/>
      <c r="C113" s="111"/>
      <c r="D113" s="127"/>
      <c r="E113" s="127"/>
      <c r="F113" s="127"/>
      <c r="G113" s="127"/>
      <c r="H113" s="127"/>
      <c r="I113" s="111"/>
      <c r="J113" s="111"/>
      <c r="K113" s="111"/>
    </row>
    <row r="114" spans="2:11">
      <c r="B114" s="110"/>
      <c r="C114" s="111"/>
      <c r="D114" s="127"/>
      <c r="E114" s="127"/>
      <c r="F114" s="127"/>
      <c r="G114" s="127"/>
      <c r="H114" s="127"/>
      <c r="I114" s="111"/>
      <c r="J114" s="111"/>
      <c r="K114" s="111"/>
    </row>
    <row r="115" spans="2:11">
      <c r="B115" s="110"/>
      <c r="C115" s="111"/>
      <c r="D115" s="127"/>
      <c r="E115" s="127"/>
      <c r="F115" s="127"/>
      <c r="G115" s="127"/>
      <c r="H115" s="127"/>
      <c r="I115" s="111"/>
      <c r="J115" s="111"/>
      <c r="K115" s="111"/>
    </row>
    <row r="116" spans="2:11">
      <c r="B116" s="110"/>
      <c r="C116" s="111"/>
      <c r="D116" s="127"/>
      <c r="E116" s="127"/>
      <c r="F116" s="127"/>
      <c r="G116" s="127"/>
      <c r="H116" s="127"/>
      <c r="I116" s="111"/>
      <c r="J116" s="111"/>
      <c r="K116" s="111"/>
    </row>
    <row r="117" spans="2:11">
      <c r="B117" s="110"/>
      <c r="C117" s="111"/>
      <c r="D117" s="127"/>
      <c r="E117" s="127"/>
      <c r="F117" s="127"/>
      <c r="G117" s="127"/>
      <c r="H117" s="127"/>
      <c r="I117" s="111"/>
      <c r="J117" s="111"/>
      <c r="K117" s="111"/>
    </row>
    <row r="118" spans="2:11">
      <c r="B118" s="110"/>
      <c r="C118" s="111"/>
      <c r="D118" s="127"/>
      <c r="E118" s="127"/>
      <c r="F118" s="127"/>
      <c r="G118" s="127"/>
      <c r="H118" s="127"/>
      <c r="I118" s="111"/>
      <c r="J118" s="111"/>
      <c r="K118" s="111"/>
    </row>
    <row r="119" spans="2:11">
      <c r="B119" s="110"/>
      <c r="C119" s="111"/>
      <c r="D119" s="127"/>
      <c r="E119" s="127"/>
      <c r="F119" s="127"/>
      <c r="G119" s="127"/>
      <c r="H119" s="127"/>
      <c r="I119" s="111"/>
      <c r="J119" s="111"/>
      <c r="K119" s="111"/>
    </row>
    <row r="120" spans="2:11">
      <c r="B120" s="110"/>
      <c r="C120" s="111"/>
      <c r="D120" s="127"/>
      <c r="E120" s="127"/>
      <c r="F120" s="127"/>
      <c r="G120" s="127"/>
      <c r="H120" s="127"/>
      <c r="I120" s="111"/>
      <c r="J120" s="111"/>
      <c r="K120" s="111"/>
    </row>
    <row r="121" spans="2:11">
      <c r="B121" s="110"/>
      <c r="C121" s="111"/>
      <c r="D121" s="127"/>
      <c r="E121" s="127"/>
      <c r="F121" s="127"/>
      <c r="G121" s="127"/>
      <c r="H121" s="127"/>
      <c r="I121" s="111"/>
      <c r="J121" s="111"/>
      <c r="K121" s="111"/>
    </row>
    <row r="122" spans="2:11">
      <c r="B122" s="110"/>
      <c r="C122" s="111"/>
      <c r="D122" s="127"/>
      <c r="E122" s="127"/>
      <c r="F122" s="127"/>
      <c r="G122" s="127"/>
      <c r="H122" s="127"/>
      <c r="I122" s="111"/>
      <c r="J122" s="111"/>
      <c r="K122" s="111"/>
    </row>
    <row r="123" spans="2:11">
      <c r="B123" s="110"/>
      <c r="C123" s="111"/>
      <c r="D123" s="127"/>
      <c r="E123" s="127"/>
      <c r="F123" s="127"/>
      <c r="G123" s="127"/>
      <c r="H123" s="127"/>
      <c r="I123" s="111"/>
      <c r="J123" s="111"/>
      <c r="K123" s="111"/>
    </row>
    <row r="124" spans="2:11">
      <c r="B124" s="110"/>
      <c r="C124" s="111"/>
      <c r="D124" s="127"/>
      <c r="E124" s="127"/>
      <c r="F124" s="127"/>
      <c r="G124" s="127"/>
      <c r="H124" s="127"/>
      <c r="I124" s="111"/>
      <c r="J124" s="111"/>
      <c r="K124" s="111"/>
    </row>
    <row r="125" spans="2:11">
      <c r="B125" s="110"/>
      <c r="C125" s="111"/>
      <c r="D125" s="127"/>
      <c r="E125" s="127"/>
      <c r="F125" s="127"/>
      <c r="G125" s="127"/>
      <c r="H125" s="127"/>
      <c r="I125" s="111"/>
      <c r="J125" s="111"/>
      <c r="K125" s="111"/>
    </row>
    <row r="126" spans="2:11">
      <c r="B126" s="110"/>
      <c r="C126" s="111"/>
      <c r="D126" s="127"/>
      <c r="E126" s="127"/>
      <c r="F126" s="127"/>
      <c r="G126" s="127"/>
      <c r="H126" s="127"/>
      <c r="I126" s="111"/>
      <c r="J126" s="111"/>
      <c r="K126" s="111"/>
    </row>
    <row r="127" spans="2:11">
      <c r="B127" s="110"/>
      <c r="C127" s="111"/>
      <c r="D127" s="127"/>
      <c r="E127" s="127"/>
      <c r="F127" s="127"/>
      <c r="G127" s="127"/>
      <c r="H127" s="127"/>
      <c r="I127" s="111"/>
      <c r="J127" s="111"/>
      <c r="K127" s="111"/>
    </row>
    <row r="128" spans="2:11">
      <c r="B128" s="110"/>
      <c r="C128" s="111"/>
      <c r="D128" s="127"/>
      <c r="E128" s="127"/>
      <c r="F128" s="127"/>
      <c r="G128" s="127"/>
      <c r="H128" s="127"/>
      <c r="I128" s="111"/>
      <c r="J128" s="111"/>
      <c r="K128" s="111"/>
    </row>
    <row r="129" spans="2:11">
      <c r="B129" s="110"/>
      <c r="C129" s="111"/>
      <c r="D129" s="127"/>
      <c r="E129" s="127"/>
      <c r="F129" s="127"/>
      <c r="G129" s="127"/>
      <c r="H129" s="127"/>
      <c r="I129" s="111"/>
      <c r="J129" s="111"/>
      <c r="K129" s="111"/>
    </row>
    <row r="130" spans="2:11">
      <c r="B130" s="110"/>
      <c r="C130" s="111"/>
      <c r="D130" s="127"/>
      <c r="E130" s="127"/>
      <c r="F130" s="127"/>
      <c r="G130" s="127"/>
      <c r="H130" s="127"/>
      <c r="I130" s="111"/>
      <c r="J130" s="111"/>
      <c r="K130" s="111"/>
    </row>
    <row r="131" spans="2:11">
      <c r="B131" s="110"/>
      <c r="C131" s="111"/>
      <c r="D131" s="127"/>
      <c r="E131" s="127"/>
      <c r="F131" s="127"/>
      <c r="G131" s="127"/>
      <c r="H131" s="127"/>
      <c r="I131" s="111"/>
      <c r="J131" s="111"/>
      <c r="K131" s="111"/>
    </row>
    <row r="132" spans="2:11">
      <c r="B132" s="110"/>
      <c r="C132" s="111"/>
      <c r="D132" s="127"/>
      <c r="E132" s="127"/>
      <c r="F132" s="127"/>
      <c r="G132" s="127"/>
      <c r="H132" s="127"/>
      <c r="I132" s="111"/>
      <c r="J132" s="111"/>
      <c r="K132" s="111"/>
    </row>
    <row r="133" spans="2:11">
      <c r="B133" s="110"/>
      <c r="C133" s="111"/>
      <c r="D133" s="127"/>
      <c r="E133" s="127"/>
      <c r="F133" s="127"/>
      <c r="G133" s="127"/>
      <c r="H133" s="127"/>
      <c r="I133" s="111"/>
      <c r="J133" s="111"/>
      <c r="K133" s="111"/>
    </row>
    <row r="134" spans="2:11">
      <c r="B134" s="110"/>
      <c r="C134" s="111"/>
      <c r="D134" s="127"/>
      <c r="E134" s="127"/>
      <c r="F134" s="127"/>
      <c r="G134" s="127"/>
      <c r="H134" s="127"/>
      <c r="I134" s="111"/>
      <c r="J134" s="111"/>
      <c r="K134" s="111"/>
    </row>
    <row r="135" spans="2:11">
      <c r="B135" s="110"/>
      <c r="C135" s="111"/>
      <c r="D135" s="127"/>
      <c r="E135" s="127"/>
      <c r="F135" s="127"/>
      <c r="G135" s="127"/>
      <c r="H135" s="127"/>
      <c r="I135" s="111"/>
      <c r="J135" s="111"/>
      <c r="K135" s="111"/>
    </row>
    <row r="136" spans="2:11">
      <c r="B136" s="110"/>
      <c r="C136" s="111"/>
      <c r="D136" s="127"/>
      <c r="E136" s="127"/>
      <c r="F136" s="127"/>
      <c r="G136" s="127"/>
      <c r="H136" s="127"/>
      <c r="I136" s="111"/>
      <c r="J136" s="111"/>
      <c r="K136" s="111"/>
    </row>
    <row r="137" spans="2:11">
      <c r="B137" s="110"/>
      <c r="C137" s="111"/>
      <c r="D137" s="127"/>
      <c r="E137" s="127"/>
      <c r="F137" s="127"/>
      <c r="G137" s="127"/>
      <c r="H137" s="127"/>
      <c r="I137" s="111"/>
      <c r="J137" s="111"/>
      <c r="K137" s="111"/>
    </row>
    <row r="138" spans="2:11">
      <c r="B138" s="110"/>
      <c r="C138" s="111"/>
      <c r="D138" s="127"/>
      <c r="E138" s="127"/>
      <c r="F138" s="127"/>
      <c r="G138" s="127"/>
      <c r="H138" s="127"/>
      <c r="I138" s="111"/>
      <c r="J138" s="111"/>
      <c r="K138" s="111"/>
    </row>
    <row r="139" spans="2:11">
      <c r="B139" s="110"/>
      <c r="C139" s="111"/>
      <c r="D139" s="127"/>
      <c r="E139" s="127"/>
      <c r="F139" s="127"/>
      <c r="G139" s="127"/>
      <c r="H139" s="127"/>
      <c r="I139" s="111"/>
      <c r="J139" s="111"/>
      <c r="K139" s="111"/>
    </row>
    <row r="140" spans="2:11">
      <c r="B140" s="110"/>
      <c r="C140" s="111"/>
      <c r="D140" s="127"/>
      <c r="E140" s="127"/>
      <c r="F140" s="127"/>
      <c r="G140" s="127"/>
      <c r="H140" s="127"/>
      <c r="I140" s="111"/>
      <c r="J140" s="111"/>
      <c r="K140" s="111"/>
    </row>
    <row r="141" spans="2:11">
      <c r="B141" s="110"/>
      <c r="C141" s="111"/>
      <c r="D141" s="127"/>
      <c r="E141" s="127"/>
      <c r="F141" s="127"/>
      <c r="G141" s="127"/>
      <c r="H141" s="127"/>
      <c r="I141" s="111"/>
      <c r="J141" s="111"/>
      <c r="K141" s="111"/>
    </row>
    <row r="142" spans="2:11">
      <c r="B142" s="110"/>
      <c r="C142" s="111"/>
      <c r="D142" s="127"/>
      <c r="E142" s="127"/>
      <c r="F142" s="127"/>
      <c r="G142" s="127"/>
      <c r="H142" s="127"/>
      <c r="I142" s="111"/>
      <c r="J142" s="111"/>
      <c r="K142" s="111"/>
    </row>
    <row r="143" spans="2:11">
      <c r="B143" s="110"/>
      <c r="C143" s="111"/>
      <c r="D143" s="127"/>
      <c r="E143" s="127"/>
      <c r="F143" s="127"/>
      <c r="G143" s="127"/>
      <c r="H143" s="127"/>
      <c r="I143" s="111"/>
      <c r="J143" s="111"/>
      <c r="K143" s="111"/>
    </row>
    <row r="144" spans="2:11">
      <c r="B144" s="110"/>
      <c r="C144" s="111"/>
      <c r="D144" s="127"/>
      <c r="E144" s="127"/>
      <c r="F144" s="127"/>
      <c r="G144" s="127"/>
      <c r="H144" s="127"/>
      <c r="I144" s="111"/>
      <c r="J144" s="111"/>
      <c r="K144" s="111"/>
    </row>
    <row r="145" spans="2:11">
      <c r="B145" s="110"/>
      <c r="C145" s="111"/>
      <c r="D145" s="127"/>
      <c r="E145" s="127"/>
      <c r="F145" s="127"/>
      <c r="G145" s="127"/>
      <c r="H145" s="127"/>
      <c r="I145" s="111"/>
      <c r="J145" s="111"/>
      <c r="K145" s="111"/>
    </row>
    <row r="146" spans="2:11">
      <c r="B146" s="110"/>
      <c r="C146" s="111"/>
      <c r="D146" s="127"/>
      <c r="E146" s="127"/>
      <c r="F146" s="127"/>
      <c r="G146" s="127"/>
      <c r="H146" s="127"/>
      <c r="I146" s="111"/>
      <c r="J146" s="111"/>
      <c r="K146" s="111"/>
    </row>
    <row r="147" spans="2:11">
      <c r="B147" s="110"/>
      <c r="C147" s="111"/>
      <c r="D147" s="127"/>
      <c r="E147" s="127"/>
      <c r="F147" s="127"/>
      <c r="G147" s="127"/>
      <c r="H147" s="127"/>
      <c r="I147" s="111"/>
      <c r="J147" s="111"/>
      <c r="K147" s="111"/>
    </row>
    <row r="148" spans="2:11">
      <c r="B148" s="110"/>
      <c r="C148" s="111"/>
      <c r="D148" s="127"/>
      <c r="E148" s="127"/>
      <c r="F148" s="127"/>
      <c r="G148" s="127"/>
      <c r="H148" s="127"/>
      <c r="I148" s="111"/>
      <c r="J148" s="111"/>
      <c r="K148" s="111"/>
    </row>
    <row r="149" spans="2:11">
      <c r="B149" s="110"/>
      <c r="C149" s="111"/>
      <c r="D149" s="127"/>
      <c r="E149" s="127"/>
      <c r="F149" s="127"/>
      <c r="G149" s="127"/>
      <c r="H149" s="127"/>
      <c r="I149" s="111"/>
      <c r="J149" s="111"/>
      <c r="K149" s="111"/>
    </row>
    <row r="150" spans="2:11">
      <c r="B150" s="110"/>
      <c r="C150" s="111"/>
      <c r="D150" s="127"/>
      <c r="E150" s="127"/>
      <c r="F150" s="127"/>
      <c r="G150" s="127"/>
      <c r="H150" s="127"/>
      <c r="I150" s="111"/>
      <c r="J150" s="111"/>
      <c r="K150" s="111"/>
    </row>
    <row r="151" spans="2:11">
      <c r="B151" s="110"/>
      <c r="C151" s="111"/>
      <c r="D151" s="127"/>
      <c r="E151" s="127"/>
      <c r="F151" s="127"/>
      <c r="G151" s="127"/>
      <c r="H151" s="127"/>
      <c r="I151" s="111"/>
      <c r="J151" s="111"/>
      <c r="K151" s="111"/>
    </row>
    <row r="152" spans="2:11">
      <c r="B152" s="110"/>
      <c r="C152" s="111"/>
      <c r="D152" s="127"/>
      <c r="E152" s="127"/>
      <c r="F152" s="127"/>
      <c r="G152" s="127"/>
      <c r="H152" s="127"/>
      <c r="I152" s="111"/>
      <c r="J152" s="111"/>
      <c r="K152" s="111"/>
    </row>
    <row r="153" spans="2:11">
      <c r="B153" s="110"/>
      <c r="C153" s="111"/>
      <c r="D153" s="127"/>
      <c r="E153" s="127"/>
      <c r="F153" s="127"/>
      <c r="G153" s="127"/>
      <c r="H153" s="127"/>
      <c r="I153" s="111"/>
      <c r="J153" s="111"/>
      <c r="K153" s="111"/>
    </row>
    <row r="154" spans="2:11">
      <c r="B154" s="110"/>
      <c r="C154" s="111"/>
      <c r="D154" s="127"/>
      <c r="E154" s="127"/>
      <c r="F154" s="127"/>
      <c r="G154" s="127"/>
      <c r="H154" s="127"/>
      <c r="I154" s="111"/>
      <c r="J154" s="111"/>
      <c r="K154" s="111"/>
    </row>
    <row r="155" spans="2:11">
      <c r="B155" s="110"/>
      <c r="C155" s="111"/>
      <c r="D155" s="127"/>
      <c r="E155" s="127"/>
      <c r="F155" s="127"/>
      <c r="G155" s="127"/>
      <c r="H155" s="127"/>
      <c r="I155" s="111"/>
      <c r="J155" s="111"/>
      <c r="K155" s="111"/>
    </row>
    <row r="156" spans="2:11">
      <c r="B156" s="110"/>
      <c r="C156" s="111"/>
      <c r="D156" s="127"/>
      <c r="E156" s="127"/>
      <c r="F156" s="127"/>
      <c r="G156" s="127"/>
      <c r="H156" s="127"/>
      <c r="I156" s="111"/>
      <c r="J156" s="111"/>
      <c r="K156" s="111"/>
    </row>
    <row r="157" spans="2:11">
      <c r="B157" s="110"/>
      <c r="C157" s="111"/>
      <c r="D157" s="127"/>
      <c r="E157" s="127"/>
      <c r="F157" s="127"/>
      <c r="G157" s="127"/>
      <c r="H157" s="127"/>
      <c r="I157" s="111"/>
      <c r="J157" s="111"/>
      <c r="K157" s="111"/>
    </row>
    <row r="158" spans="2:11">
      <c r="B158" s="110"/>
      <c r="C158" s="111"/>
      <c r="D158" s="127"/>
      <c r="E158" s="127"/>
      <c r="F158" s="127"/>
      <c r="G158" s="127"/>
      <c r="H158" s="127"/>
      <c r="I158" s="111"/>
      <c r="J158" s="111"/>
      <c r="K158" s="111"/>
    </row>
    <row r="159" spans="2:11">
      <c r="B159" s="110"/>
      <c r="C159" s="111"/>
      <c r="D159" s="127"/>
      <c r="E159" s="127"/>
      <c r="F159" s="127"/>
      <c r="G159" s="127"/>
      <c r="H159" s="127"/>
      <c r="I159" s="111"/>
      <c r="J159" s="111"/>
      <c r="K159" s="111"/>
    </row>
    <row r="160" spans="2:11">
      <c r="B160" s="110"/>
      <c r="C160" s="111"/>
      <c r="D160" s="127"/>
      <c r="E160" s="127"/>
      <c r="F160" s="127"/>
      <c r="G160" s="127"/>
      <c r="H160" s="127"/>
      <c r="I160" s="111"/>
      <c r="J160" s="111"/>
      <c r="K160" s="111"/>
    </row>
    <row r="161" spans="2:11">
      <c r="B161" s="110"/>
      <c r="C161" s="111"/>
      <c r="D161" s="127"/>
      <c r="E161" s="127"/>
      <c r="F161" s="127"/>
      <c r="G161" s="127"/>
      <c r="H161" s="127"/>
      <c r="I161" s="111"/>
      <c r="J161" s="111"/>
      <c r="K161" s="111"/>
    </row>
    <row r="162" spans="2:11">
      <c r="B162" s="110"/>
      <c r="C162" s="111"/>
      <c r="D162" s="127"/>
      <c r="E162" s="127"/>
      <c r="F162" s="127"/>
      <c r="G162" s="127"/>
      <c r="H162" s="127"/>
      <c r="I162" s="111"/>
      <c r="J162" s="111"/>
      <c r="K162" s="111"/>
    </row>
    <row r="163" spans="2:11">
      <c r="B163" s="110"/>
      <c r="C163" s="111"/>
      <c r="D163" s="127"/>
      <c r="E163" s="127"/>
      <c r="F163" s="127"/>
      <c r="G163" s="127"/>
      <c r="H163" s="127"/>
      <c r="I163" s="111"/>
      <c r="J163" s="111"/>
      <c r="K163" s="111"/>
    </row>
    <row r="164" spans="2:11">
      <c r="B164" s="110"/>
      <c r="C164" s="111"/>
      <c r="D164" s="127"/>
      <c r="E164" s="127"/>
      <c r="F164" s="127"/>
      <c r="G164" s="127"/>
      <c r="H164" s="127"/>
      <c r="I164" s="111"/>
      <c r="J164" s="111"/>
      <c r="K164" s="111"/>
    </row>
    <row r="165" spans="2:11">
      <c r="B165" s="110"/>
      <c r="C165" s="111"/>
      <c r="D165" s="127"/>
      <c r="E165" s="127"/>
      <c r="F165" s="127"/>
      <c r="G165" s="127"/>
      <c r="H165" s="127"/>
      <c r="I165" s="111"/>
      <c r="J165" s="111"/>
      <c r="K165" s="111"/>
    </row>
    <row r="166" spans="2:11">
      <c r="B166" s="110"/>
      <c r="C166" s="111"/>
      <c r="D166" s="127"/>
      <c r="E166" s="127"/>
      <c r="F166" s="127"/>
      <c r="G166" s="127"/>
      <c r="H166" s="127"/>
      <c r="I166" s="111"/>
      <c r="J166" s="111"/>
      <c r="K166" s="111"/>
    </row>
    <row r="167" spans="2:11">
      <c r="B167" s="110"/>
      <c r="C167" s="111"/>
      <c r="D167" s="127"/>
      <c r="E167" s="127"/>
      <c r="F167" s="127"/>
      <c r="G167" s="127"/>
      <c r="H167" s="127"/>
      <c r="I167" s="111"/>
      <c r="J167" s="111"/>
      <c r="K167" s="111"/>
    </row>
    <row r="168" spans="2:11">
      <c r="B168" s="110"/>
      <c r="C168" s="111"/>
      <c r="D168" s="127"/>
      <c r="E168" s="127"/>
      <c r="F168" s="127"/>
      <c r="G168" s="127"/>
      <c r="H168" s="127"/>
      <c r="I168" s="111"/>
      <c r="J168" s="111"/>
      <c r="K168" s="111"/>
    </row>
    <row r="169" spans="2:11">
      <c r="B169" s="110"/>
      <c r="C169" s="111"/>
      <c r="D169" s="127"/>
      <c r="E169" s="127"/>
      <c r="F169" s="127"/>
      <c r="G169" s="127"/>
      <c r="H169" s="127"/>
      <c r="I169" s="111"/>
      <c r="J169" s="111"/>
      <c r="K169" s="111"/>
    </row>
    <row r="170" spans="2:11">
      <c r="B170" s="110"/>
      <c r="C170" s="111"/>
      <c r="D170" s="127"/>
      <c r="E170" s="127"/>
      <c r="F170" s="127"/>
      <c r="G170" s="127"/>
      <c r="H170" s="127"/>
      <c r="I170" s="111"/>
      <c r="J170" s="111"/>
      <c r="K170" s="111"/>
    </row>
    <row r="171" spans="2:11">
      <c r="B171" s="110"/>
      <c r="C171" s="111"/>
      <c r="D171" s="127"/>
      <c r="E171" s="127"/>
      <c r="F171" s="127"/>
      <c r="G171" s="127"/>
      <c r="H171" s="127"/>
      <c r="I171" s="111"/>
      <c r="J171" s="111"/>
      <c r="K171" s="111"/>
    </row>
    <row r="172" spans="2:11">
      <c r="B172" s="110"/>
      <c r="C172" s="111"/>
      <c r="D172" s="127"/>
      <c r="E172" s="127"/>
      <c r="F172" s="127"/>
      <c r="G172" s="127"/>
      <c r="H172" s="127"/>
      <c r="I172" s="111"/>
      <c r="J172" s="111"/>
      <c r="K172" s="111"/>
    </row>
    <row r="173" spans="2:11">
      <c r="B173" s="110"/>
      <c r="C173" s="111"/>
      <c r="D173" s="127"/>
      <c r="E173" s="127"/>
      <c r="F173" s="127"/>
      <c r="G173" s="127"/>
      <c r="H173" s="127"/>
      <c r="I173" s="111"/>
      <c r="J173" s="111"/>
      <c r="K173" s="111"/>
    </row>
    <row r="174" spans="2:11">
      <c r="B174" s="110"/>
      <c r="C174" s="111"/>
      <c r="D174" s="127"/>
      <c r="E174" s="127"/>
      <c r="F174" s="127"/>
      <c r="G174" s="127"/>
      <c r="H174" s="127"/>
      <c r="I174" s="111"/>
      <c r="J174" s="111"/>
      <c r="K174" s="111"/>
    </row>
    <row r="175" spans="2:11">
      <c r="B175" s="110"/>
      <c r="C175" s="111"/>
      <c r="D175" s="127"/>
      <c r="E175" s="127"/>
      <c r="F175" s="127"/>
      <c r="G175" s="127"/>
      <c r="H175" s="127"/>
      <c r="I175" s="111"/>
      <c r="J175" s="111"/>
      <c r="K175" s="111"/>
    </row>
    <row r="176" spans="2:11">
      <c r="B176" s="110"/>
      <c r="C176" s="111"/>
      <c r="D176" s="127"/>
      <c r="E176" s="127"/>
      <c r="F176" s="127"/>
      <c r="G176" s="127"/>
      <c r="H176" s="127"/>
      <c r="I176" s="111"/>
      <c r="J176" s="111"/>
      <c r="K176" s="111"/>
    </row>
    <row r="177" spans="2:11">
      <c r="B177" s="110"/>
      <c r="C177" s="111"/>
      <c r="D177" s="127"/>
      <c r="E177" s="127"/>
      <c r="F177" s="127"/>
      <c r="G177" s="127"/>
      <c r="H177" s="127"/>
      <c r="I177" s="111"/>
      <c r="J177" s="111"/>
      <c r="K177" s="111"/>
    </row>
    <row r="178" spans="2:11">
      <c r="B178" s="110"/>
      <c r="C178" s="111"/>
      <c r="D178" s="127"/>
      <c r="E178" s="127"/>
      <c r="F178" s="127"/>
      <c r="G178" s="127"/>
      <c r="H178" s="127"/>
      <c r="I178" s="111"/>
      <c r="J178" s="111"/>
      <c r="K178" s="111"/>
    </row>
    <row r="179" spans="2:11">
      <c r="B179" s="110"/>
      <c r="C179" s="111"/>
      <c r="D179" s="127"/>
      <c r="E179" s="127"/>
      <c r="F179" s="127"/>
      <c r="G179" s="127"/>
      <c r="H179" s="127"/>
      <c r="I179" s="111"/>
      <c r="J179" s="111"/>
      <c r="K179" s="111"/>
    </row>
    <row r="180" spans="2:11">
      <c r="B180" s="110"/>
      <c r="C180" s="111"/>
      <c r="D180" s="127"/>
      <c r="E180" s="127"/>
      <c r="F180" s="127"/>
      <c r="G180" s="127"/>
      <c r="H180" s="127"/>
      <c r="I180" s="111"/>
      <c r="J180" s="111"/>
      <c r="K180" s="111"/>
    </row>
    <row r="181" spans="2:11">
      <c r="B181" s="110"/>
      <c r="C181" s="111"/>
      <c r="D181" s="127"/>
      <c r="E181" s="127"/>
      <c r="F181" s="127"/>
      <c r="G181" s="127"/>
      <c r="H181" s="127"/>
      <c r="I181" s="111"/>
      <c r="J181" s="111"/>
      <c r="K181" s="111"/>
    </row>
    <row r="182" spans="2:11">
      <c r="B182" s="110"/>
      <c r="C182" s="111"/>
      <c r="D182" s="127"/>
      <c r="E182" s="127"/>
      <c r="F182" s="127"/>
      <c r="G182" s="127"/>
      <c r="H182" s="127"/>
      <c r="I182" s="111"/>
      <c r="J182" s="111"/>
      <c r="K182" s="111"/>
    </row>
    <row r="183" spans="2:11">
      <c r="B183" s="110"/>
      <c r="C183" s="111"/>
      <c r="D183" s="127"/>
      <c r="E183" s="127"/>
      <c r="F183" s="127"/>
      <c r="G183" s="127"/>
      <c r="H183" s="127"/>
      <c r="I183" s="111"/>
      <c r="J183" s="111"/>
      <c r="K183" s="111"/>
    </row>
    <row r="184" spans="2:11">
      <c r="B184" s="110"/>
      <c r="C184" s="111"/>
      <c r="D184" s="127"/>
      <c r="E184" s="127"/>
      <c r="F184" s="127"/>
      <c r="G184" s="127"/>
      <c r="H184" s="127"/>
      <c r="I184" s="111"/>
      <c r="J184" s="111"/>
      <c r="K184" s="111"/>
    </row>
    <row r="185" spans="2:11">
      <c r="B185" s="110"/>
      <c r="C185" s="111"/>
      <c r="D185" s="127"/>
      <c r="E185" s="127"/>
      <c r="F185" s="127"/>
      <c r="G185" s="127"/>
      <c r="H185" s="127"/>
      <c r="I185" s="111"/>
      <c r="J185" s="111"/>
      <c r="K185" s="111"/>
    </row>
    <row r="186" spans="2:11">
      <c r="B186" s="110"/>
      <c r="C186" s="111"/>
      <c r="D186" s="127"/>
      <c r="E186" s="127"/>
      <c r="F186" s="127"/>
      <c r="G186" s="127"/>
      <c r="H186" s="127"/>
      <c r="I186" s="111"/>
      <c r="J186" s="111"/>
      <c r="K186" s="111"/>
    </row>
    <row r="187" spans="2:11">
      <c r="B187" s="110"/>
      <c r="C187" s="111"/>
      <c r="D187" s="127"/>
      <c r="E187" s="127"/>
      <c r="F187" s="127"/>
      <c r="G187" s="127"/>
      <c r="H187" s="127"/>
      <c r="I187" s="111"/>
      <c r="J187" s="111"/>
      <c r="K187" s="111"/>
    </row>
    <row r="188" spans="2:11">
      <c r="B188" s="110"/>
      <c r="C188" s="111"/>
      <c r="D188" s="127"/>
      <c r="E188" s="127"/>
      <c r="F188" s="127"/>
      <c r="G188" s="127"/>
      <c r="H188" s="127"/>
      <c r="I188" s="111"/>
      <c r="J188" s="111"/>
      <c r="K188" s="111"/>
    </row>
    <row r="189" spans="2:11">
      <c r="B189" s="110"/>
      <c r="C189" s="111"/>
      <c r="D189" s="127"/>
      <c r="E189" s="127"/>
      <c r="F189" s="127"/>
      <c r="G189" s="127"/>
      <c r="H189" s="127"/>
      <c r="I189" s="111"/>
      <c r="J189" s="111"/>
      <c r="K189" s="111"/>
    </row>
    <row r="190" spans="2:11">
      <c r="B190" s="110"/>
      <c r="C190" s="111"/>
      <c r="D190" s="127"/>
      <c r="E190" s="127"/>
      <c r="F190" s="127"/>
      <c r="G190" s="127"/>
      <c r="H190" s="127"/>
      <c r="I190" s="111"/>
      <c r="J190" s="111"/>
      <c r="K190" s="111"/>
    </row>
    <row r="191" spans="2:11">
      <c r="B191" s="110"/>
      <c r="C191" s="111"/>
      <c r="D191" s="127"/>
      <c r="E191" s="127"/>
      <c r="F191" s="127"/>
      <c r="G191" s="127"/>
      <c r="H191" s="127"/>
      <c r="I191" s="111"/>
      <c r="J191" s="111"/>
      <c r="K191" s="111"/>
    </row>
    <row r="192" spans="2:11">
      <c r="B192" s="110"/>
      <c r="C192" s="111"/>
      <c r="D192" s="127"/>
      <c r="E192" s="127"/>
      <c r="F192" s="127"/>
      <c r="G192" s="127"/>
      <c r="H192" s="127"/>
      <c r="I192" s="111"/>
      <c r="J192" s="111"/>
      <c r="K192" s="111"/>
    </row>
    <row r="193" spans="2:11">
      <c r="B193" s="110"/>
      <c r="C193" s="111"/>
      <c r="D193" s="127"/>
      <c r="E193" s="127"/>
      <c r="F193" s="127"/>
      <c r="G193" s="127"/>
      <c r="H193" s="127"/>
      <c r="I193" s="111"/>
      <c r="J193" s="111"/>
      <c r="K193" s="111"/>
    </row>
    <row r="194" spans="2:11">
      <c r="B194" s="110"/>
      <c r="C194" s="111"/>
      <c r="D194" s="127"/>
      <c r="E194" s="127"/>
      <c r="F194" s="127"/>
      <c r="G194" s="127"/>
      <c r="H194" s="127"/>
      <c r="I194" s="111"/>
      <c r="J194" s="111"/>
      <c r="K194" s="111"/>
    </row>
    <row r="195" spans="2:11">
      <c r="B195" s="110"/>
      <c r="C195" s="111"/>
      <c r="D195" s="127"/>
      <c r="E195" s="127"/>
      <c r="F195" s="127"/>
      <c r="G195" s="127"/>
      <c r="H195" s="127"/>
      <c r="I195" s="111"/>
      <c r="J195" s="111"/>
      <c r="K195" s="111"/>
    </row>
    <row r="196" spans="2:11">
      <c r="B196" s="110"/>
      <c r="C196" s="111"/>
      <c r="D196" s="127"/>
      <c r="E196" s="127"/>
      <c r="F196" s="127"/>
      <c r="G196" s="127"/>
      <c r="H196" s="127"/>
      <c r="I196" s="111"/>
      <c r="J196" s="111"/>
      <c r="K196" s="111"/>
    </row>
    <row r="197" spans="2:11">
      <c r="B197" s="110"/>
      <c r="C197" s="111"/>
      <c r="D197" s="127"/>
      <c r="E197" s="127"/>
      <c r="F197" s="127"/>
      <c r="G197" s="127"/>
      <c r="H197" s="127"/>
      <c r="I197" s="111"/>
      <c r="J197" s="111"/>
      <c r="K197" s="111"/>
    </row>
    <row r="198" spans="2:11">
      <c r="B198" s="110"/>
      <c r="C198" s="111"/>
      <c r="D198" s="127"/>
      <c r="E198" s="127"/>
      <c r="F198" s="127"/>
      <c r="G198" s="127"/>
      <c r="H198" s="127"/>
      <c r="I198" s="111"/>
      <c r="J198" s="111"/>
      <c r="K198" s="111"/>
    </row>
    <row r="199" spans="2:11">
      <c r="B199" s="110"/>
      <c r="C199" s="111"/>
      <c r="D199" s="127"/>
      <c r="E199" s="127"/>
      <c r="F199" s="127"/>
      <c r="G199" s="127"/>
      <c r="H199" s="127"/>
      <c r="I199" s="111"/>
      <c r="J199" s="111"/>
      <c r="K199" s="111"/>
    </row>
    <row r="200" spans="2:11">
      <c r="B200" s="110"/>
      <c r="C200" s="111"/>
      <c r="D200" s="127"/>
      <c r="E200" s="127"/>
      <c r="F200" s="127"/>
      <c r="G200" s="127"/>
      <c r="H200" s="127"/>
      <c r="I200" s="111"/>
      <c r="J200" s="111"/>
      <c r="K200" s="111"/>
    </row>
    <row r="201" spans="2:11">
      <c r="B201" s="110"/>
      <c r="C201" s="111"/>
      <c r="D201" s="127"/>
      <c r="E201" s="127"/>
      <c r="F201" s="127"/>
      <c r="G201" s="127"/>
      <c r="H201" s="127"/>
      <c r="I201" s="111"/>
      <c r="J201" s="111"/>
      <c r="K201" s="111"/>
    </row>
    <row r="202" spans="2:11">
      <c r="B202" s="110"/>
      <c r="C202" s="111"/>
      <c r="D202" s="127"/>
      <c r="E202" s="127"/>
      <c r="F202" s="127"/>
      <c r="G202" s="127"/>
      <c r="H202" s="127"/>
      <c r="I202" s="111"/>
      <c r="J202" s="111"/>
      <c r="K202" s="111"/>
    </row>
    <row r="203" spans="2:11">
      <c r="B203" s="110"/>
      <c r="C203" s="111"/>
      <c r="D203" s="127"/>
      <c r="E203" s="127"/>
      <c r="F203" s="127"/>
      <c r="G203" s="127"/>
      <c r="H203" s="127"/>
      <c r="I203" s="111"/>
      <c r="J203" s="111"/>
      <c r="K203" s="111"/>
    </row>
    <row r="204" spans="2:11">
      <c r="B204" s="110"/>
      <c r="C204" s="111"/>
      <c r="D204" s="127"/>
      <c r="E204" s="127"/>
      <c r="F204" s="127"/>
      <c r="G204" s="127"/>
      <c r="H204" s="127"/>
      <c r="I204" s="111"/>
      <c r="J204" s="111"/>
      <c r="K204" s="111"/>
    </row>
    <row r="205" spans="2:11">
      <c r="B205" s="110"/>
      <c r="C205" s="111"/>
      <c r="D205" s="127"/>
      <c r="E205" s="127"/>
      <c r="F205" s="127"/>
      <c r="G205" s="127"/>
      <c r="H205" s="127"/>
      <c r="I205" s="111"/>
      <c r="J205" s="111"/>
      <c r="K205" s="111"/>
    </row>
    <row r="206" spans="2:11">
      <c r="B206" s="110"/>
      <c r="C206" s="111"/>
      <c r="D206" s="127"/>
      <c r="E206" s="127"/>
      <c r="F206" s="127"/>
      <c r="G206" s="127"/>
      <c r="H206" s="127"/>
      <c r="I206" s="111"/>
      <c r="J206" s="111"/>
      <c r="K206" s="111"/>
    </row>
    <row r="207" spans="2:11">
      <c r="B207" s="110"/>
      <c r="C207" s="111"/>
      <c r="D207" s="127"/>
      <c r="E207" s="127"/>
      <c r="F207" s="127"/>
      <c r="G207" s="127"/>
      <c r="H207" s="127"/>
      <c r="I207" s="111"/>
      <c r="J207" s="111"/>
      <c r="K207" s="111"/>
    </row>
    <row r="208" spans="2:11">
      <c r="B208" s="110"/>
      <c r="C208" s="111"/>
      <c r="D208" s="127"/>
      <c r="E208" s="127"/>
      <c r="F208" s="127"/>
      <c r="G208" s="127"/>
      <c r="H208" s="127"/>
      <c r="I208" s="111"/>
      <c r="J208" s="111"/>
      <c r="K208" s="111"/>
    </row>
    <row r="209" spans="2:11">
      <c r="B209" s="110"/>
      <c r="C209" s="111"/>
      <c r="D209" s="127"/>
      <c r="E209" s="127"/>
      <c r="F209" s="127"/>
      <c r="G209" s="127"/>
      <c r="H209" s="127"/>
      <c r="I209" s="111"/>
      <c r="J209" s="111"/>
      <c r="K209" s="111"/>
    </row>
    <row r="210" spans="2:11">
      <c r="B210" s="110"/>
      <c r="C210" s="111"/>
      <c r="D210" s="127"/>
      <c r="E210" s="127"/>
      <c r="F210" s="127"/>
      <c r="G210" s="127"/>
      <c r="H210" s="127"/>
      <c r="I210" s="111"/>
      <c r="J210" s="111"/>
      <c r="K210" s="111"/>
    </row>
    <row r="211" spans="2:11">
      <c r="B211" s="110"/>
      <c r="C211" s="111"/>
      <c r="D211" s="127"/>
      <c r="E211" s="127"/>
      <c r="F211" s="127"/>
      <c r="G211" s="127"/>
      <c r="H211" s="127"/>
      <c r="I211" s="111"/>
      <c r="J211" s="111"/>
      <c r="K211" s="111"/>
    </row>
    <row r="212" spans="2:11">
      <c r="B212" s="110"/>
      <c r="C212" s="111"/>
      <c r="D212" s="127"/>
      <c r="E212" s="127"/>
      <c r="F212" s="127"/>
      <c r="G212" s="127"/>
      <c r="H212" s="127"/>
      <c r="I212" s="111"/>
      <c r="J212" s="111"/>
      <c r="K212" s="111"/>
    </row>
    <row r="213" spans="2:11">
      <c r="B213" s="110"/>
      <c r="C213" s="111"/>
      <c r="D213" s="127"/>
      <c r="E213" s="127"/>
      <c r="F213" s="127"/>
      <c r="G213" s="127"/>
      <c r="H213" s="127"/>
      <c r="I213" s="111"/>
      <c r="J213" s="111"/>
      <c r="K213" s="111"/>
    </row>
    <row r="214" spans="2:11">
      <c r="B214" s="110"/>
      <c r="C214" s="111"/>
      <c r="D214" s="127"/>
      <c r="E214" s="127"/>
      <c r="F214" s="127"/>
      <c r="G214" s="127"/>
      <c r="H214" s="127"/>
      <c r="I214" s="111"/>
      <c r="J214" s="111"/>
      <c r="K214" s="111"/>
    </row>
    <row r="215" spans="2:11">
      <c r="B215" s="110"/>
      <c r="C215" s="111"/>
      <c r="D215" s="127"/>
      <c r="E215" s="127"/>
      <c r="F215" s="127"/>
      <c r="G215" s="127"/>
      <c r="H215" s="127"/>
      <c r="I215" s="111"/>
      <c r="J215" s="111"/>
      <c r="K215" s="111"/>
    </row>
    <row r="216" spans="2:11">
      <c r="B216" s="110"/>
      <c r="C216" s="111"/>
      <c r="D216" s="127"/>
      <c r="E216" s="127"/>
      <c r="F216" s="127"/>
      <c r="G216" s="127"/>
      <c r="H216" s="127"/>
      <c r="I216" s="111"/>
      <c r="J216" s="111"/>
      <c r="K216" s="111"/>
    </row>
    <row r="217" spans="2:11">
      <c r="B217" s="110"/>
      <c r="C217" s="111"/>
      <c r="D217" s="127"/>
      <c r="E217" s="127"/>
      <c r="F217" s="127"/>
      <c r="G217" s="127"/>
      <c r="H217" s="127"/>
      <c r="I217" s="111"/>
      <c r="J217" s="111"/>
      <c r="K217" s="111"/>
    </row>
    <row r="218" spans="2:11">
      <c r="B218" s="110"/>
      <c r="C218" s="111"/>
      <c r="D218" s="127"/>
      <c r="E218" s="127"/>
      <c r="F218" s="127"/>
      <c r="G218" s="127"/>
      <c r="H218" s="127"/>
      <c r="I218" s="111"/>
      <c r="J218" s="111"/>
      <c r="K218" s="111"/>
    </row>
    <row r="219" spans="2:11">
      <c r="B219" s="110"/>
      <c r="C219" s="111"/>
      <c r="D219" s="127"/>
      <c r="E219" s="127"/>
      <c r="F219" s="127"/>
      <c r="G219" s="127"/>
      <c r="H219" s="127"/>
      <c r="I219" s="111"/>
      <c r="J219" s="111"/>
      <c r="K219" s="111"/>
    </row>
    <row r="220" spans="2:11">
      <c r="B220" s="110"/>
      <c r="C220" s="111"/>
      <c r="D220" s="127"/>
      <c r="E220" s="127"/>
      <c r="F220" s="127"/>
      <c r="G220" s="127"/>
      <c r="H220" s="127"/>
      <c r="I220" s="111"/>
      <c r="J220" s="111"/>
      <c r="K220" s="111"/>
    </row>
    <row r="221" spans="2:11">
      <c r="B221" s="110"/>
      <c r="C221" s="111"/>
      <c r="D221" s="127"/>
      <c r="E221" s="127"/>
      <c r="F221" s="127"/>
      <c r="G221" s="127"/>
      <c r="H221" s="127"/>
      <c r="I221" s="111"/>
      <c r="J221" s="111"/>
      <c r="K221" s="111"/>
    </row>
    <row r="222" spans="2:11">
      <c r="B222" s="110"/>
      <c r="C222" s="111"/>
      <c r="D222" s="127"/>
      <c r="E222" s="127"/>
      <c r="F222" s="127"/>
      <c r="G222" s="127"/>
      <c r="H222" s="127"/>
      <c r="I222" s="111"/>
      <c r="J222" s="111"/>
      <c r="K222" s="111"/>
    </row>
    <row r="223" spans="2:11">
      <c r="B223" s="110"/>
      <c r="C223" s="111"/>
      <c r="D223" s="127"/>
      <c r="E223" s="127"/>
      <c r="F223" s="127"/>
      <c r="G223" s="127"/>
      <c r="H223" s="127"/>
      <c r="I223" s="111"/>
      <c r="J223" s="111"/>
      <c r="K223" s="111"/>
    </row>
    <row r="224" spans="2:11">
      <c r="B224" s="110"/>
      <c r="C224" s="111"/>
      <c r="D224" s="127"/>
      <c r="E224" s="127"/>
      <c r="F224" s="127"/>
      <c r="G224" s="127"/>
      <c r="H224" s="127"/>
      <c r="I224" s="111"/>
      <c r="J224" s="111"/>
      <c r="K224" s="111"/>
    </row>
    <row r="225" spans="2:11">
      <c r="B225" s="110"/>
      <c r="C225" s="111"/>
      <c r="D225" s="127"/>
      <c r="E225" s="127"/>
      <c r="F225" s="127"/>
      <c r="G225" s="127"/>
      <c r="H225" s="127"/>
      <c r="I225" s="111"/>
      <c r="J225" s="111"/>
      <c r="K225" s="111"/>
    </row>
    <row r="226" spans="2:11">
      <c r="B226" s="110"/>
      <c r="C226" s="111"/>
      <c r="D226" s="127"/>
      <c r="E226" s="127"/>
      <c r="F226" s="127"/>
      <c r="G226" s="127"/>
      <c r="H226" s="127"/>
      <c r="I226" s="111"/>
      <c r="J226" s="111"/>
      <c r="K226" s="111"/>
    </row>
    <row r="227" spans="2:11">
      <c r="B227" s="110"/>
      <c r="C227" s="111"/>
      <c r="D227" s="127"/>
      <c r="E227" s="127"/>
      <c r="F227" s="127"/>
      <c r="G227" s="127"/>
      <c r="H227" s="127"/>
      <c r="I227" s="111"/>
      <c r="J227" s="111"/>
      <c r="K227" s="111"/>
    </row>
    <row r="228" spans="2:11">
      <c r="B228" s="110"/>
      <c r="C228" s="111"/>
      <c r="D228" s="127"/>
      <c r="E228" s="127"/>
      <c r="F228" s="127"/>
      <c r="G228" s="127"/>
      <c r="H228" s="127"/>
      <c r="I228" s="111"/>
      <c r="J228" s="111"/>
      <c r="K228" s="111"/>
    </row>
    <row r="229" spans="2:11">
      <c r="B229" s="110"/>
      <c r="C229" s="111"/>
      <c r="D229" s="127"/>
      <c r="E229" s="127"/>
      <c r="F229" s="127"/>
      <c r="G229" s="127"/>
      <c r="H229" s="127"/>
      <c r="I229" s="111"/>
      <c r="J229" s="111"/>
      <c r="K229" s="111"/>
    </row>
    <row r="230" spans="2:11">
      <c r="B230" s="110"/>
      <c r="C230" s="111"/>
      <c r="D230" s="127"/>
      <c r="E230" s="127"/>
      <c r="F230" s="127"/>
      <c r="G230" s="127"/>
      <c r="H230" s="127"/>
      <c r="I230" s="111"/>
      <c r="J230" s="111"/>
      <c r="K230" s="111"/>
    </row>
    <row r="231" spans="2:11">
      <c r="B231" s="110"/>
      <c r="C231" s="111"/>
      <c r="D231" s="127"/>
      <c r="E231" s="127"/>
      <c r="F231" s="127"/>
      <c r="G231" s="127"/>
      <c r="H231" s="127"/>
      <c r="I231" s="111"/>
      <c r="J231" s="111"/>
      <c r="K231" s="111"/>
    </row>
    <row r="232" spans="2:11">
      <c r="B232" s="110"/>
      <c r="C232" s="111"/>
      <c r="D232" s="127"/>
      <c r="E232" s="127"/>
      <c r="F232" s="127"/>
      <c r="G232" s="127"/>
      <c r="H232" s="127"/>
      <c r="I232" s="111"/>
      <c r="J232" s="111"/>
      <c r="K232" s="111"/>
    </row>
    <row r="233" spans="2:11">
      <c r="B233" s="110"/>
      <c r="C233" s="111"/>
      <c r="D233" s="127"/>
      <c r="E233" s="127"/>
      <c r="F233" s="127"/>
      <c r="G233" s="127"/>
      <c r="H233" s="127"/>
      <c r="I233" s="111"/>
      <c r="J233" s="111"/>
      <c r="K233" s="111"/>
    </row>
    <row r="234" spans="2:11">
      <c r="B234" s="110"/>
      <c r="C234" s="111"/>
      <c r="D234" s="127"/>
      <c r="E234" s="127"/>
      <c r="F234" s="127"/>
      <c r="G234" s="127"/>
      <c r="H234" s="127"/>
      <c r="I234" s="111"/>
      <c r="J234" s="111"/>
      <c r="K234" s="111"/>
    </row>
    <row r="235" spans="2:11">
      <c r="B235" s="110"/>
      <c r="C235" s="111"/>
      <c r="D235" s="127"/>
      <c r="E235" s="127"/>
      <c r="F235" s="127"/>
      <c r="G235" s="127"/>
      <c r="H235" s="127"/>
      <c r="I235" s="111"/>
      <c r="J235" s="111"/>
      <c r="K235" s="111"/>
    </row>
    <row r="236" spans="2:11">
      <c r="B236" s="110"/>
      <c r="C236" s="111"/>
      <c r="D236" s="127"/>
      <c r="E236" s="127"/>
      <c r="F236" s="127"/>
      <c r="G236" s="127"/>
      <c r="H236" s="127"/>
      <c r="I236" s="111"/>
      <c r="J236" s="111"/>
      <c r="K236" s="111"/>
    </row>
    <row r="237" spans="2:11">
      <c r="B237" s="110"/>
      <c r="C237" s="111"/>
      <c r="D237" s="127"/>
      <c r="E237" s="127"/>
      <c r="F237" s="127"/>
      <c r="G237" s="127"/>
      <c r="H237" s="127"/>
      <c r="I237" s="111"/>
      <c r="J237" s="111"/>
      <c r="K237" s="111"/>
    </row>
    <row r="238" spans="2:11">
      <c r="B238" s="110"/>
      <c r="C238" s="111"/>
      <c r="D238" s="127"/>
      <c r="E238" s="127"/>
      <c r="F238" s="127"/>
      <c r="G238" s="127"/>
      <c r="H238" s="127"/>
      <c r="I238" s="111"/>
      <c r="J238" s="111"/>
      <c r="K238" s="111"/>
    </row>
    <row r="239" spans="2:11">
      <c r="B239" s="110"/>
      <c r="C239" s="111"/>
      <c r="D239" s="127"/>
      <c r="E239" s="127"/>
      <c r="F239" s="127"/>
      <c r="G239" s="127"/>
      <c r="H239" s="127"/>
      <c r="I239" s="111"/>
      <c r="J239" s="111"/>
      <c r="K239" s="111"/>
    </row>
    <row r="240" spans="2:11">
      <c r="B240" s="110"/>
      <c r="C240" s="111"/>
      <c r="D240" s="127"/>
      <c r="E240" s="127"/>
      <c r="F240" s="127"/>
      <c r="G240" s="127"/>
      <c r="H240" s="127"/>
      <c r="I240" s="111"/>
      <c r="J240" s="111"/>
      <c r="K240" s="111"/>
    </row>
    <row r="241" spans="2:11">
      <c r="B241" s="110"/>
      <c r="C241" s="111"/>
      <c r="D241" s="127"/>
      <c r="E241" s="127"/>
      <c r="F241" s="127"/>
      <c r="G241" s="127"/>
      <c r="H241" s="127"/>
      <c r="I241" s="111"/>
      <c r="J241" s="111"/>
      <c r="K241" s="111"/>
    </row>
    <row r="242" spans="2:11">
      <c r="B242" s="110"/>
      <c r="C242" s="111"/>
      <c r="D242" s="127"/>
      <c r="E242" s="127"/>
      <c r="F242" s="127"/>
      <c r="G242" s="127"/>
      <c r="H242" s="127"/>
      <c r="I242" s="111"/>
      <c r="J242" s="111"/>
      <c r="K242" s="111"/>
    </row>
    <row r="243" spans="2:11">
      <c r="B243" s="110"/>
      <c r="C243" s="111"/>
      <c r="D243" s="127"/>
      <c r="E243" s="127"/>
      <c r="F243" s="127"/>
      <c r="G243" s="127"/>
      <c r="H243" s="127"/>
      <c r="I243" s="111"/>
      <c r="J243" s="111"/>
      <c r="K243" s="111"/>
    </row>
    <row r="244" spans="2:11">
      <c r="B244" s="110"/>
      <c r="C244" s="111"/>
      <c r="D244" s="127"/>
      <c r="E244" s="127"/>
      <c r="F244" s="127"/>
      <c r="G244" s="127"/>
      <c r="H244" s="127"/>
      <c r="I244" s="111"/>
      <c r="J244" s="111"/>
      <c r="K244" s="111"/>
    </row>
    <row r="245" spans="2:11">
      <c r="B245" s="110"/>
      <c r="C245" s="111"/>
      <c r="D245" s="127"/>
      <c r="E245" s="127"/>
      <c r="F245" s="127"/>
      <c r="G245" s="127"/>
      <c r="H245" s="127"/>
      <c r="I245" s="111"/>
      <c r="J245" s="111"/>
      <c r="K245" s="111"/>
    </row>
    <row r="246" spans="2:11">
      <c r="B246" s="110"/>
      <c r="C246" s="111"/>
      <c r="D246" s="127"/>
      <c r="E246" s="127"/>
      <c r="F246" s="127"/>
      <c r="G246" s="127"/>
      <c r="H246" s="127"/>
      <c r="I246" s="111"/>
      <c r="J246" s="111"/>
      <c r="K246" s="111"/>
    </row>
    <row r="247" spans="2:11">
      <c r="B247" s="110"/>
      <c r="C247" s="111"/>
      <c r="D247" s="127"/>
      <c r="E247" s="127"/>
      <c r="F247" s="127"/>
      <c r="G247" s="127"/>
      <c r="H247" s="127"/>
      <c r="I247" s="111"/>
      <c r="J247" s="111"/>
      <c r="K247" s="111"/>
    </row>
    <row r="248" spans="2:11">
      <c r="B248" s="110"/>
      <c r="C248" s="111"/>
      <c r="D248" s="127"/>
      <c r="E248" s="127"/>
      <c r="F248" s="127"/>
      <c r="G248" s="127"/>
      <c r="H248" s="127"/>
      <c r="I248" s="111"/>
      <c r="J248" s="111"/>
      <c r="K248" s="111"/>
    </row>
    <row r="249" spans="2:11">
      <c r="B249" s="110"/>
      <c r="C249" s="111"/>
      <c r="D249" s="127"/>
      <c r="E249" s="127"/>
      <c r="F249" s="127"/>
      <c r="G249" s="127"/>
      <c r="H249" s="127"/>
      <c r="I249" s="111"/>
      <c r="J249" s="111"/>
      <c r="K249" s="111"/>
    </row>
    <row r="250" spans="2:11">
      <c r="B250" s="110"/>
      <c r="C250" s="111"/>
      <c r="D250" s="127"/>
      <c r="E250" s="127"/>
      <c r="F250" s="127"/>
      <c r="G250" s="127"/>
      <c r="H250" s="127"/>
      <c r="I250" s="111"/>
      <c r="J250" s="111"/>
      <c r="K250" s="111"/>
    </row>
    <row r="251" spans="2:11">
      <c r="B251" s="110"/>
      <c r="C251" s="111"/>
      <c r="D251" s="127"/>
      <c r="E251" s="127"/>
      <c r="F251" s="127"/>
      <c r="G251" s="127"/>
      <c r="H251" s="127"/>
      <c r="I251" s="111"/>
      <c r="J251" s="111"/>
      <c r="K251" s="111"/>
    </row>
    <row r="252" spans="2:11">
      <c r="B252" s="110"/>
      <c r="C252" s="111"/>
      <c r="D252" s="127"/>
      <c r="E252" s="127"/>
      <c r="F252" s="127"/>
      <c r="G252" s="127"/>
      <c r="H252" s="127"/>
      <c r="I252" s="111"/>
      <c r="J252" s="111"/>
      <c r="K252" s="111"/>
    </row>
    <row r="253" spans="2:11">
      <c r="B253" s="110"/>
      <c r="C253" s="111"/>
      <c r="D253" s="127"/>
      <c r="E253" s="127"/>
      <c r="F253" s="127"/>
      <c r="G253" s="127"/>
      <c r="H253" s="127"/>
      <c r="I253" s="111"/>
      <c r="J253" s="111"/>
      <c r="K253" s="111"/>
    </row>
    <row r="254" spans="2:11">
      <c r="B254" s="110"/>
      <c r="C254" s="111"/>
      <c r="D254" s="127"/>
      <c r="E254" s="127"/>
      <c r="F254" s="127"/>
      <c r="G254" s="127"/>
      <c r="H254" s="127"/>
      <c r="I254" s="111"/>
      <c r="J254" s="111"/>
      <c r="K254" s="111"/>
    </row>
    <row r="255" spans="2:11">
      <c r="B255" s="110"/>
      <c r="C255" s="111"/>
      <c r="D255" s="127"/>
      <c r="E255" s="127"/>
      <c r="F255" s="127"/>
      <c r="G255" s="127"/>
      <c r="H255" s="127"/>
      <c r="I255" s="111"/>
      <c r="J255" s="111"/>
      <c r="K255" s="111"/>
    </row>
    <row r="256" spans="2:11">
      <c r="B256" s="110"/>
      <c r="C256" s="111"/>
      <c r="D256" s="127"/>
      <c r="E256" s="127"/>
      <c r="F256" s="127"/>
      <c r="G256" s="127"/>
      <c r="H256" s="127"/>
      <c r="I256" s="111"/>
      <c r="J256" s="111"/>
      <c r="K256" s="111"/>
    </row>
    <row r="257" spans="2:11">
      <c r="B257" s="110"/>
      <c r="C257" s="111"/>
      <c r="D257" s="127"/>
      <c r="E257" s="127"/>
      <c r="F257" s="127"/>
      <c r="G257" s="127"/>
      <c r="H257" s="127"/>
      <c r="I257" s="111"/>
      <c r="J257" s="111"/>
      <c r="K257" s="111"/>
    </row>
    <row r="258" spans="2:11">
      <c r="B258" s="110"/>
      <c r="C258" s="111"/>
      <c r="D258" s="127"/>
      <c r="E258" s="127"/>
      <c r="F258" s="127"/>
      <c r="G258" s="127"/>
      <c r="H258" s="127"/>
      <c r="I258" s="111"/>
      <c r="J258" s="111"/>
      <c r="K258" s="111"/>
    </row>
    <row r="259" spans="2:11">
      <c r="B259" s="110"/>
      <c r="C259" s="111"/>
      <c r="D259" s="127"/>
      <c r="E259" s="127"/>
      <c r="F259" s="127"/>
      <c r="G259" s="127"/>
      <c r="H259" s="127"/>
      <c r="I259" s="111"/>
      <c r="J259" s="111"/>
      <c r="K259" s="111"/>
    </row>
    <row r="260" spans="2:11">
      <c r="B260" s="110"/>
      <c r="C260" s="111"/>
      <c r="D260" s="127"/>
      <c r="E260" s="127"/>
      <c r="F260" s="127"/>
      <c r="G260" s="127"/>
      <c r="H260" s="127"/>
      <c r="I260" s="111"/>
      <c r="J260" s="111"/>
      <c r="K260" s="111"/>
    </row>
    <row r="261" spans="2:11">
      <c r="B261" s="110"/>
      <c r="C261" s="111"/>
      <c r="D261" s="127"/>
      <c r="E261" s="127"/>
      <c r="F261" s="127"/>
      <c r="G261" s="127"/>
      <c r="H261" s="127"/>
      <c r="I261" s="111"/>
      <c r="J261" s="111"/>
      <c r="K261" s="111"/>
    </row>
    <row r="262" spans="2:11">
      <c r="B262" s="110"/>
      <c r="C262" s="111"/>
      <c r="D262" s="127"/>
      <c r="E262" s="127"/>
      <c r="F262" s="127"/>
      <c r="G262" s="127"/>
      <c r="H262" s="127"/>
      <c r="I262" s="111"/>
      <c r="J262" s="111"/>
      <c r="K262" s="111"/>
    </row>
    <row r="263" spans="2:11">
      <c r="B263" s="110"/>
      <c r="C263" s="111"/>
      <c r="D263" s="127"/>
      <c r="E263" s="127"/>
      <c r="F263" s="127"/>
      <c r="G263" s="127"/>
      <c r="H263" s="127"/>
      <c r="I263" s="111"/>
      <c r="J263" s="111"/>
      <c r="K263" s="111"/>
    </row>
    <row r="264" spans="2:11">
      <c r="B264" s="110"/>
      <c r="C264" s="111"/>
      <c r="D264" s="127"/>
      <c r="E264" s="127"/>
      <c r="F264" s="127"/>
      <c r="G264" s="127"/>
      <c r="H264" s="127"/>
      <c r="I264" s="111"/>
      <c r="J264" s="111"/>
      <c r="K264" s="111"/>
    </row>
    <row r="265" spans="2:11">
      <c r="B265" s="110"/>
      <c r="C265" s="111"/>
      <c r="D265" s="127"/>
      <c r="E265" s="127"/>
      <c r="F265" s="127"/>
      <c r="G265" s="127"/>
      <c r="H265" s="127"/>
      <c r="I265" s="111"/>
      <c r="J265" s="111"/>
      <c r="K265" s="111"/>
    </row>
    <row r="266" spans="2:11">
      <c r="B266" s="110"/>
      <c r="C266" s="111"/>
      <c r="D266" s="127"/>
      <c r="E266" s="127"/>
      <c r="F266" s="127"/>
      <c r="G266" s="127"/>
      <c r="H266" s="127"/>
      <c r="I266" s="111"/>
      <c r="J266" s="111"/>
      <c r="K266" s="111"/>
    </row>
    <row r="267" spans="2:11">
      <c r="B267" s="110"/>
      <c r="C267" s="111"/>
      <c r="D267" s="127"/>
      <c r="E267" s="127"/>
      <c r="F267" s="127"/>
      <c r="G267" s="127"/>
      <c r="H267" s="127"/>
      <c r="I267" s="111"/>
      <c r="J267" s="111"/>
      <c r="K267" s="111"/>
    </row>
    <row r="268" spans="2:11">
      <c r="B268" s="110"/>
      <c r="C268" s="111"/>
      <c r="D268" s="127"/>
      <c r="E268" s="127"/>
      <c r="F268" s="127"/>
      <c r="G268" s="127"/>
      <c r="H268" s="127"/>
      <c r="I268" s="111"/>
      <c r="J268" s="111"/>
      <c r="K268" s="111"/>
    </row>
    <row r="269" spans="2:11">
      <c r="B269" s="110"/>
      <c r="C269" s="111"/>
      <c r="D269" s="127"/>
      <c r="E269" s="127"/>
      <c r="F269" s="127"/>
      <c r="G269" s="127"/>
      <c r="H269" s="127"/>
      <c r="I269" s="111"/>
      <c r="J269" s="111"/>
      <c r="K269" s="111"/>
    </row>
    <row r="270" spans="2:11">
      <c r="B270" s="110"/>
      <c r="C270" s="111"/>
      <c r="D270" s="127"/>
      <c r="E270" s="127"/>
      <c r="F270" s="127"/>
      <c r="G270" s="127"/>
      <c r="H270" s="127"/>
      <c r="I270" s="111"/>
      <c r="J270" s="111"/>
      <c r="K270" s="111"/>
    </row>
    <row r="271" spans="2:11">
      <c r="B271" s="110"/>
      <c r="C271" s="111"/>
      <c r="D271" s="127"/>
      <c r="E271" s="127"/>
      <c r="F271" s="127"/>
      <c r="G271" s="127"/>
      <c r="H271" s="127"/>
      <c r="I271" s="111"/>
      <c r="J271" s="111"/>
      <c r="K271" s="111"/>
    </row>
    <row r="272" spans="2:11">
      <c r="B272" s="110"/>
      <c r="C272" s="111"/>
      <c r="D272" s="127"/>
      <c r="E272" s="127"/>
      <c r="F272" s="127"/>
      <c r="G272" s="127"/>
      <c r="H272" s="127"/>
      <c r="I272" s="111"/>
      <c r="J272" s="111"/>
      <c r="K272" s="111"/>
    </row>
    <row r="273" spans="2:11">
      <c r="B273" s="110"/>
      <c r="C273" s="111"/>
      <c r="D273" s="127"/>
      <c r="E273" s="127"/>
      <c r="F273" s="127"/>
      <c r="G273" s="127"/>
      <c r="H273" s="127"/>
      <c r="I273" s="111"/>
      <c r="J273" s="111"/>
      <c r="K273" s="111"/>
    </row>
    <row r="274" spans="2:11">
      <c r="B274" s="110"/>
      <c r="C274" s="111"/>
      <c r="D274" s="127"/>
      <c r="E274" s="127"/>
      <c r="F274" s="127"/>
      <c r="G274" s="127"/>
      <c r="H274" s="127"/>
      <c r="I274" s="111"/>
      <c r="J274" s="111"/>
      <c r="K274" s="111"/>
    </row>
    <row r="275" spans="2:11">
      <c r="B275" s="110"/>
      <c r="C275" s="111"/>
      <c r="D275" s="127"/>
      <c r="E275" s="127"/>
      <c r="F275" s="127"/>
      <c r="G275" s="127"/>
      <c r="H275" s="127"/>
      <c r="I275" s="111"/>
      <c r="J275" s="111"/>
      <c r="K275" s="111"/>
    </row>
    <row r="276" spans="2:11">
      <c r="B276" s="110"/>
      <c r="C276" s="111"/>
      <c r="D276" s="127"/>
      <c r="E276" s="127"/>
      <c r="F276" s="127"/>
      <c r="G276" s="127"/>
      <c r="H276" s="127"/>
      <c r="I276" s="111"/>
      <c r="J276" s="111"/>
      <c r="K276" s="111"/>
    </row>
    <row r="277" spans="2:11">
      <c r="B277" s="110"/>
      <c r="C277" s="111"/>
      <c r="D277" s="127"/>
      <c r="E277" s="127"/>
      <c r="F277" s="127"/>
      <c r="G277" s="127"/>
      <c r="H277" s="127"/>
      <c r="I277" s="111"/>
      <c r="J277" s="111"/>
      <c r="K277" s="111"/>
    </row>
    <row r="278" spans="2:11">
      <c r="B278" s="110"/>
      <c r="C278" s="111"/>
      <c r="D278" s="127"/>
      <c r="E278" s="127"/>
      <c r="F278" s="127"/>
      <c r="G278" s="127"/>
      <c r="H278" s="127"/>
      <c r="I278" s="111"/>
      <c r="J278" s="111"/>
      <c r="K278" s="111"/>
    </row>
    <row r="279" spans="2:11">
      <c r="B279" s="110"/>
      <c r="C279" s="111"/>
      <c r="D279" s="127"/>
      <c r="E279" s="127"/>
      <c r="F279" s="127"/>
      <c r="G279" s="127"/>
      <c r="H279" s="127"/>
      <c r="I279" s="111"/>
      <c r="J279" s="111"/>
      <c r="K279" s="111"/>
    </row>
    <row r="280" spans="2:11">
      <c r="B280" s="110"/>
      <c r="C280" s="111"/>
      <c r="D280" s="127"/>
      <c r="E280" s="127"/>
      <c r="F280" s="127"/>
      <c r="G280" s="127"/>
      <c r="H280" s="127"/>
      <c r="I280" s="111"/>
      <c r="J280" s="111"/>
      <c r="K280" s="111"/>
    </row>
    <row r="281" spans="2:11">
      <c r="B281" s="110"/>
      <c r="C281" s="111"/>
      <c r="D281" s="127"/>
      <c r="E281" s="127"/>
      <c r="F281" s="127"/>
      <c r="G281" s="127"/>
      <c r="H281" s="127"/>
      <c r="I281" s="111"/>
      <c r="J281" s="111"/>
      <c r="K281" s="111"/>
    </row>
    <row r="282" spans="2:11">
      <c r="B282" s="110"/>
      <c r="C282" s="111"/>
      <c r="D282" s="127"/>
      <c r="E282" s="127"/>
      <c r="F282" s="127"/>
      <c r="G282" s="127"/>
      <c r="H282" s="127"/>
      <c r="I282" s="111"/>
      <c r="J282" s="111"/>
      <c r="K282" s="111"/>
    </row>
    <row r="283" spans="2:11">
      <c r="B283" s="110"/>
      <c r="C283" s="111"/>
      <c r="D283" s="127"/>
      <c r="E283" s="127"/>
      <c r="F283" s="127"/>
      <c r="G283" s="127"/>
      <c r="H283" s="127"/>
      <c r="I283" s="111"/>
      <c r="J283" s="111"/>
      <c r="K283" s="111"/>
    </row>
    <row r="284" spans="2:11">
      <c r="B284" s="110"/>
      <c r="C284" s="111"/>
      <c r="D284" s="127"/>
      <c r="E284" s="127"/>
      <c r="F284" s="127"/>
      <c r="G284" s="127"/>
      <c r="H284" s="127"/>
      <c r="I284" s="111"/>
      <c r="J284" s="111"/>
      <c r="K284" s="111"/>
    </row>
    <row r="285" spans="2:11">
      <c r="B285" s="110"/>
      <c r="C285" s="111"/>
      <c r="D285" s="127"/>
      <c r="E285" s="127"/>
      <c r="F285" s="127"/>
      <c r="G285" s="127"/>
      <c r="H285" s="127"/>
      <c r="I285" s="111"/>
      <c r="J285" s="111"/>
      <c r="K285" s="111"/>
    </row>
    <row r="286" spans="2:11">
      <c r="B286" s="110"/>
      <c r="C286" s="111"/>
      <c r="D286" s="127"/>
      <c r="E286" s="127"/>
      <c r="F286" s="127"/>
      <c r="G286" s="127"/>
      <c r="H286" s="127"/>
      <c r="I286" s="111"/>
      <c r="J286" s="111"/>
      <c r="K286" s="111"/>
    </row>
    <row r="287" spans="2:11">
      <c r="B287" s="110"/>
      <c r="C287" s="111"/>
      <c r="D287" s="127"/>
      <c r="E287" s="127"/>
      <c r="F287" s="127"/>
      <c r="G287" s="127"/>
      <c r="H287" s="127"/>
      <c r="I287" s="111"/>
      <c r="J287" s="111"/>
      <c r="K287" s="111"/>
    </row>
    <row r="288" spans="2:11">
      <c r="B288" s="110"/>
      <c r="C288" s="111"/>
      <c r="D288" s="127"/>
      <c r="E288" s="127"/>
      <c r="F288" s="127"/>
      <c r="G288" s="127"/>
      <c r="H288" s="127"/>
      <c r="I288" s="111"/>
      <c r="J288" s="111"/>
      <c r="K288" s="111"/>
    </row>
    <row r="289" spans="2:11">
      <c r="B289" s="110"/>
      <c r="C289" s="111"/>
      <c r="D289" s="127"/>
      <c r="E289" s="127"/>
      <c r="F289" s="127"/>
      <c r="G289" s="127"/>
      <c r="H289" s="127"/>
      <c r="I289" s="111"/>
      <c r="J289" s="111"/>
      <c r="K289" s="111"/>
    </row>
    <row r="290" spans="2:11">
      <c r="B290" s="110"/>
      <c r="C290" s="111"/>
      <c r="D290" s="127"/>
      <c r="E290" s="127"/>
      <c r="F290" s="127"/>
      <c r="G290" s="127"/>
      <c r="H290" s="127"/>
      <c r="I290" s="111"/>
      <c r="J290" s="111"/>
      <c r="K290" s="111"/>
    </row>
    <row r="291" spans="2:11">
      <c r="B291" s="110"/>
      <c r="C291" s="111"/>
      <c r="D291" s="127"/>
      <c r="E291" s="127"/>
      <c r="F291" s="127"/>
      <c r="G291" s="127"/>
      <c r="H291" s="127"/>
      <c r="I291" s="111"/>
      <c r="J291" s="111"/>
      <c r="K291" s="111"/>
    </row>
    <row r="292" spans="2:11">
      <c r="B292" s="110"/>
      <c r="C292" s="111"/>
      <c r="D292" s="127"/>
      <c r="E292" s="127"/>
      <c r="F292" s="127"/>
      <c r="G292" s="127"/>
      <c r="H292" s="127"/>
      <c r="I292" s="111"/>
      <c r="J292" s="111"/>
      <c r="K292" s="111"/>
    </row>
    <row r="293" spans="2:11">
      <c r="B293" s="110"/>
      <c r="C293" s="111"/>
      <c r="D293" s="127"/>
      <c r="E293" s="127"/>
      <c r="F293" s="127"/>
      <c r="G293" s="127"/>
      <c r="H293" s="127"/>
      <c r="I293" s="111"/>
      <c r="J293" s="111"/>
      <c r="K293" s="111"/>
    </row>
    <row r="294" spans="2:11">
      <c r="B294" s="110"/>
      <c r="C294" s="111"/>
      <c r="D294" s="127"/>
      <c r="E294" s="127"/>
      <c r="F294" s="127"/>
      <c r="G294" s="127"/>
      <c r="H294" s="127"/>
      <c r="I294" s="111"/>
      <c r="J294" s="111"/>
      <c r="K294" s="111"/>
    </row>
    <row r="295" spans="2:11">
      <c r="B295" s="110"/>
      <c r="C295" s="111"/>
      <c r="D295" s="127"/>
      <c r="E295" s="127"/>
      <c r="F295" s="127"/>
      <c r="G295" s="127"/>
      <c r="H295" s="127"/>
      <c r="I295" s="111"/>
      <c r="J295" s="111"/>
      <c r="K295" s="111"/>
    </row>
    <row r="296" spans="2:11">
      <c r="B296" s="110"/>
      <c r="C296" s="111"/>
      <c r="D296" s="127"/>
      <c r="E296" s="127"/>
      <c r="F296" s="127"/>
      <c r="G296" s="127"/>
      <c r="H296" s="127"/>
      <c r="I296" s="111"/>
      <c r="J296" s="111"/>
      <c r="K296" s="111"/>
    </row>
    <row r="297" spans="2:11">
      <c r="B297" s="110"/>
      <c r="C297" s="111"/>
      <c r="D297" s="127"/>
      <c r="E297" s="127"/>
      <c r="F297" s="127"/>
      <c r="G297" s="127"/>
      <c r="H297" s="127"/>
      <c r="I297" s="111"/>
      <c r="J297" s="111"/>
      <c r="K297" s="111"/>
    </row>
    <row r="298" spans="2:11">
      <c r="B298" s="110"/>
      <c r="C298" s="111"/>
      <c r="D298" s="127"/>
      <c r="E298" s="127"/>
      <c r="F298" s="127"/>
      <c r="G298" s="127"/>
      <c r="H298" s="127"/>
      <c r="I298" s="111"/>
      <c r="J298" s="111"/>
      <c r="K298" s="111"/>
    </row>
    <row r="299" spans="2:11">
      <c r="B299" s="110"/>
      <c r="C299" s="111"/>
      <c r="D299" s="127"/>
      <c r="E299" s="127"/>
      <c r="F299" s="127"/>
      <c r="G299" s="127"/>
      <c r="H299" s="127"/>
      <c r="I299" s="111"/>
      <c r="J299" s="111"/>
      <c r="K299" s="111"/>
    </row>
    <row r="300" spans="2:11">
      <c r="B300" s="110"/>
      <c r="C300" s="111"/>
      <c r="D300" s="127"/>
      <c r="E300" s="127"/>
      <c r="F300" s="127"/>
      <c r="G300" s="127"/>
      <c r="H300" s="127"/>
      <c r="I300" s="111"/>
      <c r="J300" s="111"/>
      <c r="K300" s="111"/>
    </row>
    <row r="301" spans="2:11">
      <c r="B301" s="110"/>
      <c r="C301" s="111"/>
      <c r="D301" s="127"/>
      <c r="E301" s="127"/>
      <c r="F301" s="127"/>
      <c r="G301" s="127"/>
      <c r="H301" s="127"/>
      <c r="I301" s="111"/>
      <c r="J301" s="111"/>
      <c r="K301" s="111"/>
    </row>
    <row r="302" spans="2:11">
      <c r="B302" s="110"/>
      <c r="C302" s="111"/>
      <c r="D302" s="127"/>
      <c r="E302" s="127"/>
      <c r="F302" s="127"/>
      <c r="G302" s="127"/>
      <c r="H302" s="127"/>
      <c r="I302" s="111"/>
      <c r="J302" s="111"/>
      <c r="K302" s="111"/>
    </row>
    <row r="303" spans="2:11">
      <c r="B303" s="110"/>
      <c r="C303" s="111"/>
      <c r="D303" s="127"/>
      <c r="E303" s="127"/>
      <c r="F303" s="127"/>
      <c r="G303" s="127"/>
      <c r="H303" s="127"/>
      <c r="I303" s="111"/>
      <c r="J303" s="111"/>
      <c r="K303" s="111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I13:I27 C5:C1048576 D1:H27 A1:B1048576 I1:I11 J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A33" sqref="A33:XFD3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1" bestFit="1" customWidth="1"/>
    <col min="4" max="4" width="11.85546875" style="1" customWidth="1"/>
    <col min="5" max="16384" width="9.140625" style="1"/>
  </cols>
  <sheetData>
    <row r="1" spans="2:6">
      <c r="B1" s="46" t="s">
        <v>140</v>
      </c>
      <c r="C1" s="67" t="s" vm="1">
        <v>217</v>
      </c>
    </row>
    <row r="2" spans="2:6">
      <c r="B2" s="46" t="s">
        <v>139</v>
      </c>
      <c r="C2" s="67" t="s">
        <v>218</v>
      </c>
    </row>
    <row r="3" spans="2:6">
      <c r="B3" s="46" t="s">
        <v>141</v>
      </c>
      <c r="C3" s="67" t="s">
        <v>219</v>
      </c>
    </row>
    <row r="4" spans="2:6">
      <c r="B4" s="46" t="s">
        <v>142</v>
      </c>
      <c r="C4" s="67">
        <v>8602</v>
      </c>
    </row>
    <row r="6" spans="2:6" ht="26.25" customHeight="1">
      <c r="B6" s="149" t="s">
        <v>174</v>
      </c>
      <c r="C6" s="150"/>
      <c r="D6" s="151"/>
    </row>
    <row r="7" spans="2:6" s="3" customFormat="1" ht="33">
      <c r="B7" s="47" t="s">
        <v>110</v>
      </c>
      <c r="C7" s="52" t="s">
        <v>102</v>
      </c>
      <c r="D7" s="53" t="s">
        <v>101</v>
      </c>
    </row>
    <row r="8" spans="2:6" s="3" customFormat="1">
      <c r="B8" s="14"/>
      <c r="C8" s="31" t="s">
        <v>197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43" t="s">
        <v>2478</v>
      </c>
      <c r="C10" s="144">
        <v>192.14543200995826</v>
      </c>
      <c r="D10" s="143"/>
    </row>
    <row r="11" spans="2:6">
      <c r="B11" s="141" t="s">
        <v>24</v>
      </c>
      <c r="C11" s="144">
        <v>190.80003035031254</v>
      </c>
      <c r="D11" s="142"/>
    </row>
    <row r="12" spans="2:6">
      <c r="B12" s="139" t="s">
        <v>2561</v>
      </c>
      <c r="C12" s="145">
        <v>35.84497909029934</v>
      </c>
      <c r="D12" s="140">
        <v>46698</v>
      </c>
      <c r="E12" s="3"/>
      <c r="F12" s="3"/>
    </row>
    <row r="13" spans="2:6">
      <c r="B13" s="139" t="s">
        <v>2562</v>
      </c>
      <c r="C13" s="145">
        <v>3.1539951838167304</v>
      </c>
      <c r="D13" s="140">
        <v>45199</v>
      </c>
      <c r="E13" s="3"/>
      <c r="F13" s="3"/>
    </row>
    <row r="14" spans="2:6">
      <c r="B14" s="139" t="s">
        <v>2563</v>
      </c>
      <c r="C14" s="145">
        <v>90.369365947364471</v>
      </c>
      <c r="D14" s="140">
        <v>46871</v>
      </c>
    </row>
    <row r="15" spans="2:6">
      <c r="B15" s="139" t="s">
        <v>2564</v>
      </c>
      <c r="C15" s="145">
        <v>2.9238115140627801</v>
      </c>
      <c r="D15" s="140">
        <v>48482</v>
      </c>
      <c r="E15" s="3"/>
      <c r="F15" s="3"/>
    </row>
    <row r="16" spans="2:6">
      <c r="B16" s="139" t="s">
        <v>2565</v>
      </c>
      <c r="C16" s="145">
        <v>10.69695540752687</v>
      </c>
      <c r="D16" s="140">
        <v>45169</v>
      </c>
      <c r="E16" s="3"/>
      <c r="F16" s="3"/>
    </row>
    <row r="17" spans="2:4">
      <c r="B17" s="139" t="s">
        <v>2566</v>
      </c>
      <c r="C17" s="145">
        <v>14.643596647184111</v>
      </c>
      <c r="D17" s="140">
        <v>46253</v>
      </c>
    </row>
    <row r="18" spans="2:4">
      <c r="B18" s="139" t="s">
        <v>2567</v>
      </c>
      <c r="C18" s="145">
        <v>3.4154492901919493</v>
      </c>
      <c r="D18" s="140">
        <v>46022</v>
      </c>
    </row>
    <row r="19" spans="2:4">
      <c r="B19" s="139" t="s">
        <v>2568</v>
      </c>
      <c r="C19" s="145">
        <v>1.0890632621969998</v>
      </c>
      <c r="D19" s="140">
        <v>48844</v>
      </c>
    </row>
    <row r="20" spans="2:4">
      <c r="B20" s="139" t="s">
        <v>2569</v>
      </c>
      <c r="C20" s="145">
        <v>2.0771359479979301</v>
      </c>
      <c r="D20" s="140">
        <v>45340</v>
      </c>
    </row>
    <row r="21" spans="2:4">
      <c r="B21" s="139" t="s">
        <v>2570</v>
      </c>
      <c r="C21" s="145">
        <v>5.2868499999999994</v>
      </c>
      <c r="D21" s="140">
        <v>45838</v>
      </c>
    </row>
    <row r="22" spans="2:4">
      <c r="B22" s="139" t="s">
        <v>2571</v>
      </c>
      <c r="C22" s="145">
        <v>5.7817029538691997</v>
      </c>
      <c r="D22" s="140">
        <v>45935</v>
      </c>
    </row>
    <row r="23" spans="2:4">
      <c r="B23" s="139" t="s">
        <v>2572</v>
      </c>
      <c r="C23" s="145">
        <v>4.40070010580218</v>
      </c>
      <c r="D23" s="140">
        <v>52047</v>
      </c>
    </row>
    <row r="24" spans="2:4">
      <c r="B24" s="139" t="s">
        <v>2573</v>
      </c>
      <c r="C24" s="145">
        <v>11.116425</v>
      </c>
      <c r="D24" s="140">
        <v>45363</v>
      </c>
    </row>
    <row r="25" spans="2:4">
      <c r="B25" s="141" t="s">
        <v>39</v>
      </c>
      <c r="C25" s="144">
        <v>1.3454016596457199</v>
      </c>
      <c r="D25" s="142"/>
    </row>
    <row r="26" spans="2:4">
      <c r="B26" s="139" t="s">
        <v>2574</v>
      </c>
      <c r="C26" s="145">
        <v>0.22730378218151998</v>
      </c>
      <c r="D26" s="140">
        <v>45515</v>
      </c>
    </row>
    <row r="27" spans="2:4">
      <c r="B27" s="139" t="s">
        <v>2575</v>
      </c>
      <c r="C27" s="145">
        <v>0.53552712886989995</v>
      </c>
      <c r="D27" s="140">
        <v>46418</v>
      </c>
    </row>
    <row r="28" spans="2:4">
      <c r="B28" s="139" t="s">
        <v>2576</v>
      </c>
      <c r="C28" s="145">
        <v>1.31952017149E-2</v>
      </c>
      <c r="D28" s="140">
        <v>45371</v>
      </c>
    </row>
    <row r="29" spans="2:4">
      <c r="B29" s="139" t="s">
        <v>2577</v>
      </c>
      <c r="C29" s="145">
        <v>0.19823721520839999</v>
      </c>
      <c r="D29" s="140">
        <v>45187</v>
      </c>
    </row>
    <row r="30" spans="2:4">
      <c r="B30" s="139" t="s">
        <v>2578</v>
      </c>
      <c r="C30" s="145">
        <v>0.27044729348107999</v>
      </c>
      <c r="D30" s="140">
        <v>45602</v>
      </c>
    </row>
    <row r="31" spans="2:4">
      <c r="B31" s="139" t="s">
        <v>2579</v>
      </c>
      <c r="C31" s="145">
        <v>6.5616746650099991E-2</v>
      </c>
      <c r="D31" s="140">
        <v>46014</v>
      </c>
    </row>
    <row r="32" spans="2:4">
      <c r="B32" s="139" t="s">
        <v>2580</v>
      </c>
      <c r="C32" s="145">
        <v>3.083622212286E-2</v>
      </c>
      <c r="D32" s="140">
        <v>45830</v>
      </c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110"/>
      <c r="C109" s="111"/>
      <c r="D109" s="111"/>
    </row>
    <row r="110" spans="2:4">
      <c r="B110" s="110"/>
      <c r="C110" s="111"/>
      <c r="D110" s="111"/>
    </row>
    <row r="111" spans="2:4">
      <c r="B111" s="110"/>
      <c r="C111" s="111"/>
      <c r="D111" s="111"/>
    </row>
    <row r="112" spans="2:4">
      <c r="B112" s="110"/>
      <c r="C112" s="111"/>
      <c r="D112" s="111"/>
    </row>
    <row r="113" spans="2:4">
      <c r="B113" s="110"/>
      <c r="C113" s="111"/>
      <c r="D113" s="111"/>
    </row>
    <row r="114" spans="2:4">
      <c r="B114" s="110"/>
      <c r="C114" s="111"/>
      <c r="D114" s="111"/>
    </row>
    <row r="115" spans="2:4">
      <c r="B115" s="110"/>
      <c r="C115" s="111"/>
      <c r="D115" s="111"/>
    </row>
    <row r="116" spans="2:4">
      <c r="B116" s="110"/>
      <c r="C116" s="111"/>
      <c r="D116" s="111"/>
    </row>
    <row r="117" spans="2:4">
      <c r="B117" s="110"/>
      <c r="C117" s="111"/>
      <c r="D117" s="111"/>
    </row>
    <row r="118" spans="2:4">
      <c r="B118" s="110"/>
      <c r="C118" s="111"/>
      <c r="D118" s="111"/>
    </row>
    <row r="119" spans="2:4">
      <c r="B119" s="110"/>
      <c r="C119" s="111"/>
      <c r="D119" s="111"/>
    </row>
    <row r="120" spans="2:4">
      <c r="B120" s="110"/>
      <c r="C120" s="111"/>
      <c r="D120" s="111"/>
    </row>
    <row r="121" spans="2:4">
      <c r="B121" s="110"/>
      <c r="C121" s="111"/>
      <c r="D121" s="111"/>
    </row>
    <row r="122" spans="2:4">
      <c r="B122" s="110"/>
      <c r="C122" s="111"/>
      <c r="D122" s="111"/>
    </row>
    <row r="123" spans="2:4">
      <c r="B123" s="110"/>
      <c r="C123" s="111"/>
      <c r="D123" s="111"/>
    </row>
    <row r="124" spans="2:4">
      <c r="B124" s="110"/>
      <c r="C124" s="111"/>
      <c r="D124" s="111"/>
    </row>
    <row r="125" spans="2:4">
      <c r="B125" s="110"/>
      <c r="C125" s="111"/>
      <c r="D125" s="111"/>
    </row>
    <row r="126" spans="2:4">
      <c r="B126" s="110"/>
      <c r="C126" s="111"/>
      <c r="D126" s="111"/>
    </row>
    <row r="127" spans="2:4">
      <c r="B127" s="110"/>
      <c r="C127" s="111"/>
      <c r="D127" s="111"/>
    </row>
    <row r="128" spans="2:4">
      <c r="B128" s="110"/>
      <c r="C128" s="111"/>
      <c r="D128" s="111"/>
    </row>
    <row r="129" spans="2:4">
      <c r="B129" s="110"/>
      <c r="C129" s="111"/>
      <c r="D129" s="111"/>
    </row>
    <row r="130" spans="2:4">
      <c r="B130" s="110"/>
      <c r="C130" s="111"/>
      <c r="D130" s="111"/>
    </row>
    <row r="131" spans="2:4">
      <c r="B131" s="110"/>
      <c r="C131" s="111"/>
      <c r="D131" s="111"/>
    </row>
    <row r="132" spans="2:4">
      <c r="B132" s="110"/>
      <c r="C132" s="111"/>
      <c r="D132" s="111"/>
    </row>
    <row r="133" spans="2:4">
      <c r="B133" s="110"/>
      <c r="C133" s="111"/>
      <c r="D133" s="111"/>
    </row>
    <row r="134" spans="2:4">
      <c r="B134" s="110"/>
      <c r="C134" s="111"/>
      <c r="D134" s="111"/>
    </row>
    <row r="135" spans="2:4">
      <c r="B135" s="110"/>
      <c r="C135" s="111"/>
      <c r="D135" s="111"/>
    </row>
    <row r="136" spans="2:4">
      <c r="B136" s="110"/>
      <c r="C136" s="111"/>
      <c r="D136" s="111"/>
    </row>
    <row r="137" spans="2:4">
      <c r="B137" s="110"/>
      <c r="C137" s="111"/>
      <c r="D137" s="111"/>
    </row>
    <row r="138" spans="2:4">
      <c r="B138" s="110"/>
      <c r="C138" s="111"/>
      <c r="D138" s="111"/>
    </row>
    <row r="139" spans="2:4">
      <c r="B139" s="110"/>
      <c r="C139" s="111"/>
      <c r="D139" s="111"/>
    </row>
    <row r="140" spans="2:4">
      <c r="B140" s="110"/>
      <c r="C140" s="111"/>
      <c r="D140" s="111"/>
    </row>
    <row r="141" spans="2:4">
      <c r="B141" s="110"/>
      <c r="C141" s="111"/>
      <c r="D141" s="111"/>
    </row>
    <row r="142" spans="2:4">
      <c r="B142" s="110"/>
      <c r="C142" s="111"/>
      <c r="D142" s="111"/>
    </row>
    <row r="143" spans="2:4">
      <c r="B143" s="110"/>
      <c r="C143" s="111"/>
      <c r="D143" s="111"/>
    </row>
    <row r="144" spans="2:4">
      <c r="B144" s="110"/>
      <c r="C144" s="111"/>
      <c r="D144" s="111"/>
    </row>
    <row r="145" spans="2:4">
      <c r="B145" s="110"/>
      <c r="C145" s="111"/>
      <c r="D145" s="111"/>
    </row>
    <row r="146" spans="2:4">
      <c r="B146" s="110"/>
      <c r="C146" s="111"/>
      <c r="D146" s="111"/>
    </row>
    <row r="147" spans="2:4">
      <c r="B147" s="110"/>
      <c r="C147" s="111"/>
      <c r="D147" s="111"/>
    </row>
    <row r="148" spans="2:4">
      <c r="B148" s="110"/>
      <c r="C148" s="111"/>
      <c r="D148" s="111"/>
    </row>
    <row r="149" spans="2:4">
      <c r="B149" s="110"/>
      <c r="C149" s="111"/>
      <c r="D149" s="111"/>
    </row>
    <row r="150" spans="2:4">
      <c r="B150" s="110"/>
      <c r="C150" s="111"/>
      <c r="D150" s="111"/>
    </row>
    <row r="151" spans="2:4">
      <c r="B151" s="110"/>
      <c r="C151" s="111"/>
      <c r="D151" s="111"/>
    </row>
    <row r="152" spans="2:4">
      <c r="B152" s="110"/>
      <c r="C152" s="111"/>
      <c r="D152" s="111"/>
    </row>
    <row r="153" spans="2:4">
      <c r="B153" s="110"/>
      <c r="C153" s="111"/>
      <c r="D153" s="111"/>
    </row>
    <row r="154" spans="2:4">
      <c r="B154" s="110"/>
      <c r="C154" s="111"/>
      <c r="D154" s="111"/>
    </row>
    <row r="155" spans="2:4">
      <c r="B155" s="110"/>
      <c r="C155" s="111"/>
      <c r="D155" s="111"/>
    </row>
    <row r="156" spans="2:4">
      <c r="B156" s="110"/>
      <c r="C156" s="111"/>
      <c r="D156" s="111"/>
    </row>
    <row r="157" spans="2:4">
      <c r="B157" s="110"/>
      <c r="C157" s="111"/>
      <c r="D157" s="111"/>
    </row>
    <row r="158" spans="2:4">
      <c r="B158" s="110"/>
      <c r="C158" s="111"/>
      <c r="D158" s="111"/>
    </row>
    <row r="159" spans="2:4">
      <c r="B159" s="110"/>
      <c r="C159" s="111"/>
      <c r="D159" s="111"/>
    </row>
    <row r="160" spans="2:4">
      <c r="B160" s="110"/>
      <c r="C160" s="111"/>
      <c r="D160" s="111"/>
    </row>
    <row r="161" spans="2:4">
      <c r="B161" s="110"/>
      <c r="C161" s="111"/>
      <c r="D161" s="111"/>
    </row>
    <row r="162" spans="2:4">
      <c r="B162" s="110"/>
      <c r="C162" s="111"/>
      <c r="D162" s="111"/>
    </row>
    <row r="163" spans="2:4">
      <c r="B163" s="110"/>
      <c r="C163" s="111"/>
      <c r="D163" s="111"/>
    </row>
    <row r="164" spans="2:4">
      <c r="B164" s="110"/>
      <c r="C164" s="111"/>
      <c r="D164" s="111"/>
    </row>
    <row r="165" spans="2:4">
      <c r="B165" s="110"/>
      <c r="C165" s="111"/>
      <c r="D165" s="111"/>
    </row>
    <row r="166" spans="2:4">
      <c r="B166" s="110"/>
      <c r="C166" s="111"/>
      <c r="D166" s="111"/>
    </row>
    <row r="167" spans="2:4">
      <c r="B167" s="110"/>
      <c r="C167" s="111"/>
      <c r="D167" s="111"/>
    </row>
    <row r="168" spans="2:4">
      <c r="B168" s="110"/>
      <c r="C168" s="111"/>
      <c r="D168" s="111"/>
    </row>
    <row r="169" spans="2:4">
      <c r="B169" s="110"/>
      <c r="C169" s="111"/>
      <c r="D169" s="111"/>
    </row>
    <row r="170" spans="2:4">
      <c r="B170" s="110"/>
      <c r="C170" s="111"/>
      <c r="D170" s="111"/>
    </row>
    <row r="171" spans="2:4">
      <c r="B171" s="110"/>
      <c r="C171" s="111"/>
      <c r="D171" s="111"/>
    </row>
    <row r="172" spans="2:4">
      <c r="B172" s="110"/>
      <c r="C172" s="111"/>
      <c r="D172" s="111"/>
    </row>
    <row r="173" spans="2:4">
      <c r="B173" s="110"/>
      <c r="C173" s="111"/>
      <c r="D173" s="111"/>
    </row>
    <row r="174" spans="2:4">
      <c r="B174" s="110"/>
      <c r="C174" s="111"/>
      <c r="D174" s="111"/>
    </row>
    <row r="175" spans="2:4">
      <c r="B175" s="110"/>
      <c r="C175" s="111"/>
      <c r="D175" s="111"/>
    </row>
    <row r="176" spans="2:4">
      <c r="B176" s="110"/>
      <c r="C176" s="111"/>
      <c r="D176" s="111"/>
    </row>
    <row r="177" spans="2:4">
      <c r="B177" s="110"/>
      <c r="C177" s="111"/>
      <c r="D177" s="111"/>
    </row>
    <row r="178" spans="2:4">
      <c r="B178" s="110"/>
      <c r="C178" s="111"/>
      <c r="D178" s="111"/>
    </row>
    <row r="179" spans="2:4">
      <c r="B179" s="110"/>
      <c r="C179" s="111"/>
      <c r="D179" s="111"/>
    </row>
    <row r="180" spans="2:4">
      <c r="B180" s="110"/>
      <c r="C180" s="111"/>
      <c r="D180" s="111"/>
    </row>
    <row r="181" spans="2:4">
      <c r="B181" s="110"/>
      <c r="C181" s="111"/>
      <c r="D181" s="111"/>
    </row>
    <row r="182" spans="2:4">
      <c r="B182" s="110"/>
      <c r="C182" s="111"/>
      <c r="D182" s="111"/>
    </row>
    <row r="183" spans="2:4">
      <c r="B183" s="110"/>
      <c r="C183" s="111"/>
      <c r="D183" s="111"/>
    </row>
    <row r="184" spans="2:4">
      <c r="B184" s="110"/>
      <c r="C184" s="111"/>
      <c r="D184" s="111"/>
    </row>
    <row r="185" spans="2:4">
      <c r="B185" s="110"/>
      <c r="C185" s="111"/>
      <c r="D185" s="111"/>
    </row>
    <row r="186" spans="2:4">
      <c r="B186" s="110"/>
      <c r="C186" s="111"/>
      <c r="D186" s="111"/>
    </row>
    <row r="187" spans="2:4">
      <c r="B187" s="110"/>
      <c r="C187" s="111"/>
      <c r="D187" s="111"/>
    </row>
    <row r="188" spans="2:4">
      <c r="B188" s="110"/>
      <c r="C188" s="111"/>
      <c r="D188" s="111"/>
    </row>
    <row r="189" spans="2:4">
      <c r="B189" s="110"/>
      <c r="C189" s="111"/>
      <c r="D189" s="111"/>
    </row>
    <row r="190" spans="2:4">
      <c r="B190" s="110"/>
      <c r="C190" s="111"/>
      <c r="D190" s="111"/>
    </row>
    <row r="191" spans="2:4">
      <c r="B191" s="110"/>
      <c r="C191" s="111"/>
      <c r="D191" s="111"/>
    </row>
    <row r="192" spans="2:4">
      <c r="B192" s="110"/>
      <c r="C192" s="111"/>
      <c r="D192" s="111"/>
    </row>
    <row r="193" spans="2:4">
      <c r="B193" s="110"/>
      <c r="C193" s="111"/>
      <c r="D193" s="111"/>
    </row>
    <row r="194" spans="2:4">
      <c r="B194" s="110"/>
      <c r="C194" s="111"/>
      <c r="D194" s="111"/>
    </row>
    <row r="195" spans="2:4">
      <c r="B195" s="110"/>
      <c r="C195" s="111"/>
      <c r="D195" s="111"/>
    </row>
    <row r="196" spans="2:4">
      <c r="B196" s="110"/>
      <c r="C196" s="111"/>
      <c r="D196" s="111"/>
    </row>
    <row r="197" spans="2:4">
      <c r="B197" s="110"/>
      <c r="C197" s="111"/>
      <c r="D197" s="111"/>
    </row>
    <row r="198" spans="2:4">
      <c r="B198" s="110"/>
      <c r="C198" s="111"/>
      <c r="D198" s="111"/>
    </row>
    <row r="199" spans="2:4">
      <c r="B199" s="110"/>
      <c r="C199" s="111"/>
      <c r="D199" s="111"/>
    </row>
    <row r="200" spans="2:4">
      <c r="B200" s="110"/>
      <c r="C200" s="111"/>
      <c r="D200" s="111"/>
    </row>
    <row r="201" spans="2:4">
      <c r="B201" s="110"/>
      <c r="C201" s="111"/>
      <c r="D201" s="111"/>
    </row>
    <row r="202" spans="2:4">
      <c r="B202" s="110"/>
      <c r="C202" s="111"/>
      <c r="D202" s="111"/>
    </row>
    <row r="203" spans="2:4">
      <c r="B203" s="110"/>
      <c r="C203" s="111"/>
      <c r="D203" s="111"/>
    </row>
    <row r="204" spans="2:4">
      <c r="B204" s="110"/>
      <c r="C204" s="111"/>
      <c r="D204" s="111"/>
    </row>
    <row r="205" spans="2:4">
      <c r="B205" s="110"/>
      <c r="C205" s="111"/>
      <c r="D205" s="111"/>
    </row>
    <row r="206" spans="2:4">
      <c r="B206" s="110"/>
      <c r="C206" s="111"/>
      <c r="D206" s="111"/>
    </row>
    <row r="207" spans="2:4">
      <c r="B207" s="110"/>
      <c r="C207" s="111"/>
      <c r="D207" s="111"/>
    </row>
    <row r="208" spans="2:4">
      <c r="B208" s="110"/>
      <c r="C208" s="111"/>
      <c r="D208" s="111"/>
    </row>
    <row r="209" spans="2:4">
      <c r="B209" s="110"/>
      <c r="C209" s="111"/>
      <c r="D209" s="111"/>
    </row>
    <row r="210" spans="2:4">
      <c r="B210" s="110"/>
      <c r="C210" s="111"/>
      <c r="D210" s="111"/>
    </row>
    <row r="211" spans="2:4">
      <c r="B211" s="110"/>
      <c r="C211" s="111"/>
      <c r="D211" s="111"/>
    </row>
    <row r="212" spans="2:4">
      <c r="B212" s="110"/>
      <c r="C212" s="111"/>
      <c r="D212" s="111"/>
    </row>
    <row r="213" spans="2:4">
      <c r="B213" s="110"/>
      <c r="C213" s="111"/>
      <c r="D213" s="111"/>
    </row>
    <row r="214" spans="2:4">
      <c r="B214" s="110"/>
      <c r="C214" s="111"/>
      <c r="D214" s="111"/>
    </row>
    <row r="215" spans="2:4">
      <c r="B215" s="110"/>
      <c r="C215" s="111"/>
      <c r="D215" s="111"/>
    </row>
    <row r="216" spans="2:4">
      <c r="B216" s="110"/>
      <c r="C216" s="111"/>
      <c r="D216" s="111"/>
    </row>
    <row r="217" spans="2:4">
      <c r="B217" s="110"/>
      <c r="C217" s="111"/>
      <c r="D217" s="111"/>
    </row>
    <row r="218" spans="2:4">
      <c r="B218" s="110"/>
      <c r="C218" s="111"/>
      <c r="D218" s="111"/>
    </row>
    <row r="219" spans="2:4">
      <c r="B219" s="110"/>
      <c r="C219" s="111"/>
      <c r="D219" s="111"/>
    </row>
    <row r="220" spans="2:4">
      <c r="B220" s="110"/>
      <c r="C220" s="111"/>
      <c r="D220" s="111"/>
    </row>
    <row r="221" spans="2:4">
      <c r="B221" s="110"/>
      <c r="C221" s="111"/>
      <c r="D221" s="111"/>
    </row>
    <row r="222" spans="2:4">
      <c r="B222" s="110"/>
      <c r="C222" s="111"/>
      <c r="D222" s="111"/>
    </row>
    <row r="223" spans="2:4">
      <c r="B223" s="110"/>
      <c r="C223" s="111"/>
      <c r="D223" s="111"/>
    </row>
    <row r="224" spans="2:4">
      <c r="B224" s="110"/>
      <c r="C224" s="111"/>
      <c r="D224" s="111"/>
    </row>
    <row r="225" spans="2:4">
      <c r="B225" s="110"/>
      <c r="C225" s="111"/>
      <c r="D225" s="111"/>
    </row>
    <row r="226" spans="2:4">
      <c r="B226" s="110"/>
      <c r="C226" s="111"/>
      <c r="D226" s="111"/>
    </row>
    <row r="227" spans="2:4">
      <c r="B227" s="110"/>
      <c r="C227" s="111"/>
      <c r="D227" s="111"/>
    </row>
    <row r="228" spans="2:4">
      <c r="B228" s="110"/>
      <c r="C228" s="111"/>
      <c r="D228" s="111"/>
    </row>
    <row r="229" spans="2:4">
      <c r="B229" s="110"/>
      <c r="C229" s="111"/>
      <c r="D229" s="111"/>
    </row>
    <row r="230" spans="2:4">
      <c r="B230" s="110"/>
      <c r="C230" s="111"/>
      <c r="D230" s="111"/>
    </row>
    <row r="231" spans="2:4">
      <c r="B231" s="110"/>
      <c r="C231" s="111"/>
      <c r="D231" s="111"/>
    </row>
    <row r="232" spans="2:4">
      <c r="B232" s="110"/>
      <c r="C232" s="111"/>
      <c r="D232" s="111"/>
    </row>
    <row r="233" spans="2:4">
      <c r="B233" s="110"/>
      <c r="C233" s="111"/>
      <c r="D233" s="111"/>
    </row>
    <row r="234" spans="2:4">
      <c r="B234" s="110"/>
      <c r="C234" s="111"/>
      <c r="D234" s="111"/>
    </row>
    <row r="235" spans="2:4">
      <c r="B235" s="110"/>
      <c r="C235" s="111"/>
      <c r="D235" s="111"/>
    </row>
    <row r="236" spans="2:4">
      <c r="B236" s="110"/>
      <c r="C236" s="111"/>
      <c r="D236" s="111"/>
    </row>
    <row r="237" spans="2:4">
      <c r="B237" s="110"/>
      <c r="C237" s="111"/>
      <c r="D237" s="111"/>
    </row>
    <row r="238" spans="2:4">
      <c r="B238" s="110"/>
      <c r="C238" s="111"/>
      <c r="D238" s="111"/>
    </row>
    <row r="239" spans="2:4">
      <c r="B239" s="110"/>
      <c r="C239" s="111"/>
      <c r="D239" s="111"/>
    </row>
    <row r="240" spans="2:4">
      <c r="B240" s="110"/>
      <c r="C240" s="111"/>
      <c r="D240" s="111"/>
    </row>
    <row r="241" spans="2:4">
      <c r="B241" s="110"/>
      <c r="C241" s="111"/>
      <c r="D241" s="111"/>
    </row>
    <row r="242" spans="2:4">
      <c r="B242" s="110"/>
      <c r="C242" s="111"/>
      <c r="D242" s="111"/>
    </row>
    <row r="243" spans="2:4">
      <c r="B243" s="110"/>
      <c r="C243" s="111"/>
      <c r="D243" s="111"/>
    </row>
    <row r="244" spans="2:4">
      <c r="B244" s="110"/>
      <c r="C244" s="111"/>
      <c r="D244" s="111"/>
    </row>
    <row r="245" spans="2:4">
      <c r="B245" s="110"/>
      <c r="C245" s="111"/>
      <c r="D245" s="111"/>
    </row>
    <row r="246" spans="2:4">
      <c r="B246" s="110"/>
      <c r="C246" s="111"/>
      <c r="D246" s="111"/>
    </row>
    <row r="247" spans="2:4">
      <c r="B247" s="110"/>
      <c r="C247" s="111"/>
      <c r="D247" s="111"/>
    </row>
    <row r="248" spans="2:4">
      <c r="B248" s="110"/>
      <c r="C248" s="111"/>
      <c r="D248" s="111"/>
    </row>
    <row r="249" spans="2:4">
      <c r="B249" s="110"/>
      <c r="C249" s="111"/>
      <c r="D249" s="111"/>
    </row>
    <row r="250" spans="2:4">
      <c r="B250" s="110"/>
      <c r="C250" s="111"/>
      <c r="D250" s="111"/>
    </row>
    <row r="251" spans="2:4">
      <c r="B251" s="110"/>
      <c r="C251" s="111"/>
      <c r="D251" s="111"/>
    </row>
    <row r="252" spans="2:4">
      <c r="B252" s="110"/>
      <c r="C252" s="111"/>
      <c r="D252" s="111"/>
    </row>
    <row r="253" spans="2:4">
      <c r="B253" s="110"/>
      <c r="C253" s="111"/>
      <c r="D253" s="111"/>
    </row>
    <row r="254" spans="2:4">
      <c r="B254" s="110"/>
      <c r="C254" s="111"/>
      <c r="D254" s="111"/>
    </row>
    <row r="255" spans="2:4">
      <c r="B255" s="110"/>
      <c r="C255" s="111"/>
      <c r="D255" s="111"/>
    </row>
    <row r="256" spans="2:4">
      <c r="B256" s="110"/>
      <c r="C256" s="111"/>
      <c r="D256" s="111"/>
    </row>
    <row r="257" spans="2:4">
      <c r="B257" s="110"/>
      <c r="C257" s="111"/>
      <c r="D257" s="111"/>
    </row>
    <row r="258" spans="2:4">
      <c r="B258" s="110"/>
      <c r="C258" s="111"/>
      <c r="D258" s="111"/>
    </row>
    <row r="259" spans="2:4">
      <c r="B259" s="110"/>
      <c r="C259" s="111"/>
      <c r="D259" s="111"/>
    </row>
    <row r="260" spans="2:4">
      <c r="B260" s="110"/>
      <c r="C260" s="111"/>
      <c r="D260" s="111"/>
    </row>
    <row r="261" spans="2:4">
      <c r="B261" s="110"/>
      <c r="C261" s="111"/>
      <c r="D261" s="111"/>
    </row>
    <row r="262" spans="2:4">
      <c r="B262" s="110"/>
      <c r="C262" s="111"/>
      <c r="D262" s="111"/>
    </row>
    <row r="263" spans="2:4">
      <c r="B263" s="110"/>
      <c r="C263" s="111"/>
      <c r="D263" s="111"/>
    </row>
    <row r="264" spans="2:4">
      <c r="B264" s="110"/>
      <c r="C264" s="111"/>
      <c r="D264" s="111"/>
    </row>
    <row r="265" spans="2:4">
      <c r="B265" s="110"/>
      <c r="C265" s="111"/>
      <c r="D265" s="111"/>
    </row>
    <row r="266" spans="2:4">
      <c r="B266" s="110"/>
      <c r="C266" s="111"/>
      <c r="D266" s="111"/>
    </row>
    <row r="267" spans="2:4">
      <c r="B267" s="110"/>
      <c r="C267" s="111"/>
      <c r="D267" s="111"/>
    </row>
    <row r="268" spans="2:4">
      <c r="B268" s="110"/>
      <c r="C268" s="111"/>
      <c r="D268" s="111"/>
    </row>
    <row r="269" spans="2:4">
      <c r="B269" s="110"/>
      <c r="C269" s="111"/>
      <c r="D269" s="111"/>
    </row>
    <row r="270" spans="2:4">
      <c r="B270" s="110"/>
      <c r="C270" s="111"/>
      <c r="D270" s="111"/>
    </row>
    <row r="271" spans="2:4">
      <c r="B271" s="110"/>
      <c r="C271" s="111"/>
      <c r="D271" s="111"/>
    </row>
    <row r="272" spans="2:4">
      <c r="B272" s="110"/>
      <c r="C272" s="111"/>
      <c r="D272" s="111"/>
    </row>
    <row r="273" spans="2:4">
      <c r="B273" s="110"/>
      <c r="C273" s="111"/>
      <c r="D273" s="111"/>
    </row>
    <row r="274" spans="2:4">
      <c r="B274" s="110"/>
      <c r="C274" s="111"/>
      <c r="D274" s="111"/>
    </row>
    <row r="275" spans="2:4">
      <c r="B275" s="110"/>
      <c r="C275" s="111"/>
      <c r="D275" s="111"/>
    </row>
    <row r="276" spans="2:4">
      <c r="B276" s="110"/>
      <c r="C276" s="111"/>
      <c r="D276" s="111"/>
    </row>
    <row r="277" spans="2:4">
      <c r="B277" s="110"/>
      <c r="C277" s="111"/>
      <c r="D277" s="111"/>
    </row>
    <row r="278" spans="2:4">
      <c r="B278" s="110"/>
      <c r="C278" s="111"/>
      <c r="D278" s="111"/>
    </row>
    <row r="279" spans="2:4">
      <c r="B279" s="110"/>
      <c r="C279" s="111"/>
      <c r="D279" s="111"/>
    </row>
    <row r="280" spans="2:4">
      <c r="B280" s="110"/>
      <c r="C280" s="111"/>
      <c r="D280" s="111"/>
    </row>
    <row r="281" spans="2:4">
      <c r="B281" s="110"/>
      <c r="C281" s="111"/>
      <c r="D281" s="111"/>
    </row>
    <row r="282" spans="2:4">
      <c r="B282" s="110"/>
      <c r="C282" s="111"/>
      <c r="D282" s="111"/>
    </row>
    <row r="283" spans="2:4">
      <c r="B283" s="110"/>
      <c r="C283" s="111"/>
      <c r="D283" s="111"/>
    </row>
    <row r="284" spans="2:4">
      <c r="B284" s="110"/>
      <c r="C284" s="111"/>
      <c r="D284" s="111"/>
    </row>
    <row r="285" spans="2:4">
      <c r="B285" s="110"/>
      <c r="C285" s="111"/>
      <c r="D285" s="111"/>
    </row>
    <row r="286" spans="2:4">
      <c r="B286" s="110"/>
      <c r="C286" s="111"/>
      <c r="D286" s="111"/>
    </row>
    <row r="287" spans="2:4">
      <c r="B287" s="110"/>
      <c r="C287" s="111"/>
      <c r="D287" s="111"/>
    </row>
    <row r="288" spans="2:4">
      <c r="B288" s="110"/>
      <c r="C288" s="111"/>
      <c r="D288" s="111"/>
    </row>
    <row r="289" spans="2:4">
      <c r="B289" s="110"/>
      <c r="C289" s="111"/>
      <c r="D289" s="111"/>
    </row>
    <row r="290" spans="2:4">
      <c r="B290" s="110"/>
      <c r="C290" s="111"/>
      <c r="D290" s="111"/>
    </row>
    <row r="291" spans="2:4">
      <c r="B291" s="110"/>
      <c r="C291" s="111"/>
      <c r="D291" s="111"/>
    </row>
    <row r="292" spans="2:4">
      <c r="B292" s="110"/>
      <c r="C292" s="111"/>
      <c r="D292" s="111"/>
    </row>
    <row r="293" spans="2:4">
      <c r="B293" s="110"/>
      <c r="C293" s="111"/>
      <c r="D293" s="111"/>
    </row>
    <row r="294" spans="2:4">
      <c r="B294" s="110"/>
      <c r="C294" s="111"/>
      <c r="D294" s="111"/>
    </row>
    <row r="295" spans="2:4">
      <c r="B295" s="110"/>
      <c r="C295" s="111"/>
      <c r="D295" s="111"/>
    </row>
    <row r="296" spans="2:4">
      <c r="B296" s="110"/>
      <c r="C296" s="111"/>
      <c r="D296" s="111"/>
    </row>
    <row r="297" spans="2:4">
      <c r="B297" s="110"/>
      <c r="C297" s="111"/>
      <c r="D297" s="111"/>
    </row>
    <row r="298" spans="2:4">
      <c r="B298" s="110"/>
      <c r="C298" s="111"/>
      <c r="D298" s="111"/>
    </row>
    <row r="299" spans="2:4">
      <c r="B299" s="110"/>
      <c r="C299" s="111"/>
      <c r="D299" s="111"/>
    </row>
    <row r="300" spans="2:4">
      <c r="B300" s="110"/>
      <c r="C300" s="111"/>
      <c r="D300" s="111"/>
    </row>
    <row r="301" spans="2:4">
      <c r="B301" s="110"/>
      <c r="C301" s="111"/>
      <c r="D301" s="111"/>
    </row>
    <row r="302" spans="2:4">
      <c r="B302" s="110"/>
      <c r="C302" s="111"/>
      <c r="D302" s="111"/>
    </row>
    <row r="303" spans="2:4">
      <c r="B303" s="110"/>
      <c r="C303" s="111"/>
      <c r="D303" s="111"/>
    </row>
    <row r="304" spans="2:4">
      <c r="B304" s="110"/>
      <c r="C304" s="111"/>
      <c r="D304" s="111"/>
    </row>
    <row r="305" spans="2:4">
      <c r="B305" s="110"/>
      <c r="C305" s="111"/>
      <c r="D305" s="111"/>
    </row>
    <row r="306" spans="2:4">
      <c r="B306" s="110"/>
      <c r="C306" s="111"/>
      <c r="D306" s="111"/>
    </row>
    <row r="307" spans="2:4">
      <c r="B307" s="110"/>
      <c r="C307" s="111"/>
      <c r="D307" s="111"/>
    </row>
    <row r="308" spans="2:4">
      <c r="B308" s="110"/>
      <c r="C308" s="111"/>
      <c r="D308" s="111"/>
    </row>
    <row r="309" spans="2:4">
      <c r="B309" s="110"/>
      <c r="C309" s="111"/>
      <c r="D309" s="111"/>
    </row>
    <row r="310" spans="2:4">
      <c r="B310" s="110"/>
      <c r="C310" s="111"/>
      <c r="D310" s="111"/>
    </row>
    <row r="311" spans="2:4">
      <c r="B311" s="110"/>
      <c r="C311" s="111"/>
      <c r="D311" s="111"/>
    </row>
    <row r="312" spans="2:4">
      <c r="B312" s="110"/>
      <c r="C312" s="111"/>
      <c r="D312" s="111"/>
    </row>
    <row r="313" spans="2:4">
      <c r="B313" s="110"/>
      <c r="C313" s="111"/>
      <c r="D313" s="111"/>
    </row>
    <row r="314" spans="2:4">
      <c r="B314" s="110"/>
      <c r="C314" s="111"/>
      <c r="D314" s="111"/>
    </row>
    <row r="315" spans="2:4">
      <c r="B315" s="110"/>
      <c r="C315" s="111"/>
      <c r="D315" s="111"/>
    </row>
    <row r="316" spans="2:4">
      <c r="B316" s="110"/>
      <c r="C316" s="111"/>
      <c r="D316" s="111"/>
    </row>
    <row r="317" spans="2:4">
      <c r="B317" s="110"/>
      <c r="C317" s="111"/>
      <c r="D317" s="111"/>
    </row>
    <row r="318" spans="2:4">
      <c r="B318" s="110"/>
      <c r="C318" s="111"/>
      <c r="D318" s="111"/>
    </row>
    <row r="319" spans="2:4">
      <c r="B319" s="110"/>
      <c r="C319" s="111"/>
      <c r="D319" s="111"/>
    </row>
    <row r="320" spans="2:4">
      <c r="B320" s="110"/>
      <c r="C320" s="111"/>
      <c r="D320" s="111"/>
    </row>
    <row r="321" spans="2:4">
      <c r="B321" s="110"/>
      <c r="C321" s="111"/>
      <c r="D321" s="111"/>
    </row>
    <row r="322" spans="2:4">
      <c r="B322" s="110"/>
      <c r="C322" s="111"/>
      <c r="D322" s="111"/>
    </row>
    <row r="323" spans="2:4">
      <c r="B323" s="110"/>
      <c r="C323" s="111"/>
      <c r="D323" s="111"/>
    </row>
    <row r="324" spans="2:4">
      <c r="B324" s="110"/>
      <c r="C324" s="111"/>
      <c r="D324" s="111"/>
    </row>
    <row r="325" spans="2:4">
      <c r="B325" s="110"/>
      <c r="C325" s="111"/>
      <c r="D325" s="111"/>
    </row>
    <row r="326" spans="2:4">
      <c r="B326" s="110"/>
      <c r="C326" s="111"/>
      <c r="D326" s="111"/>
    </row>
    <row r="327" spans="2:4">
      <c r="B327" s="110"/>
      <c r="C327" s="111"/>
      <c r="D327" s="111"/>
    </row>
    <row r="328" spans="2:4">
      <c r="B328" s="110"/>
      <c r="C328" s="111"/>
      <c r="D328" s="111"/>
    </row>
    <row r="329" spans="2:4">
      <c r="B329" s="110"/>
      <c r="C329" s="111"/>
      <c r="D329" s="111"/>
    </row>
    <row r="330" spans="2:4">
      <c r="B330" s="110"/>
      <c r="C330" s="111"/>
      <c r="D330" s="111"/>
    </row>
    <row r="331" spans="2:4">
      <c r="B331" s="110"/>
      <c r="C331" s="111"/>
      <c r="D331" s="111"/>
    </row>
    <row r="332" spans="2:4">
      <c r="B332" s="110"/>
      <c r="C332" s="111"/>
      <c r="D332" s="111"/>
    </row>
    <row r="333" spans="2:4">
      <c r="B333" s="110"/>
      <c r="C333" s="111"/>
      <c r="D333" s="111"/>
    </row>
    <row r="334" spans="2:4">
      <c r="B334" s="110"/>
      <c r="C334" s="111"/>
      <c r="D334" s="111"/>
    </row>
    <row r="335" spans="2:4">
      <c r="B335" s="110"/>
      <c r="C335" s="111"/>
      <c r="D335" s="111"/>
    </row>
    <row r="336" spans="2:4">
      <c r="B336" s="110"/>
      <c r="C336" s="111"/>
      <c r="D336" s="111"/>
    </row>
    <row r="337" spans="2:4">
      <c r="B337" s="110"/>
      <c r="C337" s="111"/>
      <c r="D337" s="111"/>
    </row>
    <row r="338" spans="2:4">
      <c r="B338" s="110"/>
      <c r="C338" s="111"/>
      <c r="D338" s="111"/>
    </row>
    <row r="339" spans="2:4">
      <c r="B339" s="110"/>
      <c r="C339" s="111"/>
      <c r="D339" s="111"/>
    </row>
    <row r="340" spans="2:4">
      <c r="B340" s="110"/>
      <c r="C340" s="111"/>
      <c r="D340" s="111"/>
    </row>
    <row r="341" spans="2:4">
      <c r="B341" s="110"/>
      <c r="C341" s="111"/>
      <c r="D341" s="111"/>
    </row>
    <row r="342" spans="2:4">
      <c r="B342" s="110"/>
      <c r="C342" s="111"/>
      <c r="D342" s="111"/>
    </row>
    <row r="343" spans="2:4">
      <c r="B343" s="110"/>
      <c r="C343" s="111"/>
      <c r="D343" s="111"/>
    </row>
    <row r="344" spans="2:4">
      <c r="B344" s="110"/>
      <c r="C344" s="111"/>
      <c r="D344" s="111"/>
    </row>
    <row r="345" spans="2:4">
      <c r="B345" s="110"/>
      <c r="C345" s="111"/>
      <c r="D345" s="111"/>
    </row>
    <row r="346" spans="2:4">
      <c r="B346" s="110"/>
      <c r="C346" s="111"/>
      <c r="D346" s="111"/>
    </row>
    <row r="347" spans="2:4">
      <c r="B347" s="110"/>
      <c r="C347" s="111"/>
      <c r="D347" s="111"/>
    </row>
    <row r="348" spans="2:4">
      <c r="B348" s="110"/>
      <c r="C348" s="111"/>
      <c r="D348" s="111"/>
    </row>
    <row r="349" spans="2:4">
      <c r="B349" s="110"/>
      <c r="C349" s="111"/>
      <c r="D349" s="111"/>
    </row>
    <row r="350" spans="2:4">
      <c r="B350" s="110"/>
      <c r="C350" s="111"/>
      <c r="D350" s="111"/>
    </row>
    <row r="351" spans="2:4">
      <c r="B351" s="110"/>
      <c r="C351" s="111"/>
      <c r="D351" s="111"/>
    </row>
    <row r="352" spans="2:4">
      <c r="B352" s="110"/>
      <c r="C352" s="111"/>
      <c r="D352" s="111"/>
    </row>
    <row r="353" spans="2:4">
      <c r="B353" s="110"/>
      <c r="C353" s="111"/>
      <c r="D353" s="111"/>
    </row>
    <row r="354" spans="2:4">
      <c r="B354" s="110"/>
      <c r="C354" s="111"/>
      <c r="D354" s="111"/>
    </row>
    <row r="355" spans="2:4">
      <c r="B355" s="110"/>
      <c r="C355" s="111"/>
      <c r="D355" s="111"/>
    </row>
    <row r="356" spans="2:4">
      <c r="B356" s="110"/>
      <c r="C356" s="111"/>
      <c r="D356" s="111"/>
    </row>
    <row r="357" spans="2:4">
      <c r="B357" s="110"/>
      <c r="C357" s="111"/>
      <c r="D357" s="111"/>
    </row>
    <row r="358" spans="2:4">
      <c r="B358" s="110"/>
      <c r="C358" s="111"/>
      <c r="D358" s="111"/>
    </row>
    <row r="359" spans="2:4">
      <c r="B359" s="110"/>
      <c r="C359" s="111"/>
      <c r="D359" s="111"/>
    </row>
    <row r="360" spans="2:4">
      <c r="B360" s="110"/>
      <c r="C360" s="111"/>
      <c r="D360" s="111"/>
    </row>
    <row r="361" spans="2:4">
      <c r="B361" s="110"/>
      <c r="C361" s="111"/>
      <c r="D361" s="111"/>
    </row>
    <row r="362" spans="2:4">
      <c r="B362" s="110"/>
      <c r="C362" s="111"/>
      <c r="D362" s="111"/>
    </row>
    <row r="363" spans="2:4">
      <c r="B363" s="110"/>
      <c r="C363" s="111"/>
      <c r="D363" s="111"/>
    </row>
    <row r="364" spans="2:4">
      <c r="B364" s="110"/>
      <c r="C364" s="111"/>
      <c r="D364" s="111"/>
    </row>
    <row r="365" spans="2:4">
      <c r="B365" s="110"/>
      <c r="C365" s="111"/>
      <c r="D365" s="111"/>
    </row>
    <row r="366" spans="2:4">
      <c r="B366" s="110"/>
      <c r="C366" s="111"/>
      <c r="D366" s="111"/>
    </row>
    <row r="367" spans="2:4">
      <c r="B367" s="110"/>
      <c r="C367" s="111"/>
      <c r="D367" s="111"/>
    </row>
    <row r="368" spans="2:4">
      <c r="B368" s="110"/>
      <c r="C368" s="111"/>
      <c r="D368" s="111"/>
    </row>
    <row r="369" spans="2:4">
      <c r="B369" s="110"/>
      <c r="C369" s="111"/>
      <c r="D369" s="111"/>
    </row>
    <row r="370" spans="2:4">
      <c r="B370" s="110"/>
      <c r="C370" s="111"/>
      <c r="D370" s="111"/>
    </row>
    <row r="371" spans="2:4">
      <c r="B371" s="110"/>
      <c r="C371" s="111"/>
      <c r="D371" s="111"/>
    </row>
    <row r="372" spans="2:4">
      <c r="B372" s="110"/>
      <c r="C372" s="111"/>
      <c r="D372" s="111"/>
    </row>
    <row r="373" spans="2:4">
      <c r="B373" s="110"/>
      <c r="C373" s="111"/>
      <c r="D373" s="111"/>
    </row>
    <row r="374" spans="2:4">
      <c r="B374" s="110"/>
      <c r="C374" s="111"/>
      <c r="D374" s="111"/>
    </row>
    <row r="375" spans="2:4">
      <c r="B375" s="110"/>
      <c r="C375" s="111"/>
      <c r="D375" s="111"/>
    </row>
    <row r="376" spans="2:4">
      <c r="B376" s="110"/>
      <c r="C376" s="111"/>
      <c r="D376" s="111"/>
    </row>
    <row r="377" spans="2:4">
      <c r="B377" s="110"/>
      <c r="C377" s="111"/>
      <c r="D377" s="111"/>
    </row>
    <row r="378" spans="2:4">
      <c r="B378" s="110"/>
      <c r="C378" s="111"/>
      <c r="D378" s="111"/>
    </row>
    <row r="379" spans="2:4">
      <c r="B379" s="110"/>
      <c r="C379" s="111"/>
      <c r="D379" s="111"/>
    </row>
    <row r="380" spans="2:4">
      <c r="B380" s="110"/>
      <c r="C380" s="111"/>
      <c r="D380" s="111"/>
    </row>
    <row r="381" spans="2:4">
      <c r="B381" s="110"/>
      <c r="C381" s="111"/>
      <c r="D381" s="111"/>
    </row>
    <row r="382" spans="2:4">
      <c r="B382" s="110"/>
      <c r="C382" s="111"/>
      <c r="D382" s="111"/>
    </row>
    <row r="383" spans="2:4">
      <c r="B383" s="110"/>
      <c r="C383" s="111"/>
      <c r="D383" s="111"/>
    </row>
    <row r="384" spans="2:4">
      <c r="B384" s="110"/>
      <c r="C384" s="111"/>
      <c r="D384" s="111"/>
    </row>
    <row r="385" spans="2:4">
      <c r="B385" s="110"/>
      <c r="C385" s="111"/>
      <c r="D385" s="111"/>
    </row>
    <row r="386" spans="2:4">
      <c r="B386" s="110"/>
      <c r="C386" s="111"/>
      <c r="D386" s="111"/>
    </row>
    <row r="387" spans="2:4">
      <c r="B387" s="110"/>
      <c r="C387" s="111"/>
      <c r="D387" s="111"/>
    </row>
    <row r="388" spans="2:4">
      <c r="B388" s="110"/>
      <c r="C388" s="111"/>
      <c r="D388" s="111"/>
    </row>
    <row r="389" spans="2:4">
      <c r="B389" s="110"/>
      <c r="C389" s="111"/>
      <c r="D389" s="111"/>
    </row>
    <row r="390" spans="2:4">
      <c r="B390" s="110"/>
      <c r="C390" s="111"/>
      <c r="D390" s="111"/>
    </row>
    <row r="391" spans="2:4">
      <c r="B391" s="110"/>
      <c r="C391" s="111"/>
      <c r="D391" s="111"/>
    </row>
    <row r="392" spans="2:4">
      <c r="B392" s="110"/>
      <c r="C392" s="111"/>
      <c r="D392" s="111"/>
    </row>
    <row r="393" spans="2:4">
      <c r="B393" s="110"/>
      <c r="C393" s="111"/>
      <c r="D393" s="111"/>
    </row>
    <row r="394" spans="2:4">
      <c r="B394" s="110"/>
      <c r="C394" s="111"/>
      <c r="D394" s="111"/>
    </row>
    <row r="395" spans="2:4">
      <c r="B395" s="110"/>
      <c r="C395" s="111"/>
      <c r="D395" s="111"/>
    </row>
    <row r="396" spans="2:4">
      <c r="B396" s="110"/>
      <c r="C396" s="111"/>
      <c r="D396" s="111"/>
    </row>
    <row r="397" spans="2:4">
      <c r="B397" s="110"/>
      <c r="C397" s="111"/>
      <c r="D397" s="111"/>
    </row>
    <row r="398" spans="2:4">
      <c r="B398" s="110"/>
      <c r="C398" s="111"/>
      <c r="D398" s="111"/>
    </row>
    <row r="399" spans="2:4">
      <c r="B399" s="110"/>
      <c r="C399" s="111"/>
      <c r="D399" s="111"/>
    </row>
    <row r="400" spans="2:4">
      <c r="B400" s="110"/>
      <c r="C400" s="111"/>
      <c r="D400" s="111"/>
    </row>
    <row r="401" spans="2:4">
      <c r="B401" s="110"/>
      <c r="C401" s="111"/>
      <c r="D401" s="111"/>
    </row>
    <row r="402" spans="2:4">
      <c r="B402" s="110"/>
      <c r="C402" s="111"/>
      <c r="D402" s="111"/>
    </row>
    <row r="403" spans="2:4">
      <c r="B403" s="110"/>
      <c r="C403" s="111"/>
      <c r="D403" s="111"/>
    </row>
    <row r="404" spans="2:4">
      <c r="B404" s="110"/>
      <c r="C404" s="111"/>
      <c r="D404" s="111"/>
    </row>
    <row r="405" spans="2:4">
      <c r="B405" s="110"/>
      <c r="C405" s="111"/>
      <c r="D405" s="111"/>
    </row>
    <row r="406" spans="2:4">
      <c r="B406" s="110"/>
      <c r="C406" s="111"/>
      <c r="D406" s="111"/>
    </row>
    <row r="407" spans="2:4">
      <c r="B407" s="110"/>
      <c r="C407" s="111"/>
      <c r="D407" s="111"/>
    </row>
    <row r="408" spans="2:4">
      <c r="B408" s="110"/>
      <c r="C408" s="111"/>
      <c r="D408" s="111"/>
    </row>
    <row r="409" spans="2:4">
      <c r="B409" s="110"/>
      <c r="C409" s="111"/>
      <c r="D409" s="111"/>
    </row>
    <row r="410" spans="2:4">
      <c r="B410" s="110"/>
      <c r="C410" s="111"/>
      <c r="D410" s="111"/>
    </row>
    <row r="411" spans="2:4">
      <c r="B411" s="110"/>
      <c r="C411" s="111"/>
      <c r="D411" s="111"/>
    </row>
    <row r="412" spans="2:4">
      <c r="B412" s="110"/>
      <c r="C412" s="111"/>
      <c r="D412" s="111"/>
    </row>
    <row r="413" spans="2:4">
      <c r="B413" s="110"/>
      <c r="C413" s="111"/>
      <c r="D413" s="111"/>
    </row>
    <row r="414" spans="2:4">
      <c r="B414" s="110"/>
      <c r="C414" s="111"/>
      <c r="D414" s="111"/>
    </row>
    <row r="415" spans="2:4">
      <c r="B415" s="110"/>
      <c r="C415" s="111"/>
      <c r="D415" s="111"/>
    </row>
    <row r="416" spans="2:4">
      <c r="B416" s="110"/>
      <c r="C416" s="111"/>
      <c r="D416" s="111"/>
    </row>
    <row r="417" spans="2:4">
      <c r="B417" s="110"/>
      <c r="C417" s="111"/>
      <c r="D417" s="111"/>
    </row>
    <row r="418" spans="2:4">
      <c r="B418" s="110"/>
      <c r="C418" s="111"/>
      <c r="D418" s="111"/>
    </row>
    <row r="419" spans="2:4">
      <c r="B419" s="110"/>
      <c r="C419" s="111"/>
      <c r="D419" s="111"/>
    </row>
    <row r="420" spans="2:4">
      <c r="B420" s="110"/>
      <c r="C420" s="111"/>
      <c r="D420" s="111"/>
    </row>
    <row r="421" spans="2:4">
      <c r="B421" s="110"/>
      <c r="C421" s="111"/>
      <c r="D421" s="111"/>
    </row>
    <row r="422" spans="2:4">
      <c r="B422" s="110"/>
      <c r="C422" s="111"/>
      <c r="D422" s="111"/>
    </row>
    <row r="423" spans="2:4">
      <c r="B423" s="110"/>
      <c r="C423" s="111"/>
      <c r="D423" s="111"/>
    </row>
    <row r="424" spans="2:4">
      <c r="B424" s="110"/>
      <c r="C424" s="111"/>
      <c r="D424" s="111"/>
    </row>
    <row r="425" spans="2:4">
      <c r="B425" s="110"/>
      <c r="C425" s="111"/>
      <c r="D425" s="111"/>
    </row>
    <row r="426" spans="2:4">
      <c r="B426" s="110"/>
      <c r="C426" s="111"/>
      <c r="D426" s="111"/>
    </row>
    <row r="427" spans="2:4">
      <c r="B427" s="110"/>
      <c r="C427" s="111"/>
      <c r="D427" s="111"/>
    </row>
    <row r="428" spans="2:4">
      <c r="B428" s="110"/>
      <c r="C428" s="111"/>
      <c r="D428" s="111"/>
    </row>
    <row r="429" spans="2:4">
      <c r="B429" s="110"/>
      <c r="C429" s="111"/>
      <c r="D429" s="111"/>
    </row>
    <row r="430" spans="2:4">
      <c r="B430" s="110"/>
      <c r="C430" s="111"/>
      <c r="D430" s="111"/>
    </row>
    <row r="431" spans="2:4">
      <c r="B431" s="110"/>
      <c r="C431" s="111"/>
      <c r="D431" s="111"/>
    </row>
    <row r="432" spans="2:4">
      <c r="B432" s="110"/>
      <c r="C432" s="111"/>
      <c r="D432" s="111"/>
    </row>
    <row r="433" spans="2:4">
      <c r="B433" s="110"/>
      <c r="C433" s="111"/>
      <c r="D433" s="111"/>
    </row>
    <row r="434" spans="2:4">
      <c r="B434" s="110"/>
      <c r="C434" s="111"/>
      <c r="D434" s="111"/>
    </row>
    <row r="435" spans="2:4">
      <c r="B435" s="110"/>
      <c r="C435" s="111"/>
      <c r="D435" s="111"/>
    </row>
    <row r="436" spans="2:4">
      <c r="B436" s="110"/>
      <c r="C436" s="111"/>
      <c r="D436" s="111"/>
    </row>
    <row r="437" spans="2:4">
      <c r="B437" s="110"/>
      <c r="C437" s="111"/>
      <c r="D437" s="111"/>
    </row>
    <row r="438" spans="2:4">
      <c r="B438" s="110"/>
      <c r="C438" s="111"/>
      <c r="D438" s="111"/>
    </row>
    <row r="439" spans="2:4">
      <c r="B439" s="110"/>
      <c r="C439" s="111"/>
      <c r="D439" s="111"/>
    </row>
    <row r="440" spans="2:4">
      <c r="B440" s="110"/>
      <c r="C440" s="111"/>
      <c r="D440" s="111"/>
    </row>
    <row r="441" spans="2:4">
      <c r="B441" s="110"/>
      <c r="C441" s="111"/>
      <c r="D441" s="111"/>
    </row>
    <row r="442" spans="2:4">
      <c r="B442" s="110"/>
      <c r="C442" s="111"/>
      <c r="D442" s="111"/>
    </row>
    <row r="443" spans="2:4">
      <c r="B443" s="110"/>
      <c r="C443" s="111"/>
      <c r="D443" s="111"/>
    </row>
    <row r="444" spans="2:4">
      <c r="B444" s="110"/>
      <c r="C444" s="111"/>
      <c r="D444" s="111"/>
    </row>
    <row r="445" spans="2:4">
      <c r="B445" s="110"/>
      <c r="C445" s="111"/>
      <c r="D445" s="111"/>
    </row>
    <row r="446" spans="2:4">
      <c r="B446" s="110"/>
      <c r="C446" s="111"/>
      <c r="D446" s="111"/>
    </row>
    <row r="447" spans="2:4">
      <c r="B447" s="110"/>
      <c r="C447" s="111"/>
      <c r="D447" s="111"/>
    </row>
    <row r="448" spans="2:4">
      <c r="B448" s="110"/>
      <c r="C448" s="111"/>
      <c r="D448" s="111"/>
    </row>
    <row r="449" spans="2:4">
      <c r="B449" s="110"/>
      <c r="C449" s="111"/>
      <c r="D449" s="111"/>
    </row>
    <row r="450" spans="2:4">
      <c r="B450" s="110"/>
      <c r="C450" s="111"/>
      <c r="D450" s="111"/>
    </row>
    <row r="451" spans="2:4">
      <c r="B451" s="110"/>
      <c r="C451" s="111"/>
      <c r="D451" s="111"/>
    </row>
    <row r="452" spans="2:4">
      <c r="B452" s="110"/>
      <c r="C452" s="111"/>
      <c r="D452" s="111"/>
    </row>
    <row r="453" spans="2:4">
      <c r="B453" s="110"/>
      <c r="C453" s="111"/>
      <c r="D453" s="111"/>
    </row>
    <row r="454" spans="2:4">
      <c r="B454" s="110"/>
      <c r="C454" s="111"/>
      <c r="D454" s="111"/>
    </row>
    <row r="455" spans="2:4">
      <c r="B455" s="110"/>
      <c r="C455" s="111"/>
      <c r="D455" s="111"/>
    </row>
    <row r="456" spans="2:4">
      <c r="B456" s="110"/>
      <c r="C456" s="111"/>
      <c r="D456" s="111"/>
    </row>
    <row r="457" spans="2:4">
      <c r="B457" s="110"/>
      <c r="C457" s="111"/>
      <c r="D457" s="111"/>
    </row>
    <row r="458" spans="2:4">
      <c r="B458" s="110"/>
      <c r="C458" s="111"/>
      <c r="D458" s="111"/>
    </row>
    <row r="459" spans="2:4">
      <c r="B459" s="110"/>
      <c r="C459" s="111"/>
      <c r="D459" s="111"/>
    </row>
    <row r="460" spans="2:4">
      <c r="B460" s="110"/>
      <c r="C460" s="111"/>
      <c r="D460" s="111"/>
    </row>
    <row r="461" spans="2:4">
      <c r="B461" s="110"/>
      <c r="C461" s="111"/>
      <c r="D461" s="111"/>
    </row>
    <row r="462" spans="2:4">
      <c r="B462" s="110"/>
      <c r="C462" s="111"/>
      <c r="D462" s="111"/>
    </row>
    <row r="463" spans="2:4">
      <c r="B463" s="110"/>
      <c r="C463" s="111"/>
      <c r="D463" s="111"/>
    </row>
    <row r="464" spans="2:4">
      <c r="B464" s="110"/>
      <c r="C464" s="111"/>
      <c r="D464" s="111"/>
    </row>
    <row r="465" spans="2:4">
      <c r="B465" s="110"/>
      <c r="C465" s="111"/>
      <c r="D465" s="111"/>
    </row>
    <row r="466" spans="2:4">
      <c r="B466" s="110"/>
      <c r="C466" s="111"/>
      <c r="D466" s="111"/>
    </row>
    <row r="467" spans="2:4">
      <c r="B467" s="110"/>
      <c r="C467" s="111"/>
      <c r="D467" s="111"/>
    </row>
    <row r="468" spans="2:4">
      <c r="B468" s="110"/>
      <c r="C468" s="111"/>
      <c r="D468" s="111"/>
    </row>
    <row r="469" spans="2:4">
      <c r="B469" s="110"/>
      <c r="C469" s="111"/>
      <c r="D469" s="111"/>
    </row>
    <row r="470" spans="2:4">
      <c r="B470" s="110"/>
      <c r="C470" s="111"/>
      <c r="D470" s="111"/>
    </row>
    <row r="471" spans="2:4">
      <c r="B471" s="110"/>
      <c r="C471" s="111"/>
      <c r="D471" s="111"/>
    </row>
    <row r="472" spans="2:4">
      <c r="B472" s="110"/>
      <c r="C472" s="111"/>
      <c r="D472" s="111"/>
    </row>
    <row r="473" spans="2:4">
      <c r="B473" s="110"/>
      <c r="C473" s="111"/>
      <c r="D473" s="111"/>
    </row>
    <row r="474" spans="2:4">
      <c r="B474" s="110"/>
      <c r="C474" s="111"/>
      <c r="D474" s="111"/>
    </row>
    <row r="475" spans="2:4">
      <c r="B475" s="110"/>
      <c r="C475" s="111"/>
      <c r="D475" s="111"/>
    </row>
    <row r="476" spans="2:4">
      <c r="B476" s="110"/>
      <c r="C476" s="111"/>
      <c r="D476" s="111"/>
    </row>
    <row r="477" spans="2:4">
      <c r="B477" s="110"/>
      <c r="C477" s="111"/>
      <c r="D477" s="111"/>
    </row>
    <row r="478" spans="2:4">
      <c r="B478" s="110"/>
      <c r="C478" s="111"/>
      <c r="D478" s="111"/>
    </row>
    <row r="479" spans="2:4">
      <c r="B479" s="110"/>
      <c r="C479" s="111"/>
      <c r="D479" s="111"/>
    </row>
    <row r="480" spans="2:4">
      <c r="B480" s="110"/>
      <c r="C480" s="111"/>
      <c r="D480" s="111"/>
    </row>
    <row r="481" spans="2:4">
      <c r="B481" s="110"/>
      <c r="C481" s="111"/>
      <c r="D481" s="111"/>
    </row>
    <row r="482" spans="2:4">
      <c r="B482" s="110"/>
      <c r="C482" s="111"/>
      <c r="D482" s="111"/>
    </row>
    <row r="483" spans="2:4">
      <c r="B483" s="110"/>
      <c r="C483" s="111"/>
      <c r="D483" s="111"/>
    </row>
    <row r="484" spans="2:4">
      <c r="B484" s="110"/>
      <c r="C484" s="111"/>
      <c r="D484" s="111"/>
    </row>
    <row r="485" spans="2:4">
      <c r="B485" s="110"/>
      <c r="C485" s="111"/>
      <c r="D485" s="111"/>
    </row>
    <row r="486" spans="2:4">
      <c r="B486" s="110"/>
      <c r="C486" s="111"/>
      <c r="D486" s="111"/>
    </row>
    <row r="487" spans="2:4">
      <c r="B487" s="110"/>
      <c r="C487" s="111"/>
      <c r="D487" s="111"/>
    </row>
    <row r="488" spans="2:4">
      <c r="B488" s="110"/>
      <c r="C488" s="111"/>
      <c r="D488" s="111"/>
    </row>
    <row r="489" spans="2:4">
      <c r="B489" s="110"/>
      <c r="C489" s="111"/>
      <c r="D489" s="111"/>
    </row>
    <row r="490" spans="2:4">
      <c r="B490" s="110"/>
      <c r="C490" s="111"/>
      <c r="D490" s="111"/>
    </row>
    <row r="491" spans="2:4">
      <c r="B491" s="110"/>
      <c r="C491" s="111"/>
      <c r="D491" s="111"/>
    </row>
    <row r="492" spans="2:4">
      <c r="B492" s="110"/>
      <c r="C492" s="111"/>
      <c r="D492" s="111"/>
    </row>
    <row r="493" spans="2:4">
      <c r="B493" s="110"/>
      <c r="C493" s="111"/>
      <c r="D493" s="111"/>
    </row>
    <row r="494" spans="2:4">
      <c r="B494" s="110"/>
      <c r="C494" s="111"/>
      <c r="D494" s="111"/>
    </row>
    <row r="495" spans="2:4">
      <c r="B495" s="110"/>
      <c r="C495" s="111"/>
      <c r="D495" s="111"/>
    </row>
    <row r="496" spans="2:4">
      <c r="B496" s="110"/>
      <c r="C496" s="111"/>
      <c r="D496" s="111"/>
    </row>
    <row r="497" spans="2:4">
      <c r="B497" s="110"/>
      <c r="C497" s="111"/>
      <c r="D497" s="111"/>
    </row>
    <row r="498" spans="2:4">
      <c r="B498" s="110"/>
      <c r="C498" s="111"/>
      <c r="D498" s="111"/>
    </row>
    <row r="499" spans="2:4">
      <c r="B499" s="110"/>
      <c r="C499" s="111"/>
      <c r="D499" s="111"/>
    </row>
    <row r="500" spans="2:4">
      <c r="B500" s="110"/>
      <c r="C500" s="111"/>
      <c r="D500" s="111"/>
    </row>
    <row r="501" spans="2:4">
      <c r="B501" s="110"/>
      <c r="C501" s="111"/>
      <c r="D501" s="111"/>
    </row>
    <row r="502" spans="2:4">
      <c r="B502" s="110"/>
      <c r="C502" s="111"/>
      <c r="D502" s="111"/>
    </row>
    <row r="503" spans="2:4">
      <c r="B503" s="110"/>
      <c r="C503" s="111"/>
      <c r="D503" s="111"/>
    </row>
    <row r="504" spans="2:4">
      <c r="B504" s="110"/>
      <c r="C504" s="111"/>
      <c r="D504" s="111"/>
    </row>
    <row r="505" spans="2:4">
      <c r="B505" s="110"/>
      <c r="C505" s="111"/>
      <c r="D505" s="111"/>
    </row>
    <row r="506" spans="2:4">
      <c r="B506" s="110"/>
      <c r="C506" s="111"/>
      <c r="D506" s="111"/>
    </row>
    <row r="507" spans="2:4">
      <c r="B507" s="110"/>
      <c r="C507" s="111"/>
      <c r="D507" s="111"/>
    </row>
    <row r="508" spans="2:4">
      <c r="B508" s="110"/>
      <c r="C508" s="111"/>
      <c r="D508" s="111"/>
    </row>
    <row r="509" spans="2:4">
      <c r="B509" s="110"/>
      <c r="C509" s="111"/>
      <c r="D509" s="111"/>
    </row>
    <row r="510" spans="2:4">
      <c r="B510" s="110"/>
      <c r="C510" s="111"/>
      <c r="D510" s="111"/>
    </row>
    <row r="511" spans="2:4">
      <c r="B511" s="110"/>
      <c r="C511" s="111"/>
      <c r="D511" s="111"/>
    </row>
    <row r="512" spans="2:4">
      <c r="B512" s="110"/>
      <c r="C512" s="111"/>
      <c r="D512" s="111"/>
    </row>
    <row r="513" spans="2:4">
      <c r="B513" s="110"/>
      <c r="C513" s="111"/>
      <c r="D513" s="111"/>
    </row>
    <row r="514" spans="2:4">
      <c r="B514" s="110"/>
      <c r="C514" s="111"/>
      <c r="D514" s="111"/>
    </row>
    <row r="515" spans="2:4">
      <c r="B515" s="110"/>
      <c r="C515" s="111"/>
      <c r="D515" s="111"/>
    </row>
    <row r="516" spans="2:4">
      <c r="B516" s="110"/>
      <c r="C516" s="111"/>
      <c r="D516" s="111"/>
    </row>
    <row r="517" spans="2:4">
      <c r="B517" s="110"/>
      <c r="C517" s="111"/>
      <c r="D517" s="111"/>
    </row>
    <row r="518" spans="2:4">
      <c r="B518" s="110"/>
      <c r="C518" s="111"/>
      <c r="D518" s="111"/>
    </row>
    <row r="519" spans="2:4">
      <c r="B519" s="110"/>
      <c r="C519" s="111"/>
      <c r="D519" s="111"/>
    </row>
    <row r="520" spans="2:4">
      <c r="B520" s="110"/>
      <c r="C520" s="111"/>
      <c r="D520" s="111"/>
    </row>
    <row r="521" spans="2:4">
      <c r="B521" s="110"/>
      <c r="C521" s="111"/>
      <c r="D521" s="111"/>
    </row>
    <row r="522" spans="2:4">
      <c r="B522" s="110"/>
      <c r="C522" s="111"/>
      <c r="D522" s="111"/>
    </row>
    <row r="523" spans="2:4">
      <c r="B523" s="110"/>
      <c r="C523" s="111"/>
      <c r="D523" s="111"/>
    </row>
    <row r="524" spans="2:4">
      <c r="B524" s="110"/>
      <c r="C524" s="111"/>
      <c r="D524" s="111"/>
    </row>
    <row r="525" spans="2:4">
      <c r="B525" s="110"/>
      <c r="C525" s="111"/>
      <c r="D525" s="111"/>
    </row>
    <row r="526" spans="2:4">
      <c r="B526" s="110"/>
      <c r="C526" s="111"/>
      <c r="D526" s="111"/>
    </row>
    <row r="527" spans="2:4">
      <c r="B527" s="110"/>
      <c r="C527" s="111"/>
      <c r="D527" s="111"/>
    </row>
    <row r="528" spans="2:4">
      <c r="B528" s="110"/>
      <c r="C528" s="111"/>
      <c r="D528" s="111"/>
    </row>
    <row r="529" spans="2:4">
      <c r="B529" s="110"/>
      <c r="C529" s="111"/>
      <c r="D529" s="111"/>
    </row>
    <row r="530" spans="2:4">
      <c r="B530" s="110"/>
      <c r="C530" s="111"/>
      <c r="D530" s="111"/>
    </row>
    <row r="531" spans="2:4">
      <c r="B531" s="110"/>
      <c r="C531" s="111"/>
      <c r="D531" s="111"/>
    </row>
    <row r="532" spans="2:4">
      <c r="B532" s="110"/>
      <c r="C532" s="111"/>
      <c r="D532" s="111"/>
    </row>
    <row r="533" spans="2:4">
      <c r="B533" s="110"/>
      <c r="C533" s="111"/>
      <c r="D533" s="111"/>
    </row>
    <row r="534" spans="2:4">
      <c r="B534" s="110"/>
      <c r="C534" s="111"/>
      <c r="D534" s="111"/>
    </row>
    <row r="535" spans="2:4">
      <c r="B535" s="110"/>
      <c r="C535" s="111"/>
      <c r="D535" s="111"/>
    </row>
    <row r="536" spans="2:4">
      <c r="B536" s="110"/>
      <c r="C536" s="111"/>
      <c r="D536" s="111"/>
    </row>
    <row r="537" spans="2:4">
      <c r="B537" s="110"/>
      <c r="C537" s="111"/>
      <c r="D537" s="111"/>
    </row>
    <row r="538" spans="2:4">
      <c r="B538" s="110"/>
      <c r="C538" s="111"/>
      <c r="D538" s="111"/>
    </row>
    <row r="539" spans="2:4">
      <c r="B539" s="110"/>
      <c r="C539" s="111"/>
      <c r="D539" s="111"/>
    </row>
    <row r="540" spans="2:4">
      <c r="B540" s="110"/>
      <c r="C540" s="111"/>
      <c r="D540" s="111"/>
    </row>
    <row r="541" spans="2:4">
      <c r="B541" s="110"/>
      <c r="C541" s="111"/>
      <c r="D541" s="111"/>
    </row>
    <row r="542" spans="2:4">
      <c r="B542" s="110"/>
      <c r="C542" s="111"/>
      <c r="D542" s="111"/>
    </row>
    <row r="543" spans="2:4">
      <c r="B543" s="110"/>
      <c r="C543" s="111"/>
      <c r="D543" s="111"/>
    </row>
    <row r="544" spans="2:4">
      <c r="B544" s="110"/>
      <c r="C544" s="111"/>
      <c r="D544" s="111"/>
    </row>
    <row r="545" spans="2:4">
      <c r="B545" s="110"/>
      <c r="C545" s="111"/>
      <c r="D545" s="111"/>
    </row>
    <row r="546" spans="2:4">
      <c r="B546" s="110"/>
      <c r="C546" s="111"/>
      <c r="D546" s="111"/>
    </row>
    <row r="547" spans="2:4">
      <c r="B547" s="110"/>
      <c r="C547" s="111"/>
      <c r="D547" s="111"/>
    </row>
    <row r="548" spans="2:4">
      <c r="B548" s="110"/>
      <c r="C548" s="111"/>
      <c r="D548" s="111"/>
    </row>
    <row r="549" spans="2:4">
      <c r="B549" s="110"/>
      <c r="C549" s="111"/>
      <c r="D549" s="111"/>
    </row>
    <row r="550" spans="2:4">
      <c r="B550" s="110"/>
      <c r="C550" s="111"/>
      <c r="D550" s="111"/>
    </row>
    <row r="551" spans="2:4">
      <c r="B551" s="110"/>
      <c r="C551" s="111"/>
      <c r="D551" s="111"/>
    </row>
    <row r="552" spans="2:4">
      <c r="B552" s="110"/>
      <c r="C552" s="111"/>
      <c r="D552" s="111"/>
    </row>
    <row r="553" spans="2:4">
      <c r="B553" s="110"/>
      <c r="C553" s="111"/>
      <c r="D553" s="111"/>
    </row>
    <row r="554" spans="2:4">
      <c r="B554" s="110"/>
      <c r="C554" s="111"/>
      <c r="D554" s="111"/>
    </row>
    <row r="555" spans="2:4">
      <c r="B555" s="110"/>
      <c r="C555" s="111"/>
      <c r="D555" s="111"/>
    </row>
    <row r="556" spans="2:4">
      <c r="B556" s="110"/>
      <c r="C556" s="111"/>
      <c r="D556" s="111"/>
    </row>
    <row r="557" spans="2:4">
      <c r="B557" s="110"/>
      <c r="C557" s="111"/>
      <c r="D557" s="111"/>
    </row>
    <row r="558" spans="2:4">
      <c r="B558" s="110"/>
      <c r="C558" s="111"/>
      <c r="D558" s="111"/>
    </row>
    <row r="559" spans="2:4">
      <c r="B559" s="110"/>
      <c r="C559" s="111"/>
      <c r="D559" s="111"/>
    </row>
    <row r="560" spans="2:4">
      <c r="B560" s="110"/>
      <c r="C560" s="111"/>
      <c r="D560" s="111"/>
    </row>
    <row r="561" spans="2:4">
      <c r="B561" s="110"/>
      <c r="C561" s="111"/>
      <c r="D561" s="111"/>
    </row>
    <row r="562" spans="2:4">
      <c r="B562" s="110"/>
      <c r="C562" s="111"/>
      <c r="D562" s="111"/>
    </row>
    <row r="563" spans="2:4">
      <c r="B563" s="110"/>
      <c r="C563" s="111"/>
      <c r="D563" s="111"/>
    </row>
    <row r="564" spans="2:4">
      <c r="B564" s="110"/>
      <c r="C564" s="111"/>
      <c r="D564" s="111"/>
    </row>
    <row r="565" spans="2:4">
      <c r="B565" s="110"/>
      <c r="C565" s="111"/>
      <c r="D565" s="111"/>
    </row>
    <row r="566" spans="2:4">
      <c r="B566" s="110"/>
      <c r="C566" s="111"/>
      <c r="D566" s="111"/>
    </row>
    <row r="567" spans="2:4">
      <c r="B567" s="110"/>
      <c r="C567" s="111"/>
      <c r="D567" s="111"/>
    </row>
    <row r="568" spans="2:4">
      <c r="B568" s="110"/>
      <c r="C568" s="111"/>
      <c r="D568" s="111"/>
    </row>
    <row r="569" spans="2:4">
      <c r="B569" s="110"/>
      <c r="C569" s="111"/>
      <c r="D569" s="111"/>
    </row>
    <row r="570" spans="2:4">
      <c r="B570" s="110"/>
      <c r="C570" s="111"/>
      <c r="D570" s="111"/>
    </row>
    <row r="571" spans="2:4">
      <c r="B571" s="110"/>
      <c r="C571" s="111"/>
      <c r="D571" s="111"/>
    </row>
    <row r="572" spans="2:4">
      <c r="B572" s="110"/>
      <c r="C572" s="111"/>
      <c r="D572" s="111"/>
    </row>
    <row r="573" spans="2:4">
      <c r="B573" s="110"/>
      <c r="C573" s="111"/>
      <c r="D573" s="111"/>
    </row>
    <row r="574" spans="2:4">
      <c r="B574" s="110"/>
      <c r="C574" s="111"/>
      <c r="D574" s="111"/>
    </row>
    <row r="575" spans="2:4">
      <c r="B575" s="110"/>
      <c r="C575" s="111"/>
      <c r="D575" s="111"/>
    </row>
    <row r="576" spans="2:4">
      <c r="B576" s="110"/>
      <c r="C576" s="111"/>
      <c r="D576" s="111"/>
    </row>
    <row r="577" spans="2:4">
      <c r="B577" s="110"/>
      <c r="C577" s="111"/>
      <c r="D577" s="111"/>
    </row>
    <row r="578" spans="2:4">
      <c r="B578" s="110"/>
      <c r="C578" s="111"/>
      <c r="D578" s="111"/>
    </row>
    <row r="579" spans="2:4">
      <c r="B579" s="110"/>
      <c r="C579" s="111"/>
      <c r="D579" s="111"/>
    </row>
    <row r="580" spans="2:4">
      <c r="B580" s="110"/>
      <c r="C580" s="111"/>
      <c r="D580" s="111"/>
    </row>
    <row r="581" spans="2:4">
      <c r="B581" s="110"/>
      <c r="C581" s="111"/>
      <c r="D581" s="111"/>
    </row>
    <row r="582" spans="2:4">
      <c r="B582" s="110"/>
      <c r="C582" s="111"/>
      <c r="D582" s="111"/>
    </row>
    <row r="583" spans="2:4">
      <c r="B583" s="110"/>
      <c r="C583" s="111"/>
      <c r="D583" s="111"/>
    </row>
    <row r="584" spans="2:4">
      <c r="B584" s="110"/>
      <c r="C584" s="111"/>
      <c r="D584" s="111"/>
    </row>
    <row r="585" spans="2:4">
      <c r="B585" s="110"/>
      <c r="C585" s="111"/>
      <c r="D585" s="111"/>
    </row>
    <row r="586" spans="2:4">
      <c r="B586" s="110"/>
      <c r="C586" s="111"/>
      <c r="D586" s="111"/>
    </row>
    <row r="587" spans="2:4">
      <c r="B587" s="110"/>
      <c r="C587" s="111"/>
      <c r="D587" s="111"/>
    </row>
    <row r="588" spans="2:4">
      <c r="B588" s="110"/>
      <c r="C588" s="111"/>
      <c r="D588" s="111"/>
    </row>
    <row r="589" spans="2:4">
      <c r="B589" s="110"/>
      <c r="C589" s="111"/>
      <c r="D589" s="111"/>
    </row>
    <row r="590" spans="2:4">
      <c r="B590" s="110"/>
      <c r="C590" s="111"/>
      <c r="D590" s="111"/>
    </row>
    <row r="591" spans="2:4">
      <c r="B591" s="110"/>
      <c r="C591" s="111"/>
      <c r="D591" s="111"/>
    </row>
    <row r="592" spans="2:4">
      <c r="B592" s="110"/>
      <c r="C592" s="111"/>
      <c r="D592" s="111"/>
    </row>
    <row r="593" spans="2:4">
      <c r="B593" s="110"/>
      <c r="C593" s="111"/>
      <c r="D593" s="111"/>
    </row>
    <row r="594" spans="2:4">
      <c r="B594" s="110"/>
      <c r="C594" s="111"/>
      <c r="D594" s="111"/>
    </row>
    <row r="595" spans="2:4">
      <c r="B595" s="110"/>
      <c r="C595" s="111"/>
      <c r="D595" s="111"/>
    </row>
    <row r="596" spans="2:4">
      <c r="B596" s="110"/>
      <c r="C596" s="111"/>
      <c r="D596" s="111"/>
    </row>
    <row r="597" spans="2:4">
      <c r="B597" s="110"/>
      <c r="C597" s="111"/>
      <c r="D597" s="111"/>
    </row>
    <row r="598" spans="2:4">
      <c r="B598" s="110"/>
      <c r="C598" s="111"/>
      <c r="D598" s="111"/>
    </row>
    <row r="599" spans="2:4">
      <c r="B599" s="110"/>
      <c r="C599" s="111"/>
      <c r="D599" s="111"/>
    </row>
    <row r="600" spans="2:4">
      <c r="B600" s="110"/>
      <c r="C600" s="111"/>
      <c r="D600" s="111"/>
    </row>
    <row r="601" spans="2:4">
      <c r="B601" s="110"/>
      <c r="C601" s="111"/>
      <c r="D601" s="111"/>
    </row>
    <row r="602" spans="2:4">
      <c r="B602" s="110"/>
      <c r="C602" s="111"/>
      <c r="D602" s="111"/>
    </row>
    <row r="603" spans="2:4">
      <c r="B603" s="110"/>
      <c r="C603" s="111"/>
      <c r="D603" s="111"/>
    </row>
    <row r="604" spans="2:4">
      <c r="B604" s="110"/>
      <c r="C604" s="111"/>
      <c r="D604" s="111"/>
    </row>
    <row r="605" spans="2:4">
      <c r="B605" s="110"/>
      <c r="C605" s="111"/>
      <c r="D605" s="111"/>
    </row>
    <row r="606" spans="2:4">
      <c r="B606" s="110"/>
      <c r="C606" s="111"/>
      <c r="D606" s="111"/>
    </row>
    <row r="607" spans="2:4">
      <c r="B607" s="110"/>
      <c r="C607" s="111"/>
      <c r="D607" s="111"/>
    </row>
    <row r="608" spans="2:4">
      <c r="B608" s="110"/>
      <c r="C608" s="111"/>
      <c r="D608" s="111"/>
    </row>
    <row r="609" spans="2:4">
      <c r="B609" s="110"/>
      <c r="C609" s="111"/>
      <c r="D609" s="111"/>
    </row>
    <row r="610" spans="2:4">
      <c r="B610" s="110"/>
      <c r="C610" s="111"/>
      <c r="D610" s="111"/>
    </row>
    <row r="611" spans="2:4">
      <c r="B611" s="110"/>
      <c r="C611" s="111"/>
      <c r="D611" s="111"/>
    </row>
    <row r="612" spans="2:4">
      <c r="B612" s="110"/>
      <c r="C612" s="111"/>
      <c r="D612" s="111"/>
    </row>
    <row r="613" spans="2:4">
      <c r="B613" s="110"/>
      <c r="C613" s="111"/>
      <c r="D613" s="111"/>
    </row>
    <row r="614" spans="2:4">
      <c r="B614" s="110"/>
      <c r="C614" s="111"/>
      <c r="D614" s="111"/>
    </row>
    <row r="615" spans="2:4">
      <c r="B615" s="110"/>
      <c r="C615" s="111"/>
      <c r="D615" s="111"/>
    </row>
    <row r="616" spans="2:4">
      <c r="B616" s="110"/>
      <c r="C616" s="111"/>
      <c r="D616" s="111"/>
    </row>
    <row r="617" spans="2:4">
      <c r="B617" s="110"/>
      <c r="C617" s="111"/>
      <c r="D617" s="111"/>
    </row>
    <row r="618" spans="2:4">
      <c r="B618" s="110"/>
      <c r="C618" s="111"/>
      <c r="D618" s="111"/>
    </row>
    <row r="619" spans="2:4">
      <c r="B619" s="110"/>
      <c r="C619" s="111"/>
      <c r="D619" s="111"/>
    </row>
    <row r="620" spans="2:4">
      <c r="B620" s="110"/>
      <c r="C620" s="111"/>
      <c r="D620" s="111"/>
    </row>
    <row r="621" spans="2:4">
      <c r="B621" s="110"/>
      <c r="C621" s="111"/>
      <c r="D621" s="111"/>
    </row>
    <row r="622" spans="2:4">
      <c r="B622" s="110"/>
      <c r="C622" s="111"/>
      <c r="D622" s="111"/>
    </row>
    <row r="623" spans="2:4">
      <c r="B623" s="110"/>
      <c r="C623" s="111"/>
      <c r="D623" s="111"/>
    </row>
    <row r="624" spans="2:4">
      <c r="B624" s="110"/>
      <c r="C624" s="111"/>
      <c r="D624" s="111"/>
    </row>
    <row r="625" spans="2:4">
      <c r="B625" s="110"/>
      <c r="C625" s="111"/>
      <c r="D625" s="111"/>
    </row>
    <row r="626" spans="2:4">
      <c r="B626" s="110"/>
      <c r="C626" s="111"/>
      <c r="D626" s="111"/>
    </row>
    <row r="627" spans="2:4">
      <c r="B627" s="110"/>
      <c r="C627" s="111"/>
      <c r="D627" s="111"/>
    </row>
    <row r="628" spans="2:4">
      <c r="B628" s="110"/>
      <c r="C628" s="111"/>
      <c r="D628" s="111"/>
    </row>
    <row r="629" spans="2:4">
      <c r="B629" s="110"/>
      <c r="C629" s="111"/>
      <c r="D629" s="111"/>
    </row>
    <row r="630" spans="2:4">
      <c r="B630" s="110"/>
      <c r="C630" s="111"/>
      <c r="D630" s="111"/>
    </row>
    <row r="631" spans="2:4">
      <c r="B631" s="110"/>
      <c r="C631" s="111"/>
      <c r="D631" s="111"/>
    </row>
    <row r="632" spans="2:4">
      <c r="B632" s="110"/>
      <c r="C632" s="111"/>
      <c r="D632" s="111"/>
    </row>
    <row r="633" spans="2:4">
      <c r="B633" s="110"/>
      <c r="C633" s="111"/>
      <c r="D633" s="111"/>
    </row>
    <row r="634" spans="2:4">
      <c r="B634" s="110"/>
      <c r="C634" s="111"/>
      <c r="D634" s="111"/>
    </row>
    <row r="635" spans="2:4">
      <c r="B635" s="110"/>
      <c r="C635" s="111"/>
      <c r="D635" s="111"/>
    </row>
    <row r="636" spans="2:4">
      <c r="B636" s="110"/>
      <c r="C636" s="111"/>
      <c r="D636" s="111"/>
    </row>
    <row r="637" spans="2:4">
      <c r="B637" s="110"/>
      <c r="C637" s="111"/>
      <c r="D637" s="111"/>
    </row>
    <row r="638" spans="2:4">
      <c r="B638" s="110"/>
      <c r="C638" s="111"/>
      <c r="D638" s="111"/>
    </row>
    <row r="639" spans="2:4">
      <c r="B639" s="110"/>
      <c r="C639" s="111"/>
      <c r="D639" s="111"/>
    </row>
    <row r="640" spans="2:4">
      <c r="B640" s="110"/>
      <c r="C640" s="111"/>
      <c r="D640" s="111"/>
    </row>
    <row r="641" spans="2:4">
      <c r="B641" s="110"/>
      <c r="C641" s="111"/>
      <c r="D641" s="111"/>
    </row>
    <row r="642" spans="2:4">
      <c r="B642" s="110"/>
      <c r="C642" s="111"/>
      <c r="D642" s="111"/>
    </row>
    <row r="643" spans="2:4">
      <c r="B643" s="110"/>
      <c r="C643" s="111"/>
      <c r="D643" s="111"/>
    </row>
    <row r="644" spans="2:4">
      <c r="B644" s="110"/>
      <c r="C644" s="111"/>
      <c r="D644" s="111"/>
    </row>
    <row r="645" spans="2:4">
      <c r="B645" s="110"/>
      <c r="C645" s="111"/>
      <c r="D645" s="111"/>
    </row>
    <row r="646" spans="2:4">
      <c r="B646" s="110"/>
      <c r="C646" s="111"/>
      <c r="D646" s="111"/>
    </row>
    <row r="647" spans="2:4">
      <c r="B647" s="110"/>
      <c r="C647" s="111"/>
      <c r="D647" s="111"/>
    </row>
    <row r="648" spans="2:4">
      <c r="B648" s="110"/>
      <c r="C648" s="111"/>
      <c r="D648" s="111"/>
    </row>
    <row r="649" spans="2:4">
      <c r="B649" s="110"/>
      <c r="C649" s="111"/>
      <c r="D649" s="111"/>
    </row>
    <row r="650" spans="2:4">
      <c r="B650" s="110"/>
      <c r="C650" s="111"/>
      <c r="D650" s="111"/>
    </row>
    <row r="651" spans="2:4">
      <c r="B651" s="110"/>
      <c r="C651" s="111"/>
      <c r="D651" s="111"/>
    </row>
    <row r="652" spans="2:4">
      <c r="B652" s="110"/>
      <c r="C652" s="111"/>
      <c r="D652" s="111"/>
    </row>
    <row r="653" spans="2:4">
      <c r="B653" s="110"/>
      <c r="C653" s="111"/>
      <c r="D653" s="111"/>
    </row>
    <row r="654" spans="2:4">
      <c r="B654" s="110"/>
      <c r="C654" s="111"/>
      <c r="D654" s="111"/>
    </row>
    <row r="655" spans="2:4">
      <c r="B655" s="110"/>
      <c r="C655" s="111"/>
      <c r="D655" s="111"/>
    </row>
    <row r="656" spans="2:4">
      <c r="B656" s="110"/>
      <c r="C656" s="111"/>
      <c r="D656" s="111"/>
    </row>
    <row r="657" spans="2:4">
      <c r="B657" s="110"/>
      <c r="C657" s="111"/>
      <c r="D657" s="111"/>
    </row>
    <row r="658" spans="2:4">
      <c r="B658" s="110"/>
      <c r="C658" s="111"/>
      <c r="D658" s="111"/>
    </row>
    <row r="659" spans="2:4">
      <c r="B659" s="110"/>
      <c r="C659" s="111"/>
      <c r="D659" s="111"/>
    </row>
    <row r="660" spans="2:4">
      <c r="B660" s="110"/>
      <c r="C660" s="111"/>
      <c r="D660" s="111"/>
    </row>
    <row r="661" spans="2:4">
      <c r="B661" s="110"/>
      <c r="C661" s="111"/>
      <c r="D661" s="111"/>
    </row>
    <row r="662" spans="2:4">
      <c r="B662" s="110"/>
      <c r="C662" s="111"/>
      <c r="D662" s="111"/>
    </row>
    <row r="663" spans="2:4">
      <c r="B663" s="110"/>
      <c r="C663" s="111"/>
      <c r="D663" s="111"/>
    </row>
    <row r="664" spans="2:4">
      <c r="B664" s="110"/>
      <c r="C664" s="111"/>
      <c r="D664" s="111"/>
    </row>
    <row r="665" spans="2:4">
      <c r="B665" s="110"/>
      <c r="C665" s="111"/>
      <c r="D665" s="111"/>
    </row>
    <row r="666" spans="2:4">
      <c r="B666" s="110"/>
      <c r="C666" s="111"/>
      <c r="D666" s="111"/>
    </row>
    <row r="667" spans="2:4">
      <c r="B667" s="110"/>
      <c r="C667" s="111"/>
      <c r="D667" s="111"/>
    </row>
    <row r="668" spans="2:4">
      <c r="B668" s="110"/>
      <c r="C668" s="111"/>
      <c r="D668" s="111"/>
    </row>
    <row r="669" spans="2:4">
      <c r="B669" s="110"/>
      <c r="C669" s="111"/>
      <c r="D669" s="111"/>
    </row>
    <row r="670" spans="2:4">
      <c r="B670" s="110"/>
      <c r="C670" s="111"/>
      <c r="D670" s="111"/>
    </row>
    <row r="671" spans="2:4">
      <c r="B671" s="110"/>
      <c r="C671" s="111"/>
      <c r="D671" s="111"/>
    </row>
    <row r="672" spans="2:4">
      <c r="B672" s="110"/>
      <c r="C672" s="111"/>
      <c r="D672" s="111"/>
    </row>
    <row r="673" spans="2:4">
      <c r="B673" s="110"/>
      <c r="C673" s="111"/>
      <c r="D673" s="111"/>
    </row>
    <row r="674" spans="2:4">
      <c r="B674" s="110"/>
      <c r="C674" s="111"/>
      <c r="D674" s="111"/>
    </row>
    <row r="675" spans="2:4">
      <c r="B675" s="110"/>
      <c r="C675" s="111"/>
      <c r="D675" s="111"/>
    </row>
    <row r="676" spans="2:4">
      <c r="B676" s="110"/>
      <c r="C676" s="111"/>
      <c r="D676" s="111"/>
    </row>
    <row r="677" spans="2:4">
      <c r="B677" s="110"/>
      <c r="C677" s="111"/>
      <c r="D677" s="111"/>
    </row>
    <row r="678" spans="2:4">
      <c r="B678" s="110"/>
      <c r="C678" s="111"/>
      <c r="D678" s="111"/>
    </row>
    <row r="679" spans="2:4">
      <c r="B679" s="110"/>
      <c r="C679" s="111"/>
      <c r="D679" s="111"/>
    </row>
    <row r="680" spans="2:4">
      <c r="B680" s="110"/>
      <c r="C680" s="111"/>
      <c r="D680" s="111"/>
    </row>
    <row r="681" spans="2:4">
      <c r="B681" s="110"/>
      <c r="C681" s="111"/>
      <c r="D681" s="111"/>
    </row>
    <row r="682" spans="2:4">
      <c r="B682" s="110"/>
      <c r="C682" s="111"/>
      <c r="D682" s="111"/>
    </row>
    <row r="683" spans="2:4">
      <c r="B683" s="110"/>
      <c r="C683" s="111"/>
      <c r="D683" s="111"/>
    </row>
    <row r="684" spans="2:4">
      <c r="B684" s="110"/>
      <c r="C684" s="111"/>
      <c r="D684" s="111"/>
    </row>
    <row r="685" spans="2:4">
      <c r="B685" s="110"/>
      <c r="C685" s="111"/>
      <c r="D685" s="111"/>
    </row>
    <row r="686" spans="2:4">
      <c r="B686" s="110"/>
      <c r="C686" s="111"/>
      <c r="D686" s="111"/>
    </row>
    <row r="687" spans="2:4">
      <c r="B687" s="110"/>
      <c r="C687" s="111"/>
      <c r="D687" s="111"/>
    </row>
    <row r="688" spans="2:4">
      <c r="B688" s="110"/>
      <c r="C688" s="111"/>
      <c r="D688" s="111"/>
    </row>
    <row r="689" spans="2:4">
      <c r="B689" s="110"/>
      <c r="C689" s="111"/>
      <c r="D689" s="111"/>
    </row>
    <row r="690" spans="2:4">
      <c r="B690" s="110"/>
      <c r="C690" s="111"/>
      <c r="D690" s="111"/>
    </row>
    <row r="691" spans="2:4">
      <c r="B691" s="110"/>
      <c r="C691" s="111"/>
      <c r="D691" s="111"/>
    </row>
    <row r="692" spans="2:4">
      <c r="B692" s="110"/>
      <c r="C692" s="111"/>
      <c r="D692" s="111"/>
    </row>
    <row r="693" spans="2:4">
      <c r="B693" s="110"/>
      <c r="C693" s="111"/>
      <c r="D693" s="111"/>
    </row>
    <row r="694" spans="2:4">
      <c r="B694" s="110"/>
      <c r="C694" s="111"/>
      <c r="D694" s="111"/>
    </row>
    <row r="695" spans="2:4">
      <c r="B695" s="110"/>
      <c r="C695" s="111"/>
      <c r="D695" s="111"/>
    </row>
    <row r="696" spans="2:4">
      <c r="B696" s="110"/>
      <c r="C696" s="111"/>
      <c r="D696" s="111"/>
    </row>
    <row r="697" spans="2:4">
      <c r="B697" s="110"/>
      <c r="C697" s="111"/>
      <c r="D697" s="111"/>
    </row>
    <row r="698" spans="2:4">
      <c r="B698" s="110"/>
      <c r="C698" s="111"/>
      <c r="D698" s="111"/>
    </row>
    <row r="699" spans="2:4">
      <c r="B699" s="110"/>
      <c r="C699" s="111"/>
      <c r="D699" s="111"/>
    </row>
    <row r="700" spans="2:4">
      <c r="B700" s="110"/>
      <c r="C700" s="111"/>
      <c r="D700" s="111"/>
    </row>
    <row r="701" spans="2:4">
      <c r="B701" s="110"/>
      <c r="C701" s="111"/>
      <c r="D701" s="111"/>
    </row>
    <row r="702" spans="2:4">
      <c r="B702" s="110"/>
      <c r="C702" s="111"/>
      <c r="D702" s="111"/>
    </row>
    <row r="703" spans="2:4">
      <c r="B703" s="110"/>
      <c r="C703" s="111"/>
      <c r="D703" s="111"/>
    </row>
    <row r="704" spans="2:4">
      <c r="B704" s="110"/>
      <c r="C704" s="111"/>
      <c r="D704" s="111"/>
    </row>
    <row r="705" spans="2:4">
      <c r="B705" s="110"/>
      <c r="C705" s="111"/>
      <c r="D705" s="111"/>
    </row>
    <row r="706" spans="2:4">
      <c r="B706" s="110"/>
      <c r="C706" s="111"/>
      <c r="D706" s="111"/>
    </row>
    <row r="707" spans="2:4">
      <c r="B707" s="110"/>
      <c r="C707" s="111"/>
      <c r="D707" s="111"/>
    </row>
    <row r="708" spans="2:4">
      <c r="B708" s="110"/>
      <c r="C708" s="111"/>
      <c r="D708" s="111"/>
    </row>
    <row r="709" spans="2:4">
      <c r="B709" s="110"/>
      <c r="C709" s="111"/>
      <c r="D709" s="111"/>
    </row>
    <row r="710" spans="2:4">
      <c r="B710" s="110"/>
      <c r="C710" s="111"/>
      <c r="D710" s="111"/>
    </row>
    <row r="711" spans="2:4">
      <c r="B711" s="110"/>
      <c r="C711" s="111"/>
      <c r="D711" s="111"/>
    </row>
    <row r="712" spans="2:4">
      <c r="B712" s="110"/>
      <c r="C712" s="111"/>
      <c r="D712" s="111"/>
    </row>
    <row r="713" spans="2:4">
      <c r="B713" s="110"/>
      <c r="C713" s="111"/>
      <c r="D713" s="111"/>
    </row>
    <row r="714" spans="2:4">
      <c r="B714" s="110"/>
      <c r="C714" s="111"/>
      <c r="D714" s="111"/>
    </row>
    <row r="715" spans="2:4">
      <c r="B715" s="110"/>
      <c r="C715" s="111"/>
      <c r="D715" s="111"/>
    </row>
    <row r="716" spans="2:4">
      <c r="B716" s="110"/>
      <c r="C716" s="111"/>
      <c r="D716" s="111"/>
    </row>
    <row r="717" spans="2:4">
      <c r="B717" s="110"/>
      <c r="C717" s="111"/>
      <c r="D717" s="111"/>
    </row>
    <row r="718" spans="2:4">
      <c r="B718" s="110"/>
      <c r="C718" s="111"/>
      <c r="D718" s="111"/>
    </row>
    <row r="719" spans="2:4">
      <c r="B719" s="110"/>
      <c r="C719" s="111"/>
      <c r="D719" s="111"/>
    </row>
    <row r="720" spans="2:4">
      <c r="B720" s="110"/>
      <c r="C720" s="111"/>
      <c r="D720" s="111"/>
    </row>
    <row r="721" spans="2:4">
      <c r="B721" s="110"/>
      <c r="C721" s="111"/>
      <c r="D721" s="111"/>
    </row>
    <row r="722" spans="2:4">
      <c r="B722" s="110"/>
      <c r="C722" s="111"/>
      <c r="D722" s="111"/>
    </row>
    <row r="723" spans="2:4">
      <c r="B723" s="110"/>
      <c r="C723" s="111"/>
      <c r="D723" s="111"/>
    </row>
    <row r="724" spans="2:4">
      <c r="B724" s="110"/>
      <c r="C724" s="111"/>
      <c r="D724" s="111"/>
    </row>
    <row r="725" spans="2:4">
      <c r="B725" s="110"/>
      <c r="C725" s="111"/>
      <c r="D725" s="111"/>
    </row>
    <row r="726" spans="2:4">
      <c r="B726" s="110"/>
      <c r="C726" s="111"/>
      <c r="D726" s="111"/>
    </row>
    <row r="727" spans="2:4">
      <c r="B727" s="110"/>
      <c r="C727" s="111"/>
      <c r="D727" s="111"/>
    </row>
    <row r="728" spans="2:4">
      <c r="B728" s="110"/>
      <c r="C728" s="111"/>
      <c r="D728" s="111"/>
    </row>
    <row r="729" spans="2:4">
      <c r="B729" s="110"/>
      <c r="C729" s="111"/>
      <c r="D729" s="111"/>
    </row>
    <row r="730" spans="2:4">
      <c r="B730" s="110"/>
      <c r="C730" s="111"/>
      <c r="D730" s="111"/>
    </row>
    <row r="731" spans="2:4">
      <c r="B731" s="110"/>
      <c r="C731" s="111"/>
      <c r="D731" s="111"/>
    </row>
    <row r="732" spans="2:4">
      <c r="B732" s="110"/>
      <c r="C732" s="111"/>
      <c r="D732" s="111"/>
    </row>
    <row r="733" spans="2:4">
      <c r="B733" s="110"/>
      <c r="C733" s="111"/>
      <c r="D733" s="111"/>
    </row>
    <row r="734" spans="2:4">
      <c r="B734" s="110"/>
      <c r="C734" s="111"/>
      <c r="D734" s="111"/>
    </row>
    <row r="735" spans="2:4">
      <c r="B735" s="110"/>
      <c r="C735" s="111"/>
      <c r="D735" s="111"/>
    </row>
    <row r="736" spans="2:4">
      <c r="B736" s="110"/>
      <c r="C736" s="111"/>
      <c r="D736" s="111"/>
    </row>
    <row r="737" spans="2:4">
      <c r="B737" s="110"/>
      <c r="C737" s="111"/>
      <c r="D737" s="111"/>
    </row>
    <row r="738" spans="2:4">
      <c r="B738" s="110"/>
      <c r="C738" s="111"/>
      <c r="D738" s="111"/>
    </row>
    <row r="739" spans="2:4">
      <c r="B739" s="110"/>
      <c r="C739" s="111"/>
      <c r="D739" s="111"/>
    </row>
    <row r="740" spans="2:4">
      <c r="B740" s="110"/>
      <c r="C740" s="111"/>
      <c r="D740" s="111"/>
    </row>
    <row r="741" spans="2:4">
      <c r="B741" s="110"/>
      <c r="C741" s="111"/>
      <c r="D741" s="111"/>
    </row>
    <row r="742" spans="2:4">
      <c r="B742" s="110"/>
      <c r="C742" s="111"/>
      <c r="D742" s="111"/>
    </row>
    <row r="743" spans="2:4">
      <c r="B743" s="110"/>
      <c r="C743" s="111"/>
      <c r="D743" s="111"/>
    </row>
    <row r="744" spans="2:4">
      <c r="B744" s="110"/>
      <c r="C744" s="111"/>
      <c r="D744" s="111"/>
    </row>
    <row r="745" spans="2:4">
      <c r="B745" s="110"/>
      <c r="C745" s="111"/>
      <c r="D745" s="111"/>
    </row>
    <row r="746" spans="2:4">
      <c r="B746" s="110"/>
      <c r="C746" s="111"/>
      <c r="D746" s="111"/>
    </row>
    <row r="747" spans="2:4">
      <c r="B747" s="110"/>
      <c r="C747" s="111"/>
      <c r="D747" s="111"/>
    </row>
    <row r="748" spans="2:4">
      <c r="B748" s="110"/>
      <c r="C748" s="111"/>
      <c r="D748" s="111"/>
    </row>
    <row r="749" spans="2:4">
      <c r="B749" s="110"/>
      <c r="C749" s="111"/>
      <c r="D749" s="111"/>
    </row>
    <row r="750" spans="2:4">
      <c r="B750" s="110"/>
      <c r="C750" s="111"/>
      <c r="D750" s="111"/>
    </row>
    <row r="751" spans="2:4">
      <c r="B751" s="110"/>
      <c r="C751" s="111"/>
      <c r="D751" s="111"/>
    </row>
    <row r="752" spans="2:4">
      <c r="B752" s="110"/>
      <c r="C752" s="111"/>
      <c r="D752" s="111"/>
    </row>
    <row r="753" spans="2:4">
      <c r="B753" s="110"/>
      <c r="C753" s="111"/>
      <c r="D753" s="111"/>
    </row>
    <row r="754" spans="2:4">
      <c r="B754" s="110"/>
      <c r="C754" s="111"/>
      <c r="D754" s="111"/>
    </row>
    <row r="755" spans="2:4">
      <c r="B755" s="110"/>
      <c r="C755" s="111"/>
      <c r="D755" s="111"/>
    </row>
    <row r="756" spans="2:4">
      <c r="B756" s="110"/>
      <c r="C756" s="111"/>
      <c r="D756" s="111"/>
    </row>
    <row r="757" spans="2:4">
      <c r="B757" s="110"/>
      <c r="C757" s="111"/>
      <c r="D757" s="111"/>
    </row>
    <row r="758" spans="2:4">
      <c r="B758" s="110"/>
      <c r="C758" s="111"/>
      <c r="D758" s="111"/>
    </row>
    <row r="759" spans="2:4">
      <c r="B759" s="110"/>
      <c r="C759" s="111"/>
      <c r="D759" s="111"/>
    </row>
    <row r="760" spans="2:4">
      <c r="B760" s="110"/>
      <c r="C760" s="111"/>
      <c r="D760" s="111"/>
    </row>
    <row r="761" spans="2:4">
      <c r="B761" s="110"/>
      <c r="C761" s="111"/>
      <c r="D761" s="111"/>
    </row>
    <row r="762" spans="2:4">
      <c r="B762" s="110"/>
      <c r="C762" s="111"/>
      <c r="D762" s="111"/>
    </row>
    <row r="763" spans="2:4">
      <c r="B763" s="110"/>
      <c r="C763" s="111"/>
      <c r="D763" s="111"/>
    </row>
    <row r="764" spans="2:4">
      <c r="B764" s="110"/>
      <c r="C764" s="111"/>
      <c r="D764" s="111"/>
    </row>
    <row r="765" spans="2:4">
      <c r="B765" s="110"/>
      <c r="C765" s="111"/>
      <c r="D765" s="111"/>
    </row>
    <row r="766" spans="2:4">
      <c r="B766" s="110"/>
      <c r="C766" s="111"/>
      <c r="D766" s="111"/>
    </row>
    <row r="767" spans="2:4">
      <c r="B767" s="110"/>
      <c r="C767" s="111"/>
      <c r="D767" s="111"/>
    </row>
    <row r="768" spans="2:4">
      <c r="B768" s="110"/>
      <c r="C768" s="111"/>
      <c r="D768" s="111"/>
    </row>
    <row r="769" spans="2:4">
      <c r="B769" s="110"/>
      <c r="C769" s="111"/>
      <c r="D769" s="111"/>
    </row>
    <row r="770" spans="2:4">
      <c r="B770" s="110"/>
      <c r="C770" s="111"/>
      <c r="D770" s="111"/>
    </row>
    <row r="771" spans="2:4">
      <c r="B771" s="110"/>
      <c r="C771" s="111"/>
      <c r="D771" s="111"/>
    </row>
    <row r="772" spans="2:4">
      <c r="B772" s="110"/>
      <c r="C772" s="111"/>
      <c r="D772" s="111"/>
    </row>
    <row r="773" spans="2:4">
      <c r="B773" s="110"/>
      <c r="C773" s="111"/>
      <c r="D773" s="111"/>
    </row>
    <row r="774" spans="2:4">
      <c r="B774" s="110"/>
      <c r="C774" s="111"/>
      <c r="D774" s="111"/>
    </row>
    <row r="775" spans="2:4">
      <c r="B775" s="110"/>
      <c r="C775" s="111"/>
      <c r="D775" s="111"/>
    </row>
    <row r="776" spans="2:4">
      <c r="B776" s="110"/>
      <c r="C776" s="111"/>
      <c r="D776" s="111"/>
    </row>
    <row r="777" spans="2:4">
      <c r="B777" s="110"/>
      <c r="C777" s="111"/>
      <c r="D777" s="111"/>
    </row>
    <row r="778" spans="2:4">
      <c r="B778" s="110"/>
      <c r="C778" s="111"/>
      <c r="D778" s="111"/>
    </row>
    <row r="779" spans="2:4">
      <c r="B779" s="110"/>
      <c r="C779" s="111"/>
      <c r="D779" s="111"/>
    </row>
    <row r="780" spans="2:4">
      <c r="B780" s="110"/>
      <c r="C780" s="111"/>
      <c r="D780" s="111"/>
    </row>
    <row r="781" spans="2:4">
      <c r="B781" s="110"/>
      <c r="C781" s="111"/>
      <c r="D781" s="111"/>
    </row>
    <row r="782" spans="2:4">
      <c r="B782" s="110"/>
      <c r="C782" s="111"/>
      <c r="D782" s="111"/>
    </row>
    <row r="783" spans="2:4">
      <c r="B783" s="110"/>
      <c r="C783" s="111"/>
      <c r="D783" s="111"/>
    </row>
    <row r="784" spans="2:4">
      <c r="B784" s="110"/>
      <c r="C784" s="111"/>
      <c r="D784" s="111"/>
    </row>
    <row r="785" spans="2:4">
      <c r="B785" s="110"/>
      <c r="C785" s="111"/>
      <c r="D785" s="111"/>
    </row>
    <row r="786" spans="2:4">
      <c r="B786" s="110"/>
      <c r="C786" s="111"/>
      <c r="D786" s="111"/>
    </row>
    <row r="787" spans="2:4">
      <c r="B787" s="110"/>
      <c r="C787" s="111"/>
      <c r="D787" s="111"/>
    </row>
    <row r="788" spans="2:4">
      <c r="B788" s="110"/>
      <c r="C788" s="111"/>
      <c r="D788" s="111"/>
    </row>
    <row r="789" spans="2:4">
      <c r="B789" s="110"/>
      <c r="C789" s="111"/>
      <c r="D789" s="111"/>
    </row>
    <row r="790" spans="2:4">
      <c r="B790" s="110"/>
      <c r="C790" s="111"/>
      <c r="D790" s="111"/>
    </row>
    <row r="791" spans="2:4">
      <c r="B791" s="110"/>
      <c r="C791" s="111"/>
      <c r="D791" s="111"/>
    </row>
    <row r="792" spans="2:4">
      <c r="B792" s="110"/>
      <c r="C792" s="111"/>
      <c r="D792" s="111"/>
    </row>
    <row r="793" spans="2:4">
      <c r="B793" s="110"/>
      <c r="C793" s="111"/>
      <c r="D793" s="111"/>
    </row>
    <row r="794" spans="2:4">
      <c r="B794" s="110"/>
      <c r="C794" s="111"/>
      <c r="D794" s="111"/>
    </row>
    <row r="795" spans="2:4">
      <c r="B795" s="110"/>
      <c r="C795" s="111"/>
      <c r="D795" s="111"/>
    </row>
    <row r="796" spans="2:4">
      <c r="B796" s="110"/>
      <c r="C796" s="111"/>
      <c r="D796" s="111"/>
    </row>
    <row r="797" spans="2:4">
      <c r="B797" s="110"/>
      <c r="C797" s="111"/>
      <c r="D797" s="111"/>
    </row>
    <row r="798" spans="2:4">
      <c r="B798" s="110"/>
      <c r="C798" s="111"/>
      <c r="D798" s="111"/>
    </row>
    <row r="799" spans="2:4">
      <c r="B799" s="110"/>
      <c r="C799" s="111"/>
      <c r="D799" s="111"/>
    </row>
    <row r="800" spans="2:4">
      <c r="B800" s="110"/>
      <c r="C800" s="111"/>
      <c r="D800" s="111"/>
    </row>
    <row r="801" spans="2:4">
      <c r="B801" s="110"/>
      <c r="C801" s="111"/>
      <c r="D801" s="111"/>
    </row>
    <row r="802" spans="2:4">
      <c r="B802" s="110"/>
      <c r="C802" s="111"/>
      <c r="D802" s="111"/>
    </row>
    <row r="803" spans="2:4">
      <c r="B803" s="110"/>
      <c r="C803" s="111"/>
      <c r="D803" s="111"/>
    </row>
    <row r="804" spans="2:4">
      <c r="B804" s="110"/>
      <c r="C804" s="111"/>
      <c r="D804" s="111"/>
    </row>
    <row r="805" spans="2:4">
      <c r="B805" s="110"/>
      <c r="C805" s="111"/>
      <c r="D805" s="111"/>
    </row>
    <row r="806" spans="2:4">
      <c r="B806" s="110"/>
      <c r="C806" s="111"/>
      <c r="D806" s="111"/>
    </row>
    <row r="807" spans="2:4">
      <c r="B807" s="110"/>
      <c r="C807" s="111"/>
      <c r="D807" s="111"/>
    </row>
    <row r="808" spans="2:4">
      <c r="B808" s="110"/>
      <c r="C808" s="111"/>
      <c r="D808" s="111"/>
    </row>
    <row r="809" spans="2:4">
      <c r="B809" s="110"/>
      <c r="C809" s="111"/>
      <c r="D809" s="111"/>
    </row>
    <row r="810" spans="2:4">
      <c r="B810" s="110"/>
      <c r="C810" s="111"/>
      <c r="D810" s="111"/>
    </row>
    <row r="811" spans="2:4">
      <c r="B811" s="110"/>
      <c r="C811" s="111"/>
      <c r="D811" s="111"/>
    </row>
    <row r="812" spans="2:4">
      <c r="B812" s="110"/>
      <c r="C812" s="111"/>
      <c r="D812" s="111"/>
    </row>
    <row r="813" spans="2:4">
      <c r="B813" s="110"/>
      <c r="C813" s="111"/>
      <c r="D813" s="111"/>
    </row>
    <row r="814" spans="2:4">
      <c r="B814" s="110"/>
      <c r="C814" s="111"/>
      <c r="D814" s="111"/>
    </row>
    <row r="815" spans="2:4">
      <c r="B815" s="110"/>
      <c r="C815" s="111"/>
      <c r="D815" s="111"/>
    </row>
    <row r="816" spans="2:4">
      <c r="B816" s="110"/>
      <c r="C816" s="111"/>
      <c r="D816" s="111"/>
    </row>
    <row r="817" spans="2:4">
      <c r="B817" s="110"/>
      <c r="C817" s="111"/>
      <c r="D817" s="111"/>
    </row>
    <row r="818" spans="2:4">
      <c r="B818" s="110"/>
      <c r="C818" s="111"/>
      <c r="D818" s="111"/>
    </row>
    <row r="819" spans="2:4">
      <c r="B819" s="110"/>
      <c r="C819" s="111"/>
      <c r="D819" s="111"/>
    </row>
    <row r="820" spans="2:4">
      <c r="B820" s="110"/>
      <c r="C820" s="111"/>
      <c r="D820" s="111"/>
    </row>
    <row r="821" spans="2:4">
      <c r="B821" s="110"/>
      <c r="C821" s="111"/>
      <c r="D821" s="111"/>
    </row>
    <row r="822" spans="2:4">
      <c r="B822" s="110"/>
      <c r="C822" s="111"/>
      <c r="D822" s="111"/>
    </row>
    <row r="823" spans="2:4">
      <c r="B823" s="110"/>
      <c r="C823" s="111"/>
      <c r="D823" s="111"/>
    </row>
    <row r="824" spans="2:4">
      <c r="B824" s="110"/>
      <c r="C824" s="111"/>
      <c r="D824" s="111"/>
    </row>
    <row r="825" spans="2:4">
      <c r="B825" s="110"/>
      <c r="C825" s="111"/>
      <c r="D825" s="111"/>
    </row>
    <row r="826" spans="2:4">
      <c r="B826" s="110"/>
      <c r="C826" s="111"/>
      <c r="D826" s="111"/>
    </row>
    <row r="827" spans="2:4">
      <c r="B827" s="110"/>
      <c r="C827" s="111"/>
      <c r="D827" s="111"/>
    </row>
    <row r="828" spans="2:4">
      <c r="B828" s="110"/>
      <c r="C828" s="111"/>
      <c r="D828" s="111"/>
    </row>
    <row r="829" spans="2:4">
      <c r="B829" s="110"/>
      <c r="C829" s="111"/>
      <c r="D829" s="111"/>
    </row>
    <row r="830" spans="2:4">
      <c r="B830" s="110"/>
      <c r="C830" s="111"/>
      <c r="D830" s="111"/>
    </row>
    <row r="831" spans="2:4">
      <c r="B831" s="110"/>
      <c r="C831" s="111"/>
      <c r="D831" s="111"/>
    </row>
    <row r="832" spans="2:4">
      <c r="B832" s="110"/>
      <c r="C832" s="111"/>
      <c r="D832" s="111"/>
    </row>
    <row r="833" spans="2:4">
      <c r="B833" s="110"/>
      <c r="C833" s="111"/>
      <c r="D833" s="111"/>
    </row>
    <row r="834" spans="2:4">
      <c r="B834" s="110"/>
      <c r="C834" s="111"/>
      <c r="D834" s="111"/>
    </row>
    <row r="835" spans="2:4">
      <c r="B835" s="110"/>
      <c r="C835" s="111"/>
      <c r="D835" s="111"/>
    </row>
    <row r="836" spans="2:4">
      <c r="B836" s="110"/>
      <c r="C836" s="111"/>
      <c r="D836" s="111"/>
    </row>
    <row r="837" spans="2:4">
      <c r="B837" s="110"/>
      <c r="C837" s="111"/>
      <c r="D837" s="111"/>
    </row>
    <row r="838" spans="2:4">
      <c r="B838" s="110"/>
      <c r="C838" s="111"/>
      <c r="D838" s="111"/>
    </row>
    <row r="839" spans="2:4">
      <c r="B839" s="110"/>
      <c r="C839" s="111"/>
      <c r="D839" s="111"/>
    </row>
    <row r="840" spans="2:4">
      <c r="B840" s="110"/>
      <c r="C840" s="111"/>
      <c r="D840" s="111"/>
    </row>
    <row r="841" spans="2:4">
      <c r="B841" s="110"/>
      <c r="C841" s="111"/>
      <c r="D841" s="111"/>
    </row>
    <row r="842" spans="2:4">
      <c r="B842" s="110"/>
      <c r="C842" s="111"/>
      <c r="D842" s="111"/>
    </row>
    <row r="843" spans="2:4">
      <c r="B843" s="110"/>
      <c r="C843" s="111"/>
      <c r="D843" s="111"/>
    </row>
    <row r="844" spans="2:4">
      <c r="B844" s="110"/>
      <c r="C844" s="111"/>
      <c r="D844" s="111"/>
    </row>
    <row r="845" spans="2:4">
      <c r="B845" s="110"/>
      <c r="C845" s="111"/>
      <c r="D845" s="111"/>
    </row>
    <row r="846" spans="2:4">
      <c r="B846" s="110"/>
      <c r="C846" s="111"/>
      <c r="D846" s="111"/>
    </row>
    <row r="847" spans="2:4">
      <c r="B847" s="110"/>
      <c r="C847" s="111"/>
      <c r="D847" s="111"/>
    </row>
    <row r="848" spans="2:4">
      <c r="B848" s="110"/>
      <c r="C848" s="111"/>
      <c r="D848" s="111"/>
    </row>
    <row r="849" spans="2:4">
      <c r="B849" s="110"/>
      <c r="C849" s="111"/>
      <c r="D849" s="111"/>
    </row>
    <row r="850" spans="2:4">
      <c r="B850" s="110"/>
      <c r="C850" s="111"/>
      <c r="D850" s="111"/>
    </row>
    <row r="851" spans="2:4">
      <c r="B851" s="110"/>
      <c r="C851" s="111"/>
      <c r="D851" s="111"/>
    </row>
    <row r="852" spans="2:4">
      <c r="B852" s="110"/>
      <c r="C852" s="111"/>
      <c r="D852" s="111"/>
    </row>
    <row r="853" spans="2:4">
      <c r="B853" s="110"/>
      <c r="C853" s="111"/>
      <c r="D853" s="111"/>
    </row>
    <row r="854" spans="2:4">
      <c r="B854" s="110"/>
      <c r="C854" s="111"/>
      <c r="D854" s="111"/>
    </row>
    <row r="855" spans="2:4">
      <c r="B855" s="110"/>
      <c r="C855" s="111"/>
      <c r="D855" s="111"/>
    </row>
    <row r="856" spans="2:4">
      <c r="B856" s="110"/>
      <c r="C856" s="111"/>
      <c r="D856" s="111"/>
    </row>
    <row r="857" spans="2:4">
      <c r="B857" s="110"/>
      <c r="C857" s="111"/>
      <c r="D857" s="111"/>
    </row>
    <row r="858" spans="2:4">
      <c r="B858" s="110"/>
      <c r="C858" s="111"/>
      <c r="D858" s="111"/>
    </row>
    <row r="859" spans="2:4">
      <c r="B859" s="110"/>
      <c r="C859" s="111"/>
      <c r="D859" s="111"/>
    </row>
    <row r="860" spans="2:4">
      <c r="B860" s="110"/>
      <c r="C860" s="111"/>
      <c r="D860" s="111"/>
    </row>
    <row r="861" spans="2:4">
      <c r="B861" s="110"/>
      <c r="C861" s="111"/>
      <c r="D861" s="111"/>
    </row>
    <row r="862" spans="2:4">
      <c r="B862" s="110"/>
      <c r="C862" s="111"/>
      <c r="D862" s="111"/>
    </row>
    <row r="863" spans="2:4">
      <c r="B863" s="110"/>
      <c r="C863" s="111"/>
      <c r="D863" s="111"/>
    </row>
    <row r="864" spans="2:4">
      <c r="B864" s="110"/>
      <c r="C864" s="111"/>
      <c r="D864" s="111"/>
    </row>
    <row r="865" spans="2:4">
      <c r="B865" s="110"/>
      <c r="C865" s="111"/>
      <c r="D865" s="111"/>
    </row>
    <row r="866" spans="2:4">
      <c r="B866" s="110"/>
      <c r="C866" s="111"/>
      <c r="D866" s="111"/>
    </row>
    <row r="867" spans="2:4">
      <c r="B867" s="110"/>
      <c r="C867" s="111"/>
      <c r="D867" s="111"/>
    </row>
    <row r="868" spans="2:4">
      <c r="B868" s="110"/>
      <c r="C868" s="111"/>
      <c r="D868" s="111"/>
    </row>
    <row r="869" spans="2:4">
      <c r="B869" s="110"/>
      <c r="C869" s="111"/>
      <c r="D869" s="111"/>
    </row>
    <row r="870" spans="2:4">
      <c r="B870" s="110"/>
      <c r="C870" s="111"/>
      <c r="D870" s="111"/>
    </row>
    <row r="871" spans="2:4">
      <c r="B871" s="110"/>
      <c r="C871" s="111"/>
      <c r="D871" s="111"/>
    </row>
    <row r="872" spans="2:4">
      <c r="B872" s="110"/>
      <c r="C872" s="111"/>
      <c r="D872" s="111"/>
    </row>
    <row r="873" spans="2:4">
      <c r="B873" s="110"/>
      <c r="C873" s="111"/>
      <c r="D873" s="111"/>
    </row>
    <row r="874" spans="2:4">
      <c r="B874" s="110"/>
      <c r="C874" s="111"/>
      <c r="D874" s="111"/>
    </row>
    <row r="875" spans="2:4">
      <c r="B875" s="110"/>
      <c r="C875" s="111"/>
      <c r="D875" s="111"/>
    </row>
    <row r="876" spans="2:4">
      <c r="B876" s="110"/>
      <c r="C876" s="111"/>
      <c r="D876" s="111"/>
    </row>
    <row r="877" spans="2:4">
      <c r="B877" s="110"/>
      <c r="C877" s="111"/>
      <c r="D877" s="111"/>
    </row>
    <row r="878" spans="2:4">
      <c r="B878" s="110"/>
      <c r="C878" s="111"/>
      <c r="D878" s="111"/>
    </row>
    <row r="879" spans="2:4">
      <c r="B879" s="110"/>
      <c r="C879" s="111"/>
      <c r="D879" s="111"/>
    </row>
    <row r="880" spans="2:4">
      <c r="B880" s="110"/>
      <c r="C880" s="111"/>
      <c r="D880" s="111"/>
    </row>
    <row r="881" spans="2:4">
      <c r="B881" s="110"/>
      <c r="C881" s="111"/>
      <c r="D881" s="111"/>
    </row>
    <row r="882" spans="2:4">
      <c r="B882" s="110"/>
      <c r="C882" s="111"/>
      <c r="D882" s="111"/>
    </row>
    <row r="883" spans="2:4">
      <c r="B883" s="110"/>
      <c r="C883" s="111"/>
      <c r="D883" s="111"/>
    </row>
    <row r="884" spans="2:4">
      <c r="B884" s="110"/>
      <c r="C884" s="111"/>
      <c r="D884" s="111"/>
    </row>
    <row r="885" spans="2:4">
      <c r="B885" s="110"/>
      <c r="C885" s="111"/>
      <c r="D885" s="111"/>
    </row>
    <row r="886" spans="2:4">
      <c r="B886" s="110"/>
      <c r="C886" s="111"/>
      <c r="D886" s="111"/>
    </row>
    <row r="887" spans="2:4">
      <c r="B887" s="110"/>
      <c r="C887" s="111"/>
      <c r="D887" s="111"/>
    </row>
    <row r="888" spans="2:4">
      <c r="B888" s="110"/>
      <c r="C888" s="111"/>
      <c r="D888" s="111"/>
    </row>
    <row r="889" spans="2:4">
      <c r="B889" s="110"/>
      <c r="C889" s="111"/>
      <c r="D889" s="111"/>
    </row>
    <row r="890" spans="2:4">
      <c r="B890" s="110"/>
      <c r="C890" s="111"/>
      <c r="D890" s="111"/>
    </row>
    <row r="891" spans="2:4">
      <c r="B891" s="110"/>
      <c r="C891" s="111"/>
      <c r="D891" s="111"/>
    </row>
    <row r="892" spans="2:4">
      <c r="B892" s="110"/>
      <c r="C892" s="111"/>
      <c r="D892" s="111"/>
    </row>
    <row r="893" spans="2:4">
      <c r="B893" s="110"/>
      <c r="C893" s="111"/>
      <c r="D893" s="111"/>
    </row>
    <row r="894" spans="2:4">
      <c r="B894" s="110"/>
      <c r="C894" s="111"/>
      <c r="D894" s="111"/>
    </row>
    <row r="895" spans="2:4">
      <c r="B895" s="110"/>
      <c r="C895" s="111"/>
      <c r="D895" s="111"/>
    </row>
    <row r="896" spans="2:4">
      <c r="B896" s="110"/>
      <c r="C896" s="111"/>
      <c r="D896" s="111"/>
    </row>
    <row r="897" spans="2:4">
      <c r="B897" s="110"/>
      <c r="C897" s="111"/>
      <c r="D897" s="111"/>
    </row>
    <row r="898" spans="2:4">
      <c r="B898" s="110"/>
      <c r="C898" s="111"/>
      <c r="D898" s="111"/>
    </row>
    <row r="899" spans="2:4">
      <c r="B899" s="110"/>
      <c r="C899" s="111"/>
      <c r="D899" s="111"/>
    </row>
    <row r="900" spans="2:4">
      <c r="B900" s="110"/>
      <c r="C900" s="111"/>
      <c r="D900" s="111"/>
    </row>
    <row r="901" spans="2:4">
      <c r="B901" s="110"/>
      <c r="C901" s="111"/>
      <c r="D901" s="111"/>
    </row>
    <row r="902" spans="2:4">
      <c r="B902" s="110"/>
      <c r="C902" s="111"/>
      <c r="D902" s="111"/>
    </row>
    <row r="903" spans="2:4">
      <c r="B903" s="110"/>
      <c r="C903" s="111"/>
      <c r="D903" s="111"/>
    </row>
    <row r="904" spans="2:4">
      <c r="B904" s="110"/>
      <c r="C904" s="111"/>
      <c r="D904" s="111"/>
    </row>
    <row r="905" spans="2:4">
      <c r="B905" s="110"/>
      <c r="C905" s="111"/>
      <c r="D905" s="111"/>
    </row>
    <row r="906" spans="2:4">
      <c r="B906" s="110"/>
      <c r="C906" s="111"/>
      <c r="D906" s="111"/>
    </row>
    <row r="907" spans="2:4">
      <c r="B907" s="110"/>
      <c r="C907" s="111"/>
      <c r="D907" s="111"/>
    </row>
    <row r="908" spans="2:4">
      <c r="B908" s="110"/>
      <c r="C908" s="111"/>
      <c r="D908" s="111"/>
    </row>
    <row r="909" spans="2:4">
      <c r="B909" s="110"/>
      <c r="C909" s="111"/>
      <c r="D909" s="111"/>
    </row>
    <row r="910" spans="2:4">
      <c r="B910" s="110"/>
      <c r="C910" s="111"/>
      <c r="D910" s="111"/>
    </row>
    <row r="911" spans="2:4">
      <c r="B911" s="110"/>
      <c r="C911" s="111"/>
      <c r="D911" s="111"/>
    </row>
    <row r="912" spans="2:4">
      <c r="B912" s="110"/>
      <c r="C912" s="111"/>
      <c r="D912" s="111"/>
    </row>
    <row r="913" spans="2:4">
      <c r="B913" s="110"/>
      <c r="C913" s="111"/>
      <c r="D913" s="111"/>
    </row>
    <row r="914" spans="2:4">
      <c r="B914" s="110"/>
      <c r="C914" s="111"/>
      <c r="D914" s="111"/>
    </row>
    <row r="915" spans="2:4">
      <c r="B915" s="110"/>
      <c r="C915" s="111"/>
      <c r="D915" s="111"/>
    </row>
    <row r="916" spans="2:4">
      <c r="B916" s="110"/>
      <c r="C916" s="111"/>
      <c r="D916" s="111"/>
    </row>
    <row r="917" spans="2:4">
      <c r="B917" s="110"/>
      <c r="C917" s="111"/>
      <c r="D917" s="111"/>
    </row>
    <row r="918" spans="2:4">
      <c r="B918" s="110"/>
      <c r="C918" s="111"/>
      <c r="D918" s="111"/>
    </row>
    <row r="919" spans="2:4">
      <c r="B919" s="110"/>
      <c r="C919" s="111"/>
      <c r="D919" s="111"/>
    </row>
    <row r="920" spans="2:4">
      <c r="B920" s="110"/>
      <c r="C920" s="111"/>
      <c r="D920" s="111"/>
    </row>
    <row r="921" spans="2:4">
      <c r="B921" s="110"/>
      <c r="C921" s="111"/>
      <c r="D921" s="111"/>
    </row>
    <row r="922" spans="2:4">
      <c r="B922" s="110"/>
      <c r="C922" s="111"/>
      <c r="D922" s="111"/>
    </row>
    <row r="923" spans="2:4">
      <c r="B923" s="110"/>
      <c r="C923" s="111"/>
      <c r="D923" s="111"/>
    </row>
    <row r="924" spans="2:4">
      <c r="B924" s="110"/>
      <c r="C924" s="111"/>
      <c r="D924" s="111"/>
    </row>
    <row r="925" spans="2:4">
      <c r="B925" s="110"/>
      <c r="C925" s="111"/>
      <c r="D925" s="111"/>
    </row>
    <row r="926" spans="2:4">
      <c r="B926" s="110"/>
      <c r="C926" s="111"/>
      <c r="D926" s="111"/>
    </row>
    <row r="927" spans="2:4">
      <c r="B927" s="110"/>
      <c r="C927" s="111"/>
      <c r="D927" s="111"/>
    </row>
    <row r="928" spans="2:4">
      <c r="B928" s="110"/>
      <c r="C928" s="111"/>
      <c r="D928" s="111"/>
    </row>
    <row r="929" spans="2:4">
      <c r="B929" s="110"/>
      <c r="C929" s="111"/>
      <c r="D929" s="111"/>
    </row>
    <row r="930" spans="2:4">
      <c r="B930" s="110"/>
      <c r="C930" s="111"/>
      <c r="D930" s="111"/>
    </row>
    <row r="931" spans="2:4">
      <c r="B931" s="110"/>
      <c r="C931" s="111"/>
      <c r="D931" s="111"/>
    </row>
    <row r="932" spans="2:4">
      <c r="B932" s="110"/>
      <c r="C932" s="111"/>
      <c r="D932" s="111"/>
    </row>
    <row r="933" spans="2:4">
      <c r="B933" s="110"/>
      <c r="C933" s="111"/>
      <c r="D933" s="111"/>
    </row>
    <row r="934" spans="2:4">
      <c r="B934" s="110"/>
      <c r="C934" s="111"/>
      <c r="D934" s="111"/>
    </row>
    <row r="935" spans="2:4">
      <c r="B935" s="110"/>
      <c r="C935" s="111"/>
      <c r="D935" s="111"/>
    </row>
    <row r="936" spans="2:4">
      <c r="B936" s="110"/>
      <c r="C936" s="111"/>
      <c r="D936" s="111"/>
    </row>
    <row r="937" spans="2:4">
      <c r="B937" s="110"/>
      <c r="C937" s="111"/>
      <c r="D937" s="111"/>
    </row>
    <row r="938" spans="2:4">
      <c r="B938" s="110"/>
      <c r="C938" s="111"/>
      <c r="D938" s="111"/>
    </row>
    <row r="939" spans="2:4">
      <c r="B939" s="110"/>
      <c r="C939" s="111"/>
      <c r="D939" s="111"/>
    </row>
    <row r="940" spans="2:4">
      <c r="B940" s="110"/>
      <c r="C940" s="111"/>
      <c r="D940" s="111"/>
    </row>
    <row r="941" spans="2:4">
      <c r="B941" s="110"/>
      <c r="C941" s="111"/>
      <c r="D941" s="111"/>
    </row>
    <row r="942" spans="2:4">
      <c r="B942" s="110"/>
      <c r="C942" s="111"/>
      <c r="D942" s="111"/>
    </row>
    <row r="943" spans="2:4">
      <c r="B943" s="110"/>
      <c r="C943" s="111"/>
      <c r="D943" s="111"/>
    </row>
    <row r="944" spans="2:4">
      <c r="B944" s="110"/>
      <c r="C944" s="111"/>
      <c r="D944" s="111"/>
    </row>
    <row r="945" spans="2:4">
      <c r="B945" s="110"/>
      <c r="C945" s="111"/>
      <c r="D945" s="111"/>
    </row>
    <row r="946" spans="2:4">
      <c r="B946" s="110"/>
      <c r="C946" s="111"/>
      <c r="D946" s="111"/>
    </row>
    <row r="947" spans="2:4">
      <c r="B947" s="110"/>
      <c r="C947" s="111"/>
      <c r="D947" s="111"/>
    </row>
    <row r="948" spans="2:4">
      <c r="B948" s="110"/>
      <c r="C948" s="111"/>
      <c r="D948" s="111"/>
    </row>
    <row r="949" spans="2:4">
      <c r="B949" s="110"/>
      <c r="C949" s="111"/>
      <c r="D949" s="111"/>
    </row>
    <row r="950" spans="2:4">
      <c r="B950" s="110"/>
      <c r="C950" s="111"/>
      <c r="D950" s="111"/>
    </row>
    <row r="951" spans="2:4">
      <c r="B951" s="110"/>
      <c r="C951" s="111"/>
      <c r="D951" s="111"/>
    </row>
    <row r="952" spans="2:4">
      <c r="B952" s="110"/>
      <c r="C952" s="111"/>
      <c r="D952" s="111"/>
    </row>
    <row r="953" spans="2:4">
      <c r="B953" s="110"/>
      <c r="C953" s="111"/>
      <c r="D953" s="111"/>
    </row>
    <row r="954" spans="2:4">
      <c r="B954" s="110"/>
      <c r="C954" s="111"/>
      <c r="D954" s="111"/>
    </row>
    <row r="955" spans="2:4">
      <c r="B955" s="110"/>
      <c r="C955" s="111"/>
      <c r="D955" s="111"/>
    </row>
    <row r="956" spans="2:4">
      <c r="B956" s="110"/>
      <c r="C956" s="111"/>
      <c r="D956" s="111"/>
    </row>
    <row r="957" spans="2:4">
      <c r="B957" s="110"/>
      <c r="C957" s="111"/>
      <c r="D957" s="111"/>
    </row>
    <row r="958" spans="2:4">
      <c r="B958" s="110"/>
      <c r="C958" s="111"/>
      <c r="D958" s="111"/>
    </row>
    <row r="959" spans="2:4">
      <c r="B959" s="110"/>
      <c r="C959" s="111"/>
      <c r="D959" s="111"/>
    </row>
    <row r="960" spans="2:4">
      <c r="B960" s="110"/>
      <c r="C960" s="111"/>
      <c r="D960" s="111"/>
    </row>
    <row r="961" spans="2:4">
      <c r="B961" s="110"/>
      <c r="C961" s="111"/>
      <c r="D961" s="111"/>
    </row>
    <row r="962" spans="2:4">
      <c r="B962" s="110"/>
      <c r="C962" s="111"/>
      <c r="D962" s="111"/>
    </row>
    <row r="963" spans="2:4">
      <c r="B963" s="110"/>
      <c r="C963" s="111"/>
      <c r="D963" s="111"/>
    </row>
    <row r="964" spans="2:4">
      <c r="B964" s="110"/>
      <c r="C964" s="111"/>
      <c r="D964" s="111"/>
    </row>
    <row r="965" spans="2:4">
      <c r="B965" s="110"/>
      <c r="C965" s="111"/>
      <c r="D965" s="111"/>
    </row>
    <row r="966" spans="2:4">
      <c r="B966" s="110"/>
      <c r="C966" s="111"/>
      <c r="D966" s="11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140</v>
      </c>
      <c r="C1" s="67" t="s" vm="1">
        <v>217</v>
      </c>
    </row>
    <row r="2" spans="2:16">
      <c r="B2" s="46" t="s">
        <v>139</v>
      </c>
      <c r="C2" s="67" t="s">
        <v>218</v>
      </c>
    </row>
    <row r="3" spans="2:16">
      <c r="B3" s="46" t="s">
        <v>141</v>
      </c>
      <c r="C3" s="67" t="s">
        <v>219</v>
      </c>
    </row>
    <row r="4" spans="2:16">
      <c r="B4" s="46" t="s">
        <v>142</v>
      </c>
      <c r="C4" s="67">
        <v>8602</v>
      </c>
    </row>
    <row r="6" spans="2:16" ht="26.25" customHeight="1">
      <c r="B6" s="149" t="s">
        <v>177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78.75">
      <c r="B7" s="21" t="s">
        <v>110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199</v>
      </c>
      <c r="M7" s="29" t="s">
        <v>176</v>
      </c>
      <c r="N7" s="29" t="s">
        <v>56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201</v>
      </c>
      <c r="M8" s="31" t="s">
        <v>197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2479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124">
        <v>0</v>
      </c>
      <c r="P10" s="124">
        <v>0</v>
      </c>
    </row>
    <row r="11" spans="2:16" ht="20.25" customHeight="1">
      <c r="B11" s="125" t="s">
        <v>209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5" t="s">
        <v>106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5" t="s">
        <v>200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140</v>
      </c>
      <c r="C1" s="67" t="s" vm="1">
        <v>217</v>
      </c>
    </row>
    <row r="2" spans="2:16">
      <c r="B2" s="46" t="s">
        <v>139</v>
      </c>
      <c r="C2" s="67" t="s">
        <v>218</v>
      </c>
    </row>
    <row r="3" spans="2:16">
      <c r="B3" s="46" t="s">
        <v>141</v>
      </c>
      <c r="C3" s="67" t="s">
        <v>219</v>
      </c>
    </row>
    <row r="4" spans="2:16">
      <c r="B4" s="46" t="s">
        <v>142</v>
      </c>
      <c r="C4" s="67">
        <v>8602</v>
      </c>
    </row>
    <row r="6" spans="2:16" ht="26.25" customHeight="1">
      <c r="B6" s="149" t="s">
        <v>178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78.75">
      <c r="B7" s="21" t="s">
        <v>110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194</v>
      </c>
      <c r="M7" s="29" t="s">
        <v>176</v>
      </c>
      <c r="N7" s="29" t="s">
        <v>56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201</v>
      </c>
      <c r="M8" s="31" t="s">
        <v>197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2480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124">
        <v>0</v>
      </c>
      <c r="P10" s="124">
        <v>0</v>
      </c>
    </row>
    <row r="11" spans="2:16" ht="20.25" customHeight="1">
      <c r="B11" s="125" t="s">
        <v>209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5" t="s">
        <v>106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5" t="s">
        <v>200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26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26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27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0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0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64.855468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140</v>
      </c>
      <c r="C1" s="67" t="s" vm="1">
        <v>217</v>
      </c>
    </row>
    <row r="2" spans="2:18">
      <c r="B2" s="46" t="s">
        <v>139</v>
      </c>
      <c r="C2" s="67" t="s">
        <v>218</v>
      </c>
    </row>
    <row r="3" spans="2:18">
      <c r="B3" s="46" t="s">
        <v>141</v>
      </c>
      <c r="C3" s="67" t="s">
        <v>219</v>
      </c>
    </row>
    <row r="4" spans="2:18">
      <c r="B4" s="46" t="s">
        <v>142</v>
      </c>
      <c r="C4" s="67">
        <v>8602</v>
      </c>
    </row>
    <row r="6" spans="2:18" ht="21.75" customHeight="1">
      <c r="B6" s="152" t="s">
        <v>167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8" ht="27.75" customHeight="1">
      <c r="B7" s="155" t="s">
        <v>83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</row>
    <row r="8" spans="2:18" s="3" customFormat="1" ht="66" customHeight="1">
      <c r="B8" s="21" t="s">
        <v>109</v>
      </c>
      <c r="C8" s="29" t="s">
        <v>43</v>
      </c>
      <c r="D8" s="29" t="s">
        <v>113</v>
      </c>
      <c r="E8" s="29" t="s">
        <v>14</v>
      </c>
      <c r="F8" s="29" t="s">
        <v>63</v>
      </c>
      <c r="G8" s="29" t="s">
        <v>98</v>
      </c>
      <c r="H8" s="29" t="s">
        <v>17</v>
      </c>
      <c r="I8" s="29" t="s">
        <v>97</v>
      </c>
      <c r="J8" s="29" t="s">
        <v>16</v>
      </c>
      <c r="K8" s="29" t="s">
        <v>18</v>
      </c>
      <c r="L8" s="29" t="s">
        <v>194</v>
      </c>
      <c r="M8" s="29" t="s">
        <v>193</v>
      </c>
      <c r="N8" s="29" t="s">
        <v>208</v>
      </c>
      <c r="O8" s="29" t="s">
        <v>59</v>
      </c>
      <c r="P8" s="29" t="s">
        <v>196</v>
      </c>
      <c r="Q8" s="29" t="s">
        <v>143</v>
      </c>
      <c r="R8" s="59" t="s">
        <v>145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201</v>
      </c>
      <c r="M9" s="31"/>
      <c r="N9" s="15" t="s">
        <v>197</v>
      </c>
      <c r="O9" s="31" t="s">
        <v>202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9" t="s">
        <v>108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6">
        <v>17.033266213620301</v>
      </c>
      <c r="I11" s="69"/>
      <c r="J11" s="69"/>
      <c r="K11" s="77">
        <v>1.1478793914392455E-2</v>
      </c>
      <c r="L11" s="76"/>
      <c r="M11" s="78"/>
      <c r="N11" s="69"/>
      <c r="O11" s="76">
        <v>14453.072561183</v>
      </c>
      <c r="P11" s="69"/>
      <c r="Q11" s="77">
        <f>IFERROR(O11/$O$11,0)</f>
        <v>1</v>
      </c>
      <c r="R11" s="77">
        <f>O11/'סכום נכסי הקרן'!$C$42</f>
        <v>0.18460035126043053</v>
      </c>
    </row>
    <row r="12" spans="2:18" ht="22.5" customHeight="1">
      <c r="B12" s="70" t="s">
        <v>188</v>
      </c>
      <c r="C12" s="71"/>
      <c r="D12" s="71"/>
      <c r="E12" s="71"/>
      <c r="F12" s="71"/>
      <c r="G12" s="71"/>
      <c r="H12" s="79">
        <v>17.033266213620301</v>
      </c>
      <c r="I12" s="71"/>
      <c r="J12" s="71"/>
      <c r="K12" s="80">
        <v>1.1478793914392453E-2</v>
      </c>
      <c r="L12" s="79"/>
      <c r="M12" s="81"/>
      <c r="N12" s="71"/>
      <c r="O12" s="79">
        <v>14453.072561183004</v>
      </c>
      <c r="P12" s="71"/>
      <c r="Q12" s="80">
        <f t="shared" ref="Q12:Q25" si="0">IFERROR(O12/$O$11,0)</f>
        <v>1.0000000000000002</v>
      </c>
      <c r="R12" s="80">
        <f>O12/'סכום נכסי הקרן'!$C$42</f>
        <v>0.18460035126043059</v>
      </c>
    </row>
    <row r="13" spans="2:18">
      <c r="B13" s="72" t="s">
        <v>23</v>
      </c>
      <c r="C13" s="69"/>
      <c r="D13" s="69"/>
      <c r="E13" s="69"/>
      <c r="F13" s="69"/>
      <c r="G13" s="69"/>
      <c r="H13" s="76">
        <v>17.033266213620301</v>
      </c>
      <c r="I13" s="69"/>
      <c r="J13" s="69"/>
      <c r="K13" s="77">
        <v>1.1478793914392453E-2</v>
      </c>
      <c r="L13" s="76"/>
      <c r="M13" s="78"/>
      <c r="N13" s="69"/>
      <c r="O13" s="76">
        <v>14453.072561183004</v>
      </c>
      <c r="P13" s="69"/>
      <c r="Q13" s="77">
        <f t="shared" si="0"/>
        <v>1.0000000000000002</v>
      </c>
      <c r="R13" s="77">
        <f>O13/'סכום נכסי הקרן'!$C$42</f>
        <v>0.18460035126043059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17.033266213620301</v>
      </c>
      <c r="I14" s="71"/>
      <c r="J14" s="71"/>
      <c r="K14" s="80">
        <v>1.1478793914392453E-2</v>
      </c>
      <c r="L14" s="79"/>
      <c r="M14" s="81"/>
      <c r="N14" s="71"/>
      <c r="O14" s="79">
        <v>14453.072561183004</v>
      </c>
      <c r="P14" s="71"/>
      <c r="Q14" s="80">
        <f t="shared" si="0"/>
        <v>1.0000000000000002</v>
      </c>
      <c r="R14" s="80">
        <f>O14/'סכום נכסי הקרן'!$C$42</f>
        <v>0.18460035126043059</v>
      </c>
    </row>
    <row r="15" spans="2:18">
      <c r="B15" s="74" t="s">
        <v>220</v>
      </c>
      <c r="C15" s="69" t="s">
        <v>221</v>
      </c>
      <c r="D15" s="82" t="s">
        <v>114</v>
      </c>
      <c r="E15" s="69" t="s">
        <v>222</v>
      </c>
      <c r="F15" s="69"/>
      <c r="G15" s="69"/>
      <c r="H15" s="76">
        <v>1.0499999999639227</v>
      </c>
      <c r="I15" s="82" t="s">
        <v>127</v>
      </c>
      <c r="J15" s="83">
        <v>0.04</v>
      </c>
      <c r="K15" s="77">
        <v>1.729999999973543E-2</v>
      </c>
      <c r="L15" s="76">
        <v>14356.848449000001</v>
      </c>
      <c r="M15" s="78">
        <v>144.80000000000001</v>
      </c>
      <c r="N15" s="69"/>
      <c r="O15" s="76">
        <v>20.788717235000004</v>
      </c>
      <c r="P15" s="77">
        <v>1.0181115748459609E-6</v>
      </c>
      <c r="Q15" s="77">
        <f t="shared" si="0"/>
        <v>1.4383597084285601E-3</v>
      </c>
      <c r="R15" s="77">
        <f>O15/'סכום נכסי הקרן'!$C$42</f>
        <v>2.6552170741476268E-4</v>
      </c>
    </row>
    <row r="16" spans="2:18">
      <c r="B16" s="74" t="s">
        <v>223</v>
      </c>
      <c r="C16" s="69" t="s">
        <v>224</v>
      </c>
      <c r="D16" s="82" t="s">
        <v>114</v>
      </c>
      <c r="E16" s="69" t="s">
        <v>222</v>
      </c>
      <c r="F16" s="69"/>
      <c r="G16" s="69"/>
      <c r="H16" s="76">
        <v>3.8800000000284958</v>
      </c>
      <c r="I16" s="82" t="s">
        <v>127</v>
      </c>
      <c r="J16" s="83">
        <v>7.4999999999999997E-3</v>
      </c>
      <c r="K16" s="77">
        <v>1.1300000000097487E-2</v>
      </c>
      <c r="L16" s="76">
        <v>96859.447419000033</v>
      </c>
      <c r="M16" s="78">
        <v>110.14</v>
      </c>
      <c r="N16" s="69"/>
      <c r="O16" s="76">
        <v>106.68099069200002</v>
      </c>
      <c r="P16" s="77">
        <v>4.6691979866891547E-6</v>
      </c>
      <c r="Q16" s="77">
        <f t="shared" si="0"/>
        <v>7.381198028335925E-3</v>
      </c>
      <c r="R16" s="77">
        <f>O16/'סכום נכסי הקרן'!$C$42</f>
        <v>1.3625717487536092E-3</v>
      </c>
    </row>
    <row r="17" spans="2:18">
      <c r="B17" s="74" t="s">
        <v>225</v>
      </c>
      <c r="C17" s="69" t="s">
        <v>226</v>
      </c>
      <c r="D17" s="82" t="s">
        <v>114</v>
      </c>
      <c r="E17" s="69" t="s">
        <v>222</v>
      </c>
      <c r="F17" s="69"/>
      <c r="G17" s="69"/>
      <c r="H17" s="76">
        <v>5.8500000000300805</v>
      </c>
      <c r="I17" s="82" t="s">
        <v>127</v>
      </c>
      <c r="J17" s="83">
        <v>5.0000000000000001E-3</v>
      </c>
      <c r="K17" s="77">
        <v>1.0500000000114598E-2</v>
      </c>
      <c r="L17" s="76">
        <v>130316.92917700004</v>
      </c>
      <c r="M17" s="78">
        <v>107.14</v>
      </c>
      <c r="N17" s="69"/>
      <c r="O17" s="76">
        <v>139.62155594800004</v>
      </c>
      <c r="P17" s="77">
        <v>6.3114513685691632E-6</v>
      </c>
      <c r="Q17" s="77">
        <f t="shared" si="0"/>
        <v>9.6603372990034901E-3</v>
      </c>
      <c r="R17" s="77">
        <f>O17/'סכום נכסי הקרן'!$C$42</f>
        <v>1.783301658690283E-3</v>
      </c>
    </row>
    <row r="18" spans="2:18">
      <c r="B18" s="74" t="s">
        <v>227</v>
      </c>
      <c r="C18" s="69" t="s">
        <v>228</v>
      </c>
      <c r="D18" s="82" t="s">
        <v>114</v>
      </c>
      <c r="E18" s="69" t="s">
        <v>222</v>
      </c>
      <c r="F18" s="69"/>
      <c r="G18" s="69"/>
      <c r="H18" s="76">
        <v>10.740000000001181</v>
      </c>
      <c r="I18" s="82" t="s">
        <v>127</v>
      </c>
      <c r="J18" s="83">
        <v>0.04</v>
      </c>
      <c r="K18" s="77">
        <v>1.0300000000001286E-2</v>
      </c>
      <c r="L18" s="76">
        <v>1866597.0497960004</v>
      </c>
      <c r="M18" s="78">
        <v>178.82</v>
      </c>
      <c r="N18" s="69"/>
      <c r="O18" s="76">
        <v>3337.8486955190006</v>
      </c>
      <c r="P18" s="77">
        <v>1.17158018510946E-4</v>
      </c>
      <c r="Q18" s="77">
        <f t="shared" si="0"/>
        <v>0.23094388278957023</v>
      </c>
      <c r="R18" s="77">
        <f>O18/'סכום נכסי הקרן'!$C$42</f>
        <v>4.2632321884402365E-2</v>
      </c>
    </row>
    <row r="19" spans="2:18">
      <c r="B19" s="74" t="s">
        <v>229</v>
      </c>
      <c r="C19" s="69" t="s">
        <v>230</v>
      </c>
      <c r="D19" s="82" t="s">
        <v>114</v>
      </c>
      <c r="E19" s="69" t="s">
        <v>222</v>
      </c>
      <c r="F19" s="69"/>
      <c r="G19" s="69"/>
      <c r="H19" s="76">
        <v>19.739999999997586</v>
      </c>
      <c r="I19" s="82" t="s">
        <v>127</v>
      </c>
      <c r="J19" s="83">
        <v>0.01</v>
      </c>
      <c r="K19" s="77">
        <v>1.1999999999998441E-2</v>
      </c>
      <c r="L19" s="76">
        <v>5986899.91414</v>
      </c>
      <c r="M19" s="78">
        <v>107.34</v>
      </c>
      <c r="N19" s="69"/>
      <c r="O19" s="76">
        <v>6426.3386339750023</v>
      </c>
      <c r="P19" s="77">
        <v>3.306747044446693E-4</v>
      </c>
      <c r="Q19" s="77">
        <f t="shared" si="0"/>
        <v>0.44463477276343233</v>
      </c>
      <c r="R19" s="77">
        <f>O19/'סכום נכסי הקרן'!$C$42</f>
        <v>8.2079735234731319E-2</v>
      </c>
    </row>
    <row r="20" spans="2:18">
      <c r="B20" s="74" t="s">
        <v>231</v>
      </c>
      <c r="C20" s="69" t="s">
        <v>232</v>
      </c>
      <c r="D20" s="82" t="s">
        <v>114</v>
      </c>
      <c r="E20" s="69" t="s">
        <v>222</v>
      </c>
      <c r="F20" s="69"/>
      <c r="G20" s="69"/>
      <c r="H20" s="76">
        <v>3.0799999999924421</v>
      </c>
      <c r="I20" s="82" t="s">
        <v>127</v>
      </c>
      <c r="J20" s="83">
        <v>1E-3</v>
      </c>
      <c r="K20" s="77">
        <v>1.2000000000068711E-2</v>
      </c>
      <c r="L20" s="76">
        <v>54406.865737000007</v>
      </c>
      <c r="M20" s="78">
        <v>107</v>
      </c>
      <c r="N20" s="69"/>
      <c r="O20" s="76">
        <v>58.215344693000006</v>
      </c>
      <c r="P20" s="77">
        <v>2.9111993316323164E-6</v>
      </c>
      <c r="Q20" s="77">
        <f t="shared" si="0"/>
        <v>4.0278871116547566E-3</v>
      </c>
      <c r="R20" s="77">
        <f>O20/'סכום נכסי הקרן'!$C$42</f>
        <v>7.4354937564882902E-4</v>
      </c>
    </row>
    <row r="21" spans="2:18">
      <c r="B21" s="74" t="s">
        <v>233</v>
      </c>
      <c r="C21" s="69" t="s">
        <v>234</v>
      </c>
      <c r="D21" s="82" t="s">
        <v>114</v>
      </c>
      <c r="E21" s="69" t="s">
        <v>222</v>
      </c>
      <c r="F21" s="69"/>
      <c r="G21" s="69"/>
      <c r="H21" s="76">
        <v>14.760000000001854</v>
      </c>
      <c r="I21" s="82" t="s">
        <v>127</v>
      </c>
      <c r="J21" s="83">
        <v>2.75E-2</v>
      </c>
      <c r="K21" s="77">
        <v>1.1100000000001647E-2</v>
      </c>
      <c r="L21" s="76">
        <v>1666202.2389260002</v>
      </c>
      <c r="M21" s="78">
        <v>152.87</v>
      </c>
      <c r="N21" s="69"/>
      <c r="O21" s="76">
        <v>2547.1233074780002</v>
      </c>
      <c r="P21" s="77">
        <v>9.1421648560555417E-5</v>
      </c>
      <c r="Q21" s="77">
        <f t="shared" si="0"/>
        <v>0.17623403582148178</v>
      </c>
      <c r="R21" s="77">
        <f>O21/'סכום נכסי הקרן'!$C$42</f>
        <v>3.2532864916688838E-2</v>
      </c>
    </row>
    <row r="22" spans="2:18">
      <c r="B22" s="74" t="s">
        <v>235</v>
      </c>
      <c r="C22" s="69" t="s">
        <v>236</v>
      </c>
      <c r="D22" s="82" t="s">
        <v>114</v>
      </c>
      <c r="E22" s="69" t="s">
        <v>222</v>
      </c>
      <c r="F22" s="69"/>
      <c r="G22" s="69"/>
      <c r="H22" s="76">
        <v>0.24999999927295041</v>
      </c>
      <c r="I22" s="82" t="s">
        <v>127</v>
      </c>
      <c r="J22" s="83">
        <v>1.7500000000000002E-2</v>
      </c>
      <c r="K22" s="77">
        <v>5.3000000101786938E-3</v>
      </c>
      <c r="L22" s="76">
        <v>300.99396900000005</v>
      </c>
      <c r="M22" s="78">
        <v>114.24</v>
      </c>
      <c r="N22" s="69"/>
      <c r="O22" s="76">
        <v>0.34385550500000006</v>
      </c>
      <c r="P22" s="77">
        <v>2.7854611566851537E-8</v>
      </c>
      <c r="Q22" s="77">
        <f t="shared" si="0"/>
        <v>2.379116990829354E-5</v>
      </c>
      <c r="R22" s="77">
        <f>O22/'סכום נכסי הקרן'!$C$42</f>
        <v>4.3918583219675727E-6</v>
      </c>
    </row>
    <row r="23" spans="2:18">
      <c r="B23" s="74" t="s">
        <v>237</v>
      </c>
      <c r="C23" s="69" t="s">
        <v>238</v>
      </c>
      <c r="D23" s="82" t="s">
        <v>114</v>
      </c>
      <c r="E23" s="69" t="s">
        <v>222</v>
      </c>
      <c r="F23" s="69"/>
      <c r="G23" s="69"/>
      <c r="H23" s="76">
        <v>2.3200000000314267</v>
      </c>
      <c r="I23" s="82" t="s">
        <v>127</v>
      </c>
      <c r="J23" s="83">
        <v>7.4999999999999997E-3</v>
      </c>
      <c r="K23" s="77">
        <v>1.3300000000238907E-2</v>
      </c>
      <c r="L23" s="76">
        <v>56661.363171000012</v>
      </c>
      <c r="M23" s="78">
        <v>110.07</v>
      </c>
      <c r="N23" s="69"/>
      <c r="O23" s="76">
        <v>62.367161547000009</v>
      </c>
      <c r="P23" s="77">
        <v>2.5858334260129539E-6</v>
      </c>
      <c r="Q23" s="77">
        <f t="shared" si="0"/>
        <v>4.3151489956883733E-3</v>
      </c>
      <c r="R23" s="77">
        <f>O23/'סכום נכסי הקרן'!$C$42</f>
        <v>7.9657802034516776E-4</v>
      </c>
    </row>
    <row r="24" spans="2:18">
      <c r="B24" s="74" t="s">
        <v>239</v>
      </c>
      <c r="C24" s="69" t="s">
        <v>240</v>
      </c>
      <c r="D24" s="82" t="s">
        <v>114</v>
      </c>
      <c r="E24" s="69" t="s">
        <v>222</v>
      </c>
      <c r="F24" s="69"/>
      <c r="G24" s="69"/>
      <c r="H24" s="76">
        <v>8.3899999999132433</v>
      </c>
      <c r="I24" s="82" t="s">
        <v>127</v>
      </c>
      <c r="J24" s="83">
        <v>1E-3</v>
      </c>
      <c r="K24" s="77">
        <v>1.0599999999866527E-2</v>
      </c>
      <c r="L24" s="76">
        <v>93880.451581000016</v>
      </c>
      <c r="M24" s="78">
        <v>102.15</v>
      </c>
      <c r="N24" s="69"/>
      <c r="O24" s="76">
        <v>95.898881687999989</v>
      </c>
      <c r="P24" s="77">
        <v>5.0038054205428262E-6</v>
      </c>
      <c r="Q24" s="77">
        <f t="shared" si="0"/>
        <v>6.6351899419337416E-3</v>
      </c>
      <c r="R24" s="77">
        <f>O24/'סכום נכסי הקרן'!$C$42</f>
        <v>1.2248583939606446E-3</v>
      </c>
    </row>
    <row r="25" spans="2:18">
      <c r="B25" s="74" t="s">
        <v>241</v>
      </c>
      <c r="C25" s="69" t="s">
        <v>242</v>
      </c>
      <c r="D25" s="82" t="s">
        <v>114</v>
      </c>
      <c r="E25" s="69" t="s">
        <v>222</v>
      </c>
      <c r="F25" s="69"/>
      <c r="G25" s="69"/>
      <c r="H25" s="76">
        <v>26.239999999998965</v>
      </c>
      <c r="I25" s="82" t="s">
        <v>127</v>
      </c>
      <c r="J25" s="83">
        <v>5.0000000000000001E-3</v>
      </c>
      <c r="K25" s="77">
        <v>1.2400000000001693E-2</v>
      </c>
      <c r="L25" s="76">
        <v>1814629.2989060003</v>
      </c>
      <c r="M25" s="78">
        <v>91.36</v>
      </c>
      <c r="N25" s="69"/>
      <c r="O25" s="76">
        <v>1657.8454169030001</v>
      </c>
      <c r="P25" s="77">
        <v>1.4576488974477099E-4</v>
      </c>
      <c r="Q25" s="77">
        <f t="shared" si="0"/>
        <v>0.11470539637056272</v>
      </c>
      <c r="R25" s="77">
        <f>O25/'סכום נכסי הקרן'!$C$42</f>
        <v>2.1174656461472794E-2</v>
      </c>
    </row>
    <row r="26" spans="2:18">
      <c r="B26" s="75"/>
      <c r="C26" s="69"/>
      <c r="D26" s="69"/>
      <c r="E26" s="69"/>
      <c r="F26" s="69"/>
      <c r="G26" s="69"/>
      <c r="H26" s="69"/>
      <c r="I26" s="69"/>
      <c r="J26" s="69"/>
      <c r="K26" s="77"/>
      <c r="L26" s="76"/>
      <c r="M26" s="78"/>
      <c r="N26" s="69"/>
      <c r="O26" s="69"/>
      <c r="P26" s="69"/>
      <c r="Q26" s="77"/>
      <c r="R26" s="69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19" t="s">
        <v>106</v>
      </c>
      <c r="C29" s="121"/>
      <c r="D29" s="121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19" t="s">
        <v>192</v>
      </c>
      <c r="C30" s="121"/>
      <c r="D30" s="121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58" t="s">
        <v>200</v>
      </c>
      <c r="C31" s="158"/>
      <c r="D31" s="15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</row>
    <row r="127" spans="2:18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</row>
    <row r="128" spans="2:18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</row>
    <row r="129" spans="2:18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</row>
    <row r="130" spans="2:18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</row>
    <row r="131" spans="2:18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</row>
    <row r="132" spans="2:18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2:18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</row>
    <row r="134" spans="2:18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</row>
    <row r="135" spans="2:18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</row>
    <row r="136" spans="2:18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</row>
    <row r="137" spans="2:18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</row>
    <row r="138" spans="2:18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</row>
    <row r="139" spans="2:18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</row>
    <row r="140" spans="2:18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</row>
    <row r="141" spans="2:18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</row>
    <row r="142" spans="2:18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</row>
    <row r="143" spans="2:18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</row>
    <row r="144" spans="2:18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</row>
    <row r="145" spans="2:18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</row>
    <row r="146" spans="2:18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2:18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</row>
    <row r="148" spans="2:18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</row>
    <row r="149" spans="2:18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</row>
    <row r="150" spans="2:18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</row>
    <row r="151" spans="2:18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</row>
    <row r="152" spans="2:18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</row>
    <row r="153" spans="2:18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</row>
    <row r="154" spans="2:18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</row>
    <row r="155" spans="2:18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</row>
    <row r="156" spans="2:18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</row>
    <row r="157" spans="2:18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</row>
    <row r="158" spans="2:18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</row>
    <row r="159" spans="2:18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</row>
    <row r="160" spans="2:18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2:18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2" spans="2:18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</row>
    <row r="163" spans="2:18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4" spans="2:18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</row>
    <row r="165" spans="2:18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6" spans="2:18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</row>
    <row r="167" spans="2:18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68" spans="2:18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</row>
    <row r="169" spans="2:18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</row>
    <row r="170" spans="2:18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</row>
    <row r="171" spans="2:18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</row>
    <row r="172" spans="2:18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</row>
    <row r="173" spans="2:18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</row>
    <row r="174" spans="2:18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2:18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6" spans="2:18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</row>
    <row r="177" spans="2:18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</row>
    <row r="178" spans="2:18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</row>
    <row r="179" spans="2:18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0" spans="2:18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</row>
    <row r="181" spans="2:18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</row>
    <row r="182" spans="2:18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</row>
    <row r="183" spans="2:18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</row>
    <row r="184" spans="2:18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</row>
    <row r="185" spans="2:18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  <row r="186" spans="2:18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</row>
    <row r="187" spans="2:18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</row>
    <row r="188" spans="2:18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2:18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</row>
    <row r="190" spans="2:18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</row>
    <row r="191" spans="2:18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</row>
    <row r="192" spans="2:18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</row>
    <row r="193" spans="2:18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</row>
    <row r="194" spans="2:18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</row>
    <row r="195" spans="2:18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</row>
    <row r="196" spans="2:18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</row>
    <row r="197" spans="2:18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</row>
    <row r="198" spans="2:18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</row>
    <row r="199" spans="2:18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</row>
    <row r="200" spans="2:18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</row>
    <row r="201" spans="2:18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</row>
    <row r="202" spans="2:18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2:18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</row>
    <row r="204" spans="2:18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</row>
    <row r="205" spans="2:18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</row>
    <row r="206" spans="2:18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</row>
    <row r="207" spans="2:18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</row>
    <row r="208" spans="2:18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</row>
    <row r="209" spans="2:18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</row>
    <row r="210" spans="2:18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</row>
    <row r="211" spans="2:18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</row>
    <row r="212" spans="2:18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</row>
    <row r="213" spans="2:18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</row>
    <row r="214" spans="2:18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</row>
    <row r="215" spans="2:18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</row>
    <row r="216" spans="2:18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2:18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</row>
    <row r="218" spans="2:18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</row>
    <row r="219" spans="2:18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</row>
    <row r="220" spans="2:18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</row>
    <row r="221" spans="2:18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</row>
    <row r="222" spans="2:18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</row>
    <row r="223" spans="2:18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</row>
    <row r="224" spans="2:18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</row>
    <row r="225" spans="2:18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</row>
    <row r="226" spans="2:18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</row>
    <row r="227" spans="2:18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</row>
    <row r="228" spans="2:18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</row>
    <row r="229" spans="2:18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</row>
    <row r="230" spans="2:18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2:18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</row>
    <row r="232" spans="2:18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</row>
    <row r="233" spans="2:18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</row>
    <row r="234" spans="2:18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</row>
    <row r="235" spans="2:18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</row>
    <row r="236" spans="2:18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</row>
    <row r="237" spans="2:18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</row>
    <row r="238" spans="2:18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</row>
    <row r="239" spans="2:18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</row>
    <row r="240" spans="2:18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</row>
    <row r="241" spans="2:18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</row>
    <row r="242" spans="2:18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</row>
    <row r="243" spans="2:18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</row>
    <row r="244" spans="2:18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</row>
    <row r="245" spans="2:18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</row>
    <row r="246" spans="2:18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</row>
    <row r="247" spans="2:18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</row>
    <row r="248" spans="2:18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</row>
    <row r="249" spans="2:18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</row>
    <row r="250" spans="2:18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</row>
    <row r="251" spans="2:18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</row>
    <row r="252" spans="2:18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</row>
    <row r="253" spans="2:18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</row>
    <row r="254" spans="2:18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</row>
    <row r="255" spans="2:18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</row>
    <row r="256" spans="2:18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</row>
    <row r="257" spans="2:18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</row>
    <row r="258" spans="2:18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2:18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</row>
    <row r="260" spans="2:18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</row>
    <row r="261" spans="2:18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</row>
    <row r="262" spans="2:18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</row>
    <row r="263" spans="2:18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</row>
    <row r="264" spans="2:18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</row>
    <row r="265" spans="2:18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</row>
    <row r="266" spans="2:18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</row>
    <row r="267" spans="2:18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</row>
    <row r="268" spans="2:18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</row>
    <row r="269" spans="2:18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</row>
    <row r="270" spans="2:18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</row>
    <row r="271" spans="2:18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</row>
    <row r="272" spans="2:18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</row>
    <row r="273" spans="2:18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</row>
    <row r="274" spans="2:18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</row>
    <row r="275" spans="2:18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</row>
    <row r="276" spans="2:18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</row>
    <row r="277" spans="2:18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</row>
    <row r="278" spans="2:18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</row>
    <row r="279" spans="2:18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</row>
    <row r="280" spans="2:18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</row>
    <row r="281" spans="2:18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</row>
    <row r="282" spans="2:18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</row>
    <row r="283" spans="2:18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</row>
    <row r="284" spans="2:18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</row>
    <row r="285" spans="2:18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</row>
    <row r="286" spans="2:18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</row>
    <row r="287" spans="2:18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</row>
    <row r="288" spans="2:18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</row>
    <row r="289" spans="2:18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</row>
    <row r="290" spans="2:18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</row>
    <row r="291" spans="2:18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</row>
    <row r="292" spans="2:18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</row>
    <row r="293" spans="2:18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</row>
    <row r="294" spans="2:18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</row>
    <row r="295" spans="2:18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</row>
    <row r="296" spans="2:18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</row>
    <row r="297" spans="2:18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</row>
    <row r="298" spans="2:18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</row>
    <row r="299" spans="2:18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</row>
    <row r="300" spans="2:18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</row>
    <row r="301" spans="2:18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</row>
    <row r="302" spans="2:18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</row>
    <row r="303" spans="2:18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</row>
    <row r="304" spans="2:18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</row>
    <row r="305" spans="2:18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</row>
    <row r="306" spans="2:18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</row>
    <row r="307" spans="2:18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</row>
    <row r="308" spans="2:18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</row>
    <row r="309" spans="2:18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</row>
    <row r="310" spans="2:18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</row>
    <row r="311" spans="2:18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</row>
    <row r="312" spans="2:18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</row>
    <row r="313" spans="2:18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</row>
    <row r="314" spans="2:18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</row>
    <row r="315" spans="2:18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</row>
    <row r="316" spans="2:18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</row>
    <row r="317" spans="2:18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</row>
    <row r="318" spans="2:18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</row>
    <row r="319" spans="2:18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</row>
    <row r="320" spans="2:18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</row>
    <row r="321" spans="2:18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</row>
    <row r="322" spans="2:18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</row>
    <row r="323" spans="2:18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</row>
    <row r="324" spans="2:18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</row>
    <row r="325" spans="2:18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</row>
    <row r="326" spans="2:18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</row>
    <row r="327" spans="2:18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</row>
    <row r="328" spans="2:18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</row>
    <row r="329" spans="2:18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</row>
    <row r="330" spans="2:18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</row>
    <row r="331" spans="2:18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</row>
    <row r="332" spans="2:18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</row>
    <row r="333" spans="2:18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</row>
    <row r="334" spans="2:18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</row>
    <row r="335" spans="2:18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</row>
    <row r="336" spans="2:18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</row>
    <row r="337" spans="2:18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</row>
    <row r="338" spans="2:18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</row>
    <row r="339" spans="2:18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</row>
    <row r="340" spans="2:18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</row>
    <row r="341" spans="2:18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</row>
    <row r="342" spans="2:18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</row>
    <row r="343" spans="2:18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</row>
    <row r="344" spans="2:18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</row>
    <row r="345" spans="2:18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</row>
    <row r="346" spans="2:18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</row>
    <row r="347" spans="2:18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</row>
    <row r="348" spans="2:18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</row>
    <row r="349" spans="2:18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</row>
    <row r="350" spans="2:18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</row>
    <row r="351" spans="2:18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</row>
    <row r="352" spans="2:18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</row>
    <row r="353" spans="2:18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</row>
    <row r="354" spans="2:18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</row>
    <row r="355" spans="2:18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</row>
    <row r="356" spans="2:18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</row>
    <row r="357" spans="2:18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</row>
    <row r="358" spans="2:18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</row>
    <row r="359" spans="2:18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</row>
    <row r="360" spans="2:18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</row>
    <row r="361" spans="2:18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</row>
    <row r="362" spans="2:18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</row>
    <row r="363" spans="2:18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</row>
    <row r="364" spans="2:18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</row>
    <row r="365" spans="2:18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</row>
    <row r="366" spans="2:18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</row>
    <row r="367" spans="2:18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</row>
    <row r="368" spans="2:18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</row>
    <row r="369" spans="2:18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</row>
    <row r="370" spans="2:18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</row>
    <row r="371" spans="2:18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</row>
    <row r="372" spans="2:18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</row>
    <row r="373" spans="2:18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</row>
    <row r="374" spans="2:18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2:18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</row>
    <row r="376" spans="2:18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</row>
    <row r="377" spans="2:18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</row>
    <row r="378" spans="2:18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</row>
    <row r="379" spans="2:18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</row>
    <row r="380" spans="2:18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</row>
    <row r="381" spans="2:18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</row>
    <row r="382" spans="2:18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</row>
    <row r="383" spans="2:18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</row>
    <row r="384" spans="2:18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</row>
    <row r="385" spans="2:18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</row>
    <row r="386" spans="2:18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</row>
    <row r="387" spans="2:18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</row>
    <row r="388" spans="2:18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2:18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</row>
    <row r="390" spans="2:18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</row>
    <row r="391" spans="2:18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</row>
    <row r="392" spans="2:18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</row>
    <row r="393" spans="2:18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</row>
    <row r="394" spans="2:18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</row>
    <row r="395" spans="2:18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</row>
    <row r="396" spans="2:18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</row>
    <row r="397" spans="2:18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</row>
    <row r="398" spans="2:18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</row>
    <row r="399" spans="2:18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</row>
    <row r="400" spans="2:18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</row>
    <row r="401" spans="2:18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</row>
    <row r="402" spans="2:18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</row>
    <row r="403" spans="2:18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</row>
    <row r="404" spans="2:18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</row>
    <row r="405" spans="2:18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</row>
    <row r="406" spans="2:18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</row>
    <row r="407" spans="2:18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</row>
    <row r="408" spans="2:18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</row>
    <row r="409" spans="2:18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</row>
    <row r="410" spans="2:18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</row>
    <row r="411" spans="2:18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</row>
    <row r="412" spans="2:18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</row>
    <row r="413" spans="2:18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</row>
    <row r="414" spans="2:18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</row>
    <row r="415" spans="2:18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</row>
    <row r="416" spans="2:18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</row>
    <row r="417" spans="2:18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</row>
    <row r="418" spans="2:18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</row>
    <row r="419" spans="2:18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</row>
    <row r="420" spans="2:18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</row>
    <row r="421" spans="2:18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</row>
    <row r="422" spans="2:18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</row>
    <row r="423" spans="2:18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</row>
    <row r="424" spans="2:18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</row>
    <row r="425" spans="2:18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</row>
    <row r="426" spans="2:18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</row>
    <row r="427" spans="2:18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</row>
    <row r="428" spans="2:18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</row>
    <row r="429" spans="2:18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</row>
    <row r="430" spans="2:18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</row>
    <row r="431" spans="2:18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</row>
    <row r="432" spans="2:18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</row>
    <row r="433" spans="2:18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</row>
    <row r="434" spans="2:18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</row>
    <row r="435" spans="2:18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</row>
    <row r="436" spans="2:18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</row>
    <row r="437" spans="2:18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</row>
    <row r="438" spans="2:18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</row>
    <row r="439" spans="2:18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</row>
    <row r="440" spans="2:18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</row>
    <row r="441" spans="2:18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</row>
    <row r="442" spans="2:18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</row>
    <row r="443" spans="2:18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</row>
    <row r="444" spans="2:18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</row>
    <row r="445" spans="2:18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</row>
    <row r="446" spans="2:18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</row>
    <row r="447" spans="2:18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</row>
    <row r="448" spans="2:18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</row>
    <row r="449" spans="2:18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</row>
    <row r="450" spans="2:18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</row>
    <row r="451" spans="2:18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</row>
    <row r="452" spans="2:18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</row>
    <row r="453" spans="2:18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</row>
    <row r="454" spans="2:18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</row>
    <row r="455" spans="2:18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</row>
    <row r="456" spans="2:18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</row>
    <row r="457" spans="2:18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</row>
    <row r="458" spans="2:18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</row>
    <row r="459" spans="2:18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</row>
    <row r="460" spans="2:18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</row>
    <row r="461" spans="2:18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</row>
    <row r="462" spans="2:18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</row>
    <row r="463" spans="2:18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</row>
    <row r="464" spans="2:18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</row>
    <row r="465" spans="2:18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</row>
    <row r="466" spans="2:18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</row>
    <row r="467" spans="2:18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</row>
    <row r="468" spans="2:18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</row>
    <row r="469" spans="2:18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</row>
    <row r="470" spans="2:18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</row>
    <row r="471" spans="2:18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</row>
    <row r="472" spans="2:18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</row>
    <row r="473" spans="2:18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</row>
    <row r="474" spans="2:18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</row>
    <row r="475" spans="2:18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</row>
    <row r="476" spans="2:18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</row>
    <row r="477" spans="2:18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</row>
    <row r="478" spans="2:18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</row>
    <row r="479" spans="2:18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</row>
    <row r="480" spans="2:18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</row>
    <row r="481" spans="2:18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</row>
    <row r="482" spans="2:18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</row>
    <row r="483" spans="2:18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</row>
    <row r="484" spans="2:18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</row>
    <row r="485" spans="2:18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</row>
    <row r="486" spans="2:18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</row>
    <row r="487" spans="2:18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</row>
    <row r="488" spans="2:18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</row>
    <row r="489" spans="2:18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</row>
    <row r="490" spans="2:18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</row>
    <row r="491" spans="2:18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</row>
    <row r="492" spans="2:18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</row>
    <row r="493" spans="2:18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</row>
    <row r="494" spans="2:18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</row>
    <row r="495" spans="2:18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</row>
    <row r="496" spans="2:18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</row>
    <row r="497" spans="2:18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</row>
    <row r="498" spans="2:18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</row>
    <row r="499" spans="2:18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</row>
    <row r="500" spans="2:18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</row>
    <row r="501" spans="2:18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</row>
    <row r="502" spans="2:18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</row>
    <row r="503" spans="2:18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</row>
    <row r="504" spans="2:18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</row>
    <row r="505" spans="2:18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</row>
    <row r="506" spans="2:18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</row>
    <row r="507" spans="2:18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</row>
    <row r="508" spans="2:18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</row>
    <row r="509" spans="2:18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</row>
    <row r="510" spans="2:18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</row>
    <row r="511" spans="2:18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O1:Q9 O11:Q1048576 C32:I1048576 J1:M1048576 E1:I30 D1:D28 C29:D30 A1:B1048576 C5:C28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140</v>
      </c>
      <c r="C1" s="67" t="s" vm="1">
        <v>217</v>
      </c>
    </row>
    <row r="2" spans="2:16">
      <c r="B2" s="46" t="s">
        <v>139</v>
      </c>
      <c r="C2" s="67" t="s">
        <v>218</v>
      </c>
    </row>
    <row r="3" spans="2:16">
      <c r="B3" s="46" t="s">
        <v>141</v>
      </c>
      <c r="C3" s="67" t="s">
        <v>219</v>
      </c>
    </row>
    <row r="4" spans="2:16">
      <c r="B4" s="46" t="s">
        <v>142</v>
      </c>
      <c r="C4" s="67">
        <v>8602</v>
      </c>
    </row>
    <row r="6" spans="2:16" ht="26.25" customHeight="1">
      <c r="B6" s="149" t="s">
        <v>180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78.75">
      <c r="B7" s="21" t="s">
        <v>110</v>
      </c>
      <c r="C7" s="29" t="s">
        <v>43</v>
      </c>
      <c r="D7" s="29" t="s">
        <v>62</v>
      </c>
      <c r="E7" s="29" t="s">
        <v>14</v>
      </c>
      <c r="F7" s="29" t="s">
        <v>63</v>
      </c>
      <c r="G7" s="29" t="s">
        <v>98</v>
      </c>
      <c r="H7" s="29" t="s">
        <v>17</v>
      </c>
      <c r="I7" s="29" t="s">
        <v>97</v>
      </c>
      <c r="J7" s="29" t="s">
        <v>16</v>
      </c>
      <c r="K7" s="29" t="s">
        <v>175</v>
      </c>
      <c r="L7" s="29" t="s">
        <v>194</v>
      </c>
      <c r="M7" s="29" t="s">
        <v>176</v>
      </c>
      <c r="N7" s="29" t="s">
        <v>56</v>
      </c>
      <c r="O7" s="29" t="s">
        <v>143</v>
      </c>
      <c r="P7" s="30" t="s">
        <v>145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201</v>
      </c>
      <c r="M8" s="31" t="s">
        <v>197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2481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124">
        <v>0</v>
      </c>
      <c r="P10" s="124">
        <v>0</v>
      </c>
    </row>
    <row r="11" spans="2:16" ht="20.25" customHeight="1">
      <c r="B11" s="125" t="s">
        <v>209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5" t="s">
        <v>106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5" t="s">
        <v>200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</row>
    <row r="111" spans="2:16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</row>
    <row r="112" spans="2:16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</row>
    <row r="113" spans="2:16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</row>
    <row r="114" spans="2:16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2:16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</row>
    <row r="116" spans="2:16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</row>
    <row r="117" spans="2:16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</row>
    <row r="118" spans="2:16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</row>
    <row r="119" spans="2:16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</row>
    <row r="120" spans="2:16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</row>
    <row r="121" spans="2:16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</row>
    <row r="122" spans="2:16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</row>
    <row r="123" spans="2:16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</row>
    <row r="124" spans="2:16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</row>
    <row r="125" spans="2:16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</row>
    <row r="126" spans="2:16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</row>
    <row r="127" spans="2:16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</row>
    <row r="128" spans="2:16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</row>
    <row r="129" spans="2:16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</row>
    <row r="130" spans="2:16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</row>
    <row r="131" spans="2:16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</row>
    <row r="132" spans="2:16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</row>
    <row r="133" spans="2:16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</row>
    <row r="134" spans="2:16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</row>
    <row r="135" spans="2:16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</row>
    <row r="136" spans="2:16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</row>
    <row r="137" spans="2:16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</row>
    <row r="138" spans="2:16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</row>
    <row r="139" spans="2:16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</row>
    <row r="140" spans="2:16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</row>
    <row r="141" spans="2:16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</row>
    <row r="142" spans="2:16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</row>
    <row r="143" spans="2:16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</row>
    <row r="144" spans="2:16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</row>
    <row r="145" spans="2:16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</row>
    <row r="146" spans="2:16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</row>
    <row r="147" spans="2:16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</row>
    <row r="148" spans="2:16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</row>
    <row r="149" spans="2:16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</row>
    <row r="150" spans="2:16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</row>
    <row r="151" spans="2:16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</row>
    <row r="152" spans="2:16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</row>
    <row r="153" spans="2:16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</row>
    <row r="154" spans="2:16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</row>
    <row r="155" spans="2:16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</row>
    <row r="156" spans="2:16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</row>
    <row r="157" spans="2:16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</row>
    <row r="158" spans="2:16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</row>
    <row r="159" spans="2:16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</row>
    <row r="160" spans="2:16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</row>
    <row r="161" spans="2:16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</row>
    <row r="162" spans="2:16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</row>
    <row r="163" spans="2:16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</row>
    <row r="164" spans="2:16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</row>
    <row r="165" spans="2:16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</row>
    <row r="166" spans="2:16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</row>
    <row r="167" spans="2:16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</row>
    <row r="168" spans="2:16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</row>
    <row r="169" spans="2:16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</row>
    <row r="170" spans="2:16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</row>
    <row r="171" spans="2:16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</row>
    <row r="172" spans="2:16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</row>
    <row r="173" spans="2:16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</row>
    <row r="174" spans="2:16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</row>
    <row r="175" spans="2:16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</row>
    <row r="176" spans="2:16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</row>
    <row r="177" spans="2:16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</row>
    <row r="178" spans="2:16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</row>
    <row r="179" spans="2:16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</row>
    <row r="180" spans="2:16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</row>
    <row r="181" spans="2:16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</row>
    <row r="182" spans="2:16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</row>
    <row r="183" spans="2:16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</row>
    <row r="184" spans="2:16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</row>
    <row r="185" spans="2:16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</row>
    <row r="186" spans="2:16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</row>
    <row r="187" spans="2:16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</row>
    <row r="188" spans="2:16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</row>
    <row r="189" spans="2:16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</row>
    <row r="190" spans="2:16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</row>
    <row r="191" spans="2:16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</row>
    <row r="192" spans="2:16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</row>
    <row r="193" spans="2:16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</row>
    <row r="194" spans="2:16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</row>
    <row r="195" spans="2:16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</row>
    <row r="196" spans="2:16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</row>
    <row r="197" spans="2:16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</row>
    <row r="198" spans="2:16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</row>
    <row r="199" spans="2:16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</row>
    <row r="200" spans="2:16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</row>
    <row r="201" spans="2:16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2" spans="2:16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</row>
    <row r="203" spans="2:16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</row>
    <row r="204" spans="2:16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</row>
    <row r="205" spans="2:16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</row>
    <row r="206" spans="2:16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</row>
    <row r="207" spans="2:16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</row>
    <row r="208" spans="2:16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</row>
    <row r="209" spans="2:16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</row>
    <row r="210" spans="2:16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</row>
    <row r="211" spans="2:16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</row>
    <row r="212" spans="2:16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</row>
    <row r="213" spans="2:16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</row>
    <row r="214" spans="2:16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</row>
    <row r="215" spans="2:16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</row>
    <row r="216" spans="2:16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</row>
    <row r="217" spans="2:16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2:16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2:16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2:16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2:16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2:16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2:16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2:16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2:16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2:16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2:16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2:16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2:16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2:16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2:16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2:16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2:16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2:16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2:16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2:16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2:16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2:16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2:16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2:16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2:16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2:16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2:16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2:16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2:16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2:16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2:16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2:16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2:16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2:16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2:16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2:16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2:16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2:16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2:16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2:16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2:16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2:16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2:16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2:16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2:16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2:16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2:16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2:16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2:16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2:16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2:16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2:16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2:16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2:16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2:16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2:16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2:16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2:16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2:16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2:16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2:16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2:16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2:16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2:16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2:16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2:16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2:16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2:16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2:16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2:16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2:16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2:16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2:16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2:16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2:16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2:16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2:16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2:16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2:16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2:16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2:16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2:16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2:16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2:16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2:16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2:16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2:16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2:16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2:16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2:16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2:16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2:16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2:16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2:16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2:16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2:16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2:16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2:16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2:16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2:16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2:16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2:16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2:16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2:16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2:16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2:16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2:16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2:16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2:16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2:16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2:16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2:16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2:16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2:16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2:16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2:16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2:16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2:16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2:16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2:16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2:16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2:16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2:16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2:16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2:16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2:16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2:16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2:16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2:16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2:16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2:16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2:16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2:16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2:16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2:16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2:16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2:16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2:16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2:16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2:16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2:16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2:16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2:16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2:16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2:16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2:16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2:16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2:16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2:16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2:16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2:16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2:16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2:16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2:16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2:16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2:16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2:16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2:16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2:16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2:16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2:16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2:16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2:16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2:16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2:16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2:16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2:16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2:16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2:16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2:16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2:16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2:16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2:16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2:16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2:16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2:16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2:16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2:16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2:16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2:16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2:16">
      <c r="B397" s="126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2:16">
      <c r="B398" s="126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2:16">
      <c r="B399" s="127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2:16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2:16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2:16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2:16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2:16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2:16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2:16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2:16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2:16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2:16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2:16">
      <c r="B410" s="110"/>
      <c r="C410" s="110"/>
      <c r="D410" s="110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2:16">
      <c r="B411" s="110"/>
      <c r="C411" s="110"/>
      <c r="D411" s="110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 spans="2:16">
      <c r="B412" s="110"/>
      <c r="C412" s="110"/>
      <c r="D412" s="110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 spans="2:16">
      <c r="B413" s="110"/>
      <c r="C413" s="110"/>
      <c r="D413" s="110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 spans="2:16">
      <c r="B414" s="110"/>
      <c r="C414" s="110"/>
      <c r="D414" s="110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2:16">
      <c r="B415" s="110"/>
      <c r="C415" s="110"/>
      <c r="D415" s="110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2:16">
      <c r="B416" s="110"/>
      <c r="C416" s="110"/>
      <c r="D416" s="110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2:16">
      <c r="B417" s="110"/>
      <c r="C417" s="110"/>
      <c r="D417" s="110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 spans="2:16">
      <c r="B418" s="110"/>
      <c r="C418" s="110"/>
      <c r="D418" s="110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 spans="2:16">
      <c r="B419" s="110"/>
      <c r="C419" s="110"/>
      <c r="D419" s="110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 spans="2:16">
      <c r="B420" s="110"/>
      <c r="C420" s="110"/>
      <c r="D420" s="110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2:16">
      <c r="B421" s="110"/>
      <c r="C421" s="110"/>
      <c r="D421" s="110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 spans="2:16">
      <c r="B422" s="110"/>
      <c r="C422" s="110"/>
      <c r="D422" s="110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 spans="2:16">
      <c r="B423" s="110"/>
      <c r="C423" s="110"/>
      <c r="D423" s="110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2:16">
      <c r="B424" s="110"/>
      <c r="C424" s="110"/>
      <c r="D424" s="110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 spans="2:16">
      <c r="B425" s="110"/>
      <c r="C425" s="110"/>
      <c r="D425" s="110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 spans="2:16">
      <c r="B426" s="110"/>
      <c r="C426" s="110"/>
      <c r="D426" s="110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2:16">
      <c r="B427" s="110"/>
      <c r="C427" s="110"/>
      <c r="D427" s="110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 spans="2:16">
      <c r="B428" s="110"/>
      <c r="C428" s="110"/>
      <c r="D428" s="110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 spans="2:16">
      <c r="B429" s="110"/>
      <c r="C429" s="110"/>
      <c r="D429" s="110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 spans="2:16">
      <c r="B430" s="110"/>
      <c r="C430" s="110"/>
      <c r="D430" s="110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 spans="2:16">
      <c r="B431" s="110"/>
      <c r="C431" s="110"/>
      <c r="D431" s="110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 spans="2:16">
      <c r="B432" s="110"/>
      <c r="C432" s="110"/>
      <c r="D432" s="110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 spans="2:16">
      <c r="B433" s="110"/>
      <c r="C433" s="110"/>
      <c r="D433" s="110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 spans="2:16">
      <c r="B434" s="110"/>
      <c r="C434" s="110"/>
      <c r="D434" s="110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 spans="2:16">
      <c r="B435" s="110"/>
      <c r="C435" s="110"/>
      <c r="D435" s="110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2:16">
      <c r="B436" s="110"/>
      <c r="C436" s="110"/>
      <c r="D436" s="110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 spans="2:16">
      <c r="B437" s="110"/>
      <c r="C437" s="110"/>
      <c r="D437" s="110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2:16">
      <c r="B438" s="110"/>
      <c r="C438" s="110"/>
      <c r="D438" s="110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 spans="2:16">
      <c r="B439" s="110"/>
      <c r="C439" s="110"/>
      <c r="D439" s="110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 spans="2:16">
      <c r="B440" s="110"/>
      <c r="C440" s="110"/>
      <c r="D440" s="110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 spans="2:16">
      <c r="B441" s="110"/>
      <c r="C441" s="110"/>
      <c r="D441" s="110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2:16">
      <c r="B442" s="110"/>
      <c r="C442" s="110"/>
      <c r="D442" s="110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 spans="2:16">
      <c r="B443" s="110"/>
      <c r="C443" s="110"/>
      <c r="D443" s="110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2:16">
      <c r="B444" s="110"/>
      <c r="C444" s="110"/>
      <c r="D444" s="110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 spans="2:16">
      <c r="B445" s="110"/>
      <c r="C445" s="110"/>
      <c r="D445" s="110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 spans="2:16">
      <c r="B446" s="110"/>
      <c r="C446" s="110"/>
      <c r="D446" s="110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 spans="2:16">
      <c r="B447" s="110"/>
      <c r="C447" s="110"/>
      <c r="D447" s="110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2:16">
      <c r="B448" s="110"/>
      <c r="C448" s="110"/>
      <c r="D448" s="110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 spans="2:16">
      <c r="B449" s="110"/>
      <c r="C449" s="110"/>
      <c r="D449" s="110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2:16">
      <c r="B450" s="110"/>
      <c r="C450" s="110"/>
      <c r="D450" s="110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 spans="2:16">
      <c r="B451" s="110"/>
      <c r="C451" s="110"/>
      <c r="D451" s="110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2:16">
      <c r="B452" s="110"/>
      <c r="C452" s="110"/>
      <c r="D452" s="110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  <row r="453" spans="2:16">
      <c r="B453" s="110"/>
      <c r="C453" s="110"/>
      <c r="D453" s="110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</row>
    <row r="454" spans="2:16">
      <c r="B454" s="110"/>
      <c r="C454" s="110"/>
      <c r="D454" s="110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</row>
    <row r="455" spans="2:16">
      <c r="B455" s="110"/>
      <c r="C455" s="110"/>
      <c r="D455" s="110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</row>
    <row r="456" spans="2:16">
      <c r="B456" s="110"/>
      <c r="C456" s="110"/>
      <c r="D456" s="110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</row>
    <row r="457" spans="2:16">
      <c r="B457" s="110"/>
      <c r="C457" s="110"/>
      <c r="D457" s="110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</row>
    <row r="458" spans="2:16">
      <c r="B458" s="110"/>
      <c r="C458" s="110"/>
      <c r="D458" s="110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</row>
    <row r="459" spans="2:16">
      <c r="B459" s="110"/>
      <c r="C459" s="110"/>
      <c r="D459" s="110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</row>
    <row r="460" spans="2:16">
      <c r="B460" s="110"/>
      <c r="C460" s="110"/>
      <c r="D460" s="110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</row>
    <row r="461" spans="2:16">
      <c r="B461" s="110"/>
      <c r="C461" s="110"/>
      <c r="D461" s="110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</row>
    <row r="462" spans="2:16">
      <c r="B462" s="110"/>
      <c r="C462" s="110"/>
      <c r="D462" s="110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</row>
    <row r="463" spans="2:16">
      <c r="B463" s="110"/>
      <c r="C463" s="110"/>
      <c r="D463" s="110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140</v>
      </c>
      <c r="C1" s="67" t="s" vm="1">
        <v>217</v>
      </c>
    </row>
    <row r="2" spans="2:20">
      <c r="B2" s="46" t="s">
        <v>139</v>
      </c>
      <c r="C2" s="67" t="s">
        <v>218</v>
      </c>
    </row>
    <row r="3" spans="2:20">
      <c r="B3" s="46" t="s">
        <v>141</v>
      </c>
      <c r="C3" s="67" t="s">
        <v>219</v>
      </c>
    </row>
    <row r="4" spans="2:20">
      <c r="B4" s="46" t="s">
        <v>142</v>
      </c>
      <c r="C4" s="67">
        <v>8602</v>
      </c>
    </row>
    <row r="6" spans="2:20" ht="26.25" customHeight="1">
      <c r="B6" s="155" t="s">
        <v>167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</row>
    <row r="7" spans="2:20" ht="26.25" customHeight="1">
      <c r="B7" s="155" t="s">
        <v>84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</row>
    <row r="8" spans="2:20" s="3" customFormat="1" ht="78.75">
      <c r="B8" s="36" t="s">
        <v>109</v>
      </c>
      <c r="C8" s="12" t="s">
        <v>43</v>
      </c>
      <c r="D8" s="12" t="s">
        <v>113</v>
      </c>
      <c r="E8" s="12" t="s">
        <v>183</v>
      </c>
      <c r="F8" s="12" t="s">
        <v>111</v>
      </c>
      <c r="G8" s="12" t="s">
        <v>62</v>
      </c>
      <c r="H8" s="12" t="s">
        <v>14</v>
      </c>
      <c r="I8" s="12" t="s">
        <v>63</v>
      </c>
      <c r="J8" s="12" t="s">
        <v>98</v>
      </c>
      <c r="K8" s="12" t="s">
        <v>17</v>
      </c>
      <c r="L8" s="12" t="s">
        <v>97</v>
      </c>
      <c r="M8" s="12" t="s">
        <v>16</v>
      </c>
      <c r="N8" s="12" t="s">
        <v>18</v>
      </c>
      <c r="O8" s="12" t="s">
        <v>194</v>
      </c>
      <c r="P8" s="12" t="s">
        <v>193</v>
      </c>
      <c r="Q8" s="12" t="s">
        <v>59</v>
      </c>
      <c r="R8" s="12" t="s">
        <v>56</v>
      </c>
      <c r="S8" s="12" t="s">
        <v>143</v>
      </c>
      <c r="T8" s="37" t="s">
        <v>145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201</v>
      </c>
      <c r="P9" s="15"/>
      <c r="Q9" s="15" t="s">
        <v>197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107</v>
      </c>
      <c r="R10" s="18" t="s">
        <v>108</v>
      </c>
      <c r="S10" s="43" t="s">
        <v>146</v>
      </c>
      <c r="T10" s="60" t="s">
        <v>184</v>
      </c>
    </row>
    <row r="11" spans="2:20" s="4" customFormat="1" ht="18" customHeight="1">
      <c r="B11" s="122" t="s">
        <v>2472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23">
        <v>0</v>
      </c>
      <c r="R11" s="68"/>
      <c r="S11" s="124">
        <v>0</v>
      </c>
      <c r="T11" s="124">
        <v>0</v>
      </c>
    </row>
    <row r="12" spans="2:20">
      <c r="B12" s="125" t="s">
        <v>209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25" t="s">
        <v>106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25" t="s">
        <v>192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25" t="s">
        <v>200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43.5703125" style="2" customWidth="1"/>
    <col min="4" max="4" width="6.42578125" style="2" bestFit="1" customWidth="1"/>
    <col min="5" max="5" width="8" style="2" bestFit="1" customWidth="1"/>
    <col min="6" max="6" width="12.85546875" style="2" bestFit="1" customWidth="1"/>
    <col min="7" max="7" width="44.7109375" style="1" bestFit="1" customWidth="1"/>
    <col min="8" max="8" width="6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" style="1" bestFit="1" customWidth="1"/>
    <col min="13" max="13" width="7.42578125" style="1" bestFit="1" customWidth="1"/>
    <col min="14" max="14" width="9.140625" style="1" bestFit="1" customWidth="1"/>
    <col min="15" max="15" width="11.140625" style="1" bestFit="1" customWidth="1"/>
    <col min="16" max="16" width="13" style="1" bestFit="1" customWidth="1"/>
    <col min="17" max="17" width="8.28515625" style="1" bestFit="1" customWidth="1"/>
    <col min="18" max="18" width="10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140</v>
      </c>
      <c r="C1" s="67" t="s" vm="1">
        <v>217</v>
      </c>
    </row>
    <row r="2" spans="2:21">
      <c r="B2" s="46" t="s">
        <v>139</v>
      </c>
      <c r="C2" s="67" t="s">
        <v>218</v>
      </c>
    </row>
    <row r="3" spans="2:21">
      <c r="B3" s="46" t="s">
        <v>141</v>
      </c>
      <c r="C3" s="67" t="s">
        <v>219</v>
      </c>
    </row>
    <row r="4" spans="2:21">
      <c r="B4" s="46" t="s">
        <v>142</v>
      </c>
      <c r="C4" s="67">
        <v>8602</v>
      </c>
    </row>
    <row r="6" spans="2:21" ht="26.25" customHeight="1">
      <c r="B6" s="149" t="s">
        <v>167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</row>
    <row r="7" spans="2:21" ht="26.25" customHeight="1">
      <c r="B7" s="149" t="s">
        <v>85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</row>
    <row r="8" spans="2:21" s="3" customFormat="1" ht="78.75">
      <c r="B8" s="21" t="s">
        <v>109</v>
      </c>
      <c r="C8" s="29" t="s">
        <v>43</v>
      </c>
      <c r="D8" s="29" t="s">
        <v>113</v>
      </c>
      <c r="E8" s="29" t="s">
        <v>183</v>
      </c>
      <c r="F8" s="29" t="s">
        <v>111</v>
      </c>
      <c r="G8" s="29" t="s">
        <v>62</v>
      </c>
      <c r="H8" s="29" t="s">
        <v>14</v>
      </c>
      <c r="I8" s="29" t="s">
        <v>63</v>
      </c>
      <c r="J8" s="29" t="s">
        <v>98</v>
      </c>
      <c r="K8" s="29" t="s">
        <v>17</v>
      </c>
      <c r="L8" s="29" t="s">
        <v>97</v>
      </c>
      <c r="M8" s="29" t="s">
        <v>16</v>
      </c>
      <c r="N8" s="29" t="s">
        <v>18</v>
      </c>
      <c r="O8" s="12" t="s">
        <v>194</v>
      </c>
      <c r="P8" s="29" t="s">
        <v>193</v>
      </c>
      <c r="Q8" s="29" t="s">
        <v>208</v>
      </c>
      <c r="R8" s="29" t="s">
        <v>59</v>
      </c>
      <c r="S8" s="12" t="s">
        <v>56</v>
      </c>
      <c r="T8" s="29" t="s">
        <v>143</v>
      </c>
      <c r="U8" s="13" t="s">
        <v>145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201</v>
      </c>
      <c r="P9" s="31"/>
      <c r="Q9" s="15" t="s">
        <v>197</v>
      </c>
      <c r="R9" s="31" t="s">
        <v>197</v>
      </c>
      <c r="S9" s="15" t="s">
        <v>19</v>
      </c>
      <c r="T9" s="31" t="s">
        <v>197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107</v>
      </c>
      <c r="R10" s="18" t="s">
        <v>108</v>
      </c>
      <c r="S10" s="18" t="s">
        <v>146</v>
      </c>
      <c r="T10" s="18" t="s">
        <v>184</v>
      </c>
      <c r="U10" s="19" t="s">
        <v>203</v>
      </c>
    </row>
    <row r="11" spans="2:21" s="4" customFormat="1" ht="18" customHeight="1">
      <c r="B11" s="84" t="s">
        <v>31</v>
      </c>
      <c r="C11" s="85"/>
      <c r="D11" s="85"/>
      <c r="E11" s="85"/>
      <c r="F11" s="85"/>
      <c r="G11" s="85"/>
      <c r="H11" s="85"/>
      <c r="I11" s="85"/>
      <c r="J11" s="85"/>
      <c r="K11" s="87">
        <v>4.2924258752201725</v>
      </c>
      <c r="L11" s="85"/>
      <c r="M11" s="85"/>
      <c r="N11" s="88">
        <v>3.7120242409864092E-2</v>
      </c>
      <c r="O11" s="87"/>
      <c r="P11" s="89"/>
      <c r="Q11" s="87">
        <v>18.452388641000006</v>
      </c>
      <c r="R11" s="87">
        <f>R12+R259</f>
        <v>2308.7743283650002</v>
      </c>
      <c r="S11" s="85"/>
      <c r="T11" s="90">
        <f>IFERROR(R11/$R$11,0)</f>
        <v>1</v>
      </c>
      <c r="U11" s="90">
        <f>R11/'סכום נכסי הקרן'!$C$42</f>
        <v>2.9488577615108761E-2</v>
      </c>
    </row>
    <row r="12" spans="2:21">
      <c r="B12" s="70" t="s">
        <v>188</v>
      </c>
      <c r="C12" s="71"/>
      <c r="D12" s="71"/>
      <c r="E12" s="71"/>
      <c r="F12" s="71"/>
      <c r="G12" s="71"/>
      <c r="H12" s="71"/>
      <c r="I12" s="71"/>
      <c r="J12" s="71"/>
      <c r="K12" s="79">
        <v>4.2935632852759316</v>
      </c>
      <c r="L12" s="71"/>
      <c r="M12" s="71"/>
      <c r="N12" s="91">
        <v>3.7193968555394454E-2</v>
      </c>
      <c r="O12" s="79"/>
      <c r="P12" s="81"/>
      <c r="Q12" s="79">
        <v>18.452388641000006</v>
      </c>
      <c r="R12" s="79">
        <f>R13+R169+R251</f>
        <v>2306.3276978850004</v>
      </c>
      <c r="S12" s="71"/>
      <c r="T12" s="80">
        <f t="shared" ref="T12:T13" si="0">IFERROR(R12/$R$11,0)</f>
        <v>0.99894029033070009</v>
      </c>
      <c r="U12" s="80">
        <f>R12/'סכום נכסי הקרן'!$C$42</f>
        <v>2.9457328284276128E-2</v>
      </c>
    </row>
    <row r="13" spans="2:21">
      <c r="B13" s="86" t="s">
        <v>30</v>
      </c>
      <c r="C13" s="71"/>
      <c r="D13" s="71"/>
      <c r="E13" s="71"/>
      <c r="F13" s="71"/>
      <c r="G13" s="71"/>
      <c r="H13" s="71"/>
      <c r="I13" s="71"/>
      <c r="J13" s="71"/>
      <c r="K13" s="79">
        <v>4.3544857972222424</v>
      </c>
      <c r="L13" s="71"/>
      <c r="M13" s="71"/>
      <c r="N13" s="91">
        <v>3.3101697073853006E-2</v>
      </c>
      <c r="O13" s="79"/>
      <c r="P13" s="81"/>
      <c r="Q13" s="79">
        <v>16.972900101000004</v>
      </c>
      <c r="R13" s="79">
        <f>SUM(R14:R167)</f>
        <v>1938.0006005270002</v>
      </c>
      <c r="S13" s="71"/>
      <c r="T13" s="80">
        <f t="shared" si="0"/>
        <v>0.83940668289543485</v>
      </c>
      <c r="U13" s="80">
        <f>R13/'סכום נכסי הקרן'!$C$42</f>
        <v>2.4752909119203016E-2</v>
      </c>
    </row>
    <row r="14" spans="2:21">
      <c r="B14" s="75" t="s">
        <v>243</v>
      </c>
      <c r="C14" s="69">
        <v>6040372</v>
      </c>
      <c r="D14" s="82" t="s">
        <v>114</v>
      </c>
      <c r="E14" s="82" t="s">
        <v>244</v>
      </c>
      <c r="F14" s="69" t="s">
        <v>245</v>
      </c>
      <c r="G14" s="82" t="s">
        <v>246</v>
      </c>
      <c r="H14" s="69" t="s">
        <v>247</v>
      </c>
      <c r="I14" s="69" t="s">
        <v>125</v>
      </c>
      <c r="J14" s="69"/>
      <c r="K14" s="69">
        <v>1.98</v>
      </c>
      <c r="L14" s="82" t="s">
        <v>127</v>
      </c>
      <c r="M14" s="83">
        <v>8.3000000000000001E-3</v>
      </c>
      <c r="N14" s="83">
        <v>2.1716417910447761E-2</v>
      </c>
      <c r="O14" s="76">
        <v>2.5000000000000006E-4</v>
      </c>
      <c r="P14" s="78">
        <v>107.6</v>
      </c>
      <c r="Q14" s="69"/>
      <c r="R14" s="76">
        <v>2.6800000000000007E-7</v>
      </c>
      <c r="S14" s="77">
        <v>8.218558425403106E-14</v>
      </c>
      <c r="T14" s="77">
        <v>1.160789067633947E-10</v>
      </c>
      <c r="U14" s="77">
        <v>3.4230018515693378E-12</v>
      </c>
    </row>
    <row r="15" spans="2:21">
      <c r="B15" s="75" t="s">
        <v>248</v>
      </c>
      <c r="C15" s="69">
        <v>2310217</v>
      </c>
      <c r="D15" s="82" t="s">
        <v>114</v>
      </c>
      <c r="E15" s="82" t="s">
        <v>244</v>
      </c>
      <c r="F15" s="69">
        <v>520032046</v>
      </c>
      <c r="G15" s="82" t="s">
        <v>246</v>
      </c>
      <c r="H15" s="69" t="s">
        <v>247</v>
      </c>
      <c r="I15" s="69" t="s">
        <v>125</v>
      </c>
      <c r="J15" s="69"/>
      <c r="K15" s="76">
        <v>1.2399999999640579</v>
      </c>
      <c r="L15" s="82" t="s">
        <v>127</v>
      </c>
      <c r="M15" s="83">
        <v>8.6E-3</v>
      </c>
      <c r="N15" s="83">
        <v>2.3400000000025675E-2</v>
      </c>
      <c r="O15" s="76">
        <v>7064.7913540000018</v>
      </c>
      <c r="P15" s="78">
        <v>110.27</v>
      </c>
      <c r="Q15" s="69"/>
      <c r="R15" s="76">
        <v>7.7903452470000021</v>
      </c>
      <c r="S15" s="77">
        <v>2.8243902411137028E-6</v>
      </c>
      <c r="T15" s="77">
        <v>3.3742341775416717E-3</v>
      </c>
      <c r="U15" s="77">
        <v>9.9501366435990256E-5</v>
      </c>
    </row>
    <row r="16" spans="2:21">
      <c r="B16" s="75" t="s">
        <v>250</v>
      </c>
      <c r="C16" s="69">
        <v>2310282</v>
      </c>
      <c r="D16" s="82" t="s">
        <v>114</v>
      </c>
      <c r="E16" s="82" t="s">
        <v>244</v>
      </c>
      <c r="F16" s="69">
        <v>520032046</v>
      </c>
      <c r="G16" s="82" t="s">
        <v>246</v>
      </c>
      <c r="H16" s="69" t="s">
        <v>247</v>
      </c>
      <c r="I16" s="69" t="s">
        <v>125</v>
      </c>
      <c r="J16" s="69"/>
      <c r="K16" s="76">
        <v>2.9699999999914239</v>
      </c>
      <c r="L16" s="82" t="s">
        <v>127</v>
      </c>
      <c r="M16" s="83">
        <v>3.8E-3</v>
      </c>
      <c r="N16" s="83">
        <v>1.9899999999971413E-2</v>
      </c>
      <c r="O16" s="76">
        <v>33698.421279000009</v>
      </c>
      <c r="P16" s="78">
        <v>103.8</v>
      </c>
      <c r="Q16" s="69"/>
      <c r="R16" s="76">
        <v>34.97896179</v>
      </c>
      <c r="S16" s="77">
        <v>1.1232807093000004E-5</v>
      </c>
      <c r="T16" s="77">
        <v>1.5150446433961771E-2</v>
      </c>
      <c r="U16" s="77">
        <v>4.4676511557142939E-4</v>
      </c>
    </row>
    <row r="17" spans="2:21">
      <c r="B17" s="75" t="s">
        <v>251</v>
      </c>
      <c r="C17" s="69">
        <v>2310381</v>
      </c>
      <c r="D17" s="82" t="s">
        <v>114</v>
      </c>
      <c r="E17" s="82" t="s">
        <v>244</v>
      </c>
      <c r="F17" s="69">
        <v>520032046</v>
      </c>
      <c r="G17" s="82" t="s">
        <v>246</v>
      </c>
      <c r="H17" s="69" t="s">
        <v>247</v>
      </c>
      <c r="I17" s="69" t="s">
        <v>125</v>
      </c>
      <c r="J17" s="69"/>
      <c r="K17" s="76">
        <v>6.9599999982655794</v>
      </c>
      <c r="L17" s="82" t="s">
        <v>127</v>
      </c>
      <c r="M17" s="83">
        <v>2E-3</v>
      </c>
      <c r="N17" s="83">
        <v>2.0099999993073579E-2</v>
      </c>
      <c r="O17" s="76">
        <v>1815.3631010000004</v>
      </c>
      <c r="P17" s="78">
        <v>97.6</v>
      </c>
      <c r="Q17" s="76">
        <v>4.0144290000000008E-3</v>
      </c>
      <c r="R17" s="76">
        <v>1.7758088230000002</v>
      </c>
      <c r="S17" s="77">
        <v>1.8941364475820423E-6</v>
      </c>
      <c r="T17" s="77">
        <v>7.6915651789041285E-4</v>
      </c>
      <c r="U17" s="77">
        <v>2.2681331675978229E-5</v>
      </c>
    </row>
    <row r="18" spans="2:21">
      <c r="B18" s="75" t="s">
        <v>252</v>
      </c>
      <c r="C18" s="69">
        <v>1158476</v>
      </c>
      <c r="D18" s="82" t="s">
        <v>114</v>
      </c>
      <c r="E18" s="82" t="s">
        <v>244</v>
      </c>
      <c r="F18" s="69" t="s">
        <v>253</v>
      </c>
      <c r="G18" s="82" t="s">
        <v>123</v>
      </c>
      <c r="H18" s="69" t="s">
        <v>254</v>
      </c>
      <c r="I18" s="69" t="s">
        <v>255</v>
      </c>
      <c r="J18" s="69"/>
      <c r="K18" s="76">
        <v>12.639999999919592</v>
      </c>
      <c r="L18" s="82" t="s">
        <v>127</v>
      </c>
      <c r="M18" s="83">
        <v>2.07E-2</v>
      </c>
      <c r="N18" s="83">
        <v>2.359999999993008E-2</v>
      </c>
      <c r="O18" s="76">
        <v>32678.193222000009</v>
      </c>
      <c r="P18" s="78">
        <v>105.04</v>
      </c>
      <c r="Q18" s="69"/>
      <c r="R18" s="76">
        <v>34.325174209000004</v>
      </c>
      <c r="S18" s="77">
        <v>1.1646842584700584E-5</v>
      </c>
      <c r="T18" s="77">
        <v>1.4867271256133548E-2</v>
      </c>
      <c r="U18" s="77">
        <v>4.3841468236136959E-4</v>
      </c>
    </row>
    <row r="19" spans="2:21">
      <c r="B19" s="75" t="s">
        <v>256</v>
      </c>
      <c r="C19" s="69">
        <v>1171297</v>
      </c>
      <c r="D19" s="82" t="s">
        <v>114</v>
      </c>
      <c r="E19" s="82" t="s">
        <v>244</v>
      </c>
      <c r="F19" s="69" t="s">
        <v>257</v>
      </c>
      <c r="G19" s="82" t="s">
        <v>246</v>
      </c>
      <c r="H19" s="69" t="s">
        <v>254</v>
      </c>
      <c r="I19" s="69" t="s">
        <v>255</v>
      </c>
      <c r="J19" s="69"/>
      <c r="K19" s="69">
        <v>0.09</v>
      </c>
      <c r="L19" s="82" t="s">
        <v>127</v>
      </c>
      <c r="M19" s="83">
        <v>3.5499999999999997E-2</v>
      </c>
      <c r="N19" s="83">
        <v>3.0369003690036905E-2</v>
      </c>
      <c r="O19" s="76">
        <v>2.2000000000000003E-4</v>
      </c>
      <c r="P19" s="78">
        <v>123.1</v>
      </c>
      <c r="Q19" s="69"/>
      <c r="R19" s="76">
        <v>2.7100000000000003E-7</v>
      </c>
      <c r="S19" s="77">
        <v>3.0867066418560934E-12</v>
      </c>
      <c r="T19" s="77">
        <v>1.1737829751074611E-10</v>
      </c>
      <c r="U19" s="77">
        <v>3.461319036474964E-12</v>
      </c>
    </row>
    <row r="20" spans="2:21">
      <c r="B20" s="75" t="s">
        <v>258</v>
      </c>
      <c r="C20" s="69">
        <v>1145564</v>
      </c>
      <c r="D20" s="82" t="s">
        <v>114</v>
      </c>
      <c r="E20" s="82" t="s">
        <v>244</v>
      </c>
      <c r="F20" s="69" t="s">
        <v>259</v>
      </c>
      <c r="G20" s="82" t="s">
        <v>260</v>
      </c>
      <c r="H20" s="69" t="s">
        <v>247</v>
      </c>
      <c r="I20" s="69" t="s">
        <v>125</v>
      </c>
      <c r="J20" s="69"/>
      <c r="K20" s="69">
        <v>2.39</v>
      </c>
      <c r="L20" s="82" t="s">
        <v>127</v>
      </c>
      <c r="M20" s="83">
        <v>8.3000000000000001E-3</v>
      </c>
      <c r="N20" s="83">
        <v>2.041152263374486E-2</v>
      </c>
      <c r="O20" s="76">
        <v>2.2500000000000002E-4</v>
      </c>
      <c r="P20" s="78">
        <v>108.31</v>
      </c>
      <c r="Q20" s="69"/>
      <c r="R20" s="76">
        <v>2.4300000000000005E-7</v>
      </c>
      <c r="S20" s="77">
        <v>1.6324696915677064E-13</v>
      </c>
      <c r="T20" s="77">
        <v>1.0525065053546608E-10</v>
      </c>
      <c r="U20" s="77">
        <v>3.1036919773557797E-12</v>
      </c>
    </row>
    <row r="21" spans="2:21">
      <c r="B21" s="75" t="s">
        <v>261</v>
      </c>
      <c r="C21" s="69">
        <v>6620496</v>
      </c>
      <c r="D21" s="82" t="s">
        <v>114</v>
      </c>
      <c r="E21" s="82" t="s">
        <v>244</v>
      </c>
      <c r="F21" s="69" t="s">
        <v>262</v>
      </c>
      <c r="G21" s="82" t="s">
        <v>246</v>
      </c>
      <c r="H21" s="69" t="s">
        <v>247</v>
      </c>
      <c r="I21" s="69" t="s">
        <v>125</v>
      </c>
      <c r="J21" s="69"/>
      <c r="K21" s="69">
        <v>4.3099999999999996</v>
      </c>
      <c r="L21" s="82" t="s">
        <v>127</v>
      </c>
      <c r="M21" s="83">
        <v>1E-3</v>
      </c>
      <c r="N21" s="83">
        <v>0.02</v>
      </c>
      <c r="O21" s="76">
        <v>1.1200000000000001E-4</v>
      </c>
      <c r="P21" s="78">
        <v>99.3</v>
      </c>
      <c r="Q21" s="69"/>
      <c r="R21" s="76">
        <v>1.1100000000000003E-7</v>
      </c>
      <c r="S21" s="77">
        <v>3.7737334137677659E-14</v>
      </c>
      <c r="T21" s="77">
        <v>4.8077457652003026E-11</v>
      </c>
      <c r="U21" s="77">
        <v>1.4177358415081957E-12</v>
      </c>
    </row>
    <row r="22" spans="2:21">
      <c r="B22" s="75" t="s">
        <v>263</v>
      </c>
      <c r="C22" s="69">
        <v>1940535</v>
      </c>
      <c r="D22" s="82" t="s">
        <v>114</v>
      </c>
      <c r="E22" s="82" t="s">
        <v>244</v>
      </c>
      <c r="F22" s="69">
        <v>520032640</v>
      </c>
      <c r="G22" s="82" t="s">
        <v>246</v>
      </c>
      <c r="H22" s="69" t="s">
        <v>247</v>
      </c>
      <c r="I22" s="69" t="s">
        <v>125</v>
      </c>
      <c r="J22" s="69"/>
      <c r="K22" s="69">
        <v>0.11</v>
      </c>
      <c r="L22" s="82" t="s">
        <v>127</v>
      </c>
      <c r="M22" s="83">
        <v>0.05</v>
      </c>
      <c r="N22" s="83">
        <v>4.2599009900990102E-2</v>
      </c>
      <c r="O22" s="76">
        <v>1.3880000000000001E-3</v>
      </c>
      <c r="P22" s="78">
        <v>116.4</v>
      </c>
      <c r="Q22" s="69"/>
      <c r="R22" s="76">
        <v>1.6160000000000003E-6</v>
      </c>
      <c r="S22" s="77">
        <v>1.3212280829880914E-12</v>
      </c>
      <c r="T22" s="77">
        <v>6.9993848257330524E-10</v>
      </c>
      <c r="U22" s="77">
        <v>2.0640190269164364E-11</v>
      </c>
    </row>
    <row r="23" spans="2:21">
      <c r="B23" s="75" t="s">
        <v>264</v>
      </c>
      <c r="C23" s="69">
        <v>1940618</v>
      </c>
      <c r="D23" s="82" t="s">
        <v>114</v>
      </c>
      <c r="E23" s="82" t="s">
        <v>244</v>
      </c>
      <c r="F23" s="69">
        <v>520032640</v>
      </c>
      <c r="G23" s="82" t="s">
        <v>246</v>
      </c>
      <c r="H23" s="69" t="s">
        <v>247</v>
      </c>
      <c r="I23" s="69" t="s">
        <v>125</v>
      </c>
      <c r="J23" s="69"/>
      <c r="K23" s="69">
        <v>2.78</v>
      </c>
      <c r="L23" s="82" t="s">
        <v>127</v>
      </c>
      <c r="M23" s="83">
        <v>6.0000000000000001E-3</v>
      </c>
      <c r="N23" s="83">
        <v>2.00990099009901E-2</v>
      </c>
      <c r="O23" s="76">
        <v>2.8300000000000005E-4</v>
      </c>
      <c r="P23" s="78">
        <v>107.3</v>
      </c>
      <c r="Q23" s="69"/>
      <c r="R23" s="76">
        <v>3.0300000000000005E-7</v>
      </c>
      <c r="S23" s="77">
        <v>2.5447981111440147E-13</v>
      </c>
      <c r="T23" s="77">
        <v>1.3123846548249475E-10</v>
      </c>
      <c r="U23" s="77">
        <v>3.8700356754683182E-12</v>
      </c>
    </row>
    <row r="24" spans="2:21">
      <c r="B24" s="75" t="s">
        <v>265</v>
      </c>
      <c r="C24" s="69">
        <v>1940659</v>
      </c>
      <c r="D24" s="82" t="s">
        <v>114</v>
      </c>
      <c r="E24" s="82" t="s">
        <v>244</v>
      </c>
      <c r="F24" s="69">
        <v>520032640</v>
      </c>
      <c r="G24" s="82" t="s">
        <v>246</v>
      </c>
      <c r="H24" s="69" t="s">
        <v>247</v>
      </c>
      <c r="I24" s="69" t="s">
        <v>125</v>
      </c>
      <c r="J24" s="69"/>
      <c r="K24" s="69">
        <v>3.74</v>
      </c>
      <c r="L24" s="82" t="s">
        <v>127</v>
      </c>
      <c r="M24" s="83">
        <v>1.7500000000000002E-2</v>
      </c>
      <c r="N24" s="83">
        <v>2.018828451882845E-2</v>
      </c>
      <c r="O24" s="76">
        <v>4.3500000000000006E-4</v>
      </c>
      <c r="P24" s="78">
        <v>109.82</v>
      </c>
      <c r="Q24" s="69"/>
      <c r="R24" s="76">
        <v>4.7800000000000012E-7</v>
      </c>
      <c r="S24" s="77">
        <v>1.317409062753375E-13</v>
      </c>
      <c r="T24" s="77">
        <v>2.0703625907799502E-10</v>
      </c>
      <c r="U24" s="77">
        <v>6.1052047949632219E-12</v>
      </c>
    </row>
    <row r="25" spans="2:21">
      <c r="B25" s="75" t="s">
        <v>266</v>
      </c>
      <c r="C25" s="69">
        <v>6000210</v>
      </c>
      <c r="D25" s="82" t="s">
        <v>114</v>
      </c>
      <c r="E25" s="82" t="s">
        <v>244</v>
      </c>
      <c r="F25" s="69" t="s">
        <v>267</v>
      </c>
      <c r="G25" s="82" t="s">
        <v>268</v>
      </c>
      <c r="H25" s="69" t="s">
        <v>269</v>
      </c>
      <c r="I25" s="69" t="s">
        <v>125</v>
      </c>
      <c r="J25" s="69"/>
      <c r="K25" s="76">
        <v>4.449999999978977</v>
      </c>
      <c r="L25" s="82" t="s">
        <v>127</v>
      </c>
      <c r="M25" s="83">
        <v>3.85E-2</v>
      </c>
      <c r="N25" s="83">
        <v>2.2099999999750954E-2</v>
      </c>
      <c r="O25" s="76">
        <v>25647.374892000003</v>
      </c>
      <c r="P25" s="78">
        <v>120.55</v>
      </c>
      <c r="Q25" s="69"/>
      <c r="R25" s="76">
        <v>30.917911237000006</v>
      </c>
      <c r="S25" s="77">
        <v>9.9307144378879864E-6</v>
      </c>
      <c r="T25" s="77">
        <v>1.3391482596263566E-2</v>
      </c>
      <c r="U25" s="77">
        <v>3.9489577392129633E-4</v>
      </c>
    </row>
    <row r="26" spans="2:21">
      <c r="B26" s="75" t="s">
        <v>270</v>
      </c>
      <c r="C26" s="69">
        <v>6000236</v>
      </c>
      <c r="D26" s="82" t="s">
        <v>114</v>
      </c>
      <c r="E26" s="82" t="s">
        <v>244</v>
      </c>
      <c r="F26" s="69" t="s">
        <v>267</v>
      </c>
      <c r="G26" s="82" t="s">
        <v>268</v>
      </c>
      <c r="H26" s="69" t="s">
        <v>269</v>
      </c>
      <c r="I26" s="69" t="s">
        <v>125</v>
      </c>
      <c r="J26" s="69"/>
      <c r="K26" s="76">
        <v>2.0699999999999998</v>
      </c>
      <c r="L26" s="82" t="s">
        <v>127</v>
      </c>
      <c r="M26" s="83">
        <v>4.4999999999999998E-2</v>
      </c>
      <c r="N26" s="83">
        <v>2.2100000000000005E-2</v>
      </c>
      <c r="O26" s="76">
        <v>22752.903112000004</v>
      </c>
      <c r="P26" s="78">
        <v>119.1</v>
      </c>
      <c r="Q26" s="69"/>
      <c r="R26" s="76">
        <v>27.098707400000002</v>
      </c>
      <c r="S26" s="77">
        <v>7.6982238834828314E-6</v>
      </c>
      <c r="T26" s="77">
        <v>1.1737269886914602E-2</v>
      </c>
      <c r="U26" s="77">
        <v>3.4611539404976008E-4</v>
      </c>
    </row>
    <row r="27" spans="2:21">
      <c r="B27" s="75" t="s">
        <v>271</v>
      </c>
      <c r="C27" s="69">
        <v>6000285</v>
      </c>
      <c r="D27" s="82" t="s">
        <v>114</v>
      </c>
      <c r="E27" s="82" t="s">
        <v>244</v>
      </c>
      <c r="F27" s="69" t="s">
        <v>267</v>
      </c>
      <c r="G27" s="82" t="s">
        <v>268</v>
      </c>
      <c r="H27" s="69" t="s">
        <v>269</v>
      </c>
      <c r="I27" s="69" t="s">
        <v>125</v>
      </c>
      <c r="J27" s="69"/>
      <c r="K27" s="76">
        <v>6.8399999999741317</v>
      </c>
      <c r="L27" s="82" t="s">
        <v>127</v>
      </c>
      <c r="M27" s="83">
        <v>2.3900000000000001E-2</v>
      </c>
      <c r="N27" s="83">
        <v>2.4099999999839521E-2</v>
      </c>
      <c r="O27" s="76">
        <v>37680.476567000005</v>
      </c>
      <c r="P27" s="78">
        <v>110.8</v>
      </c>
      <c r="Q27" s="69"/>
      <c r="R27" s="76">
        <v>41.749966187000005</v>
      </c>
      <c r="S27" s="77">
        <v>9.6886198640422033E-6</v>
      </c>
      <c r="T27" s="77">
        <v>1.8083173255207662E-2</v>
      </c>
      <c r="U27" s="77">
        <v>5.3324705806365006E-4</v>
      </c>
    </row>
    <row r="28" spans="2:21">
      <c r="B28" s="75" t="s">
        <v>272</v>
      </c>
      <c r="C28" s="69">
        <v>6000384</v>
      </c>
      <c r="D28" s="82" t="s">
        <v>114</v>
      </c>
      <c r="E28" s="82" t="s">
        <v>244</v>
      </c>
      <c r="F28" s="69" t="s">
        <v>267</v>
      </c>
      <c r="G28" s="82" t="s">
        <v>268</v>
      </c>
      <c r="H28" s="69" t="s">
        <v>269</v>
      </c>
      <c r="I28" s="69" t="s">
        <v>125</v>
      </c>
      <c r="J28" s="69"/>
      <c r="K28" s="76">
        <v>3.9600000001294031</v>
      </c>
      <c r="L28" s="82" t="s">
        <v>127</v>
      </c>
      <c r="M28" s="83">
        <v>0.01</v>
      </c>
      <c r="N28" s="83">
        <v>2.0599999999761632E-2</v>
      </c>
      <c r="O28" s="76">
        <v>5572.7563840000003</v>
      </c>
      <c r="P28" s="78">
        <v>105.39</v>
      </c>
      <c r="Q28" s="69"/>
      <c r="R28" s="76">
        <v>5.8731279190000008</v>
      </c>
      <c r="S28" s="77">
        <v>4.6372357970644257E-6</v>
      </c>
      <c r="T28" s="77">
        <v>2.5438293586533254E-3</v>
      </c>
      <c r="U28" s="77">
        <v>7.5013909482240924E-5</v>
      </c>
    </row>
    <row r="29" spans="2:21">
      <c r="B29" s="75" t="s">
        <v>273</v>
      </c>
      <c r="C29" s="69">
        <v>6000392</v>
      </c>
      <c r="D29" s="82" t="s">
        <v>114</v>
      </c>
      <c r="E29" s="82" t="s">
        <v>244</v>
      </c>
      <c r="F29" s="69" t="s">
        <v>267</v>
      </c>
      <c r="G29" s="82" t="s">
        <v>268</v>
      </c>
      <c r="H29" s="69" t="s">
        <v>269</v>
      </c>
      <c r="I29" s="69" t="s">
        <v>125</v>
      </c>
      <c r="J29" s="69"/>
      <c r="K29" s="76">
        <v>11.909999999637888</v>
      </c>
      <c r="L29" s="82" t="s">
        <v>127</v>
      </c>
      <c r="M29" s="83">
        <v>1.2500000000000001E-2</v>
      </c>
      <c r="N29" s="83">
        <v>2.5599999999432469E-2</v>
      </c>
      <c r="O29" s="76">
        <v>17346.594437000003</v>
      </c>
      <c r="P29" s="78">
        <v>93.45</v>
      </c>
      <c r="Q29" s="69"/>
      <c r="R29" s="76">
        <v>16.210392257000002</v>
      </c>
      <c r="S29" s="77">
        <v>4.0417343672418716E-6</v>
      </c>
      <c r="T29" s="77">
        <v>7.0212112365610375E-3</v>
      </c>
      <c r="U29" s="77">
        <v>2.0704553250140391E-4</v>
      </c>
    </row>
    <row r="30" spans="2:21">
      <c r="B30" s="75" t="s">
        <v>274</v>
      </c>
      <c r="C30" s="69">
        <v>1196799</v>
      </c>
      <c r="D30" s="82" t="s">
        <v>114</v>
      </c>
      <c r="E30" s="82" t="s">
        <v>244</v>
      </c>
      <c r="F30" s="69" t="s">
        <v>267</v>
      </c>
      <c r="G30" s="82" t="s">
        <v>268</v>
      </c>
      <c r="H30" s="69" t="s">
        <v>269</v>
      </c>
      <c r="I30" s="69" t="s">
        <v>125</v>
      </c>
      <c r="J30" s="69"/>
      <c r="K30" s="76">
        <v>11.46000000012007</v>
      </c>
      <c r="L30" s="82" t="s">
        <v>127</v>
      </c>
      <c r="M30" s="83">
        <v>3.2000000000000001E-2</v>
      </c>
      <c r="N30" s="83">
        <v>2.5799999999907629E-2</v>
      </c>
      <c r="O30" s="76">
        <v>8035.3368900000014</v>
      </c>
      <c r="P30" s="78">
        <v>107.79</v>
      </c>
      <c r="Q30" s="69"/>
      <c r="R30" s="76">
        <v>8.6612897260000032</v>
      </c>
      <c r="S30" s="77">
        <v>5.8926597404845058E-6</v>
      </c>
      <c r="T30" s="77">
        <v>3.7514665766981438E-3</v>
      </c>
      <c r="U30" s="77">
        <v>1.1062541331744957E-4</v>
      </c>
    </row>
    <row r="31" spans="2:21">
      <c r="B31" s="75" t="s">
        <v>275</v>
      </c>
      <c r="C31" s="69">
        <v>1147503</v>
      </c>
      <c r="D31" s="82" t="s">
        <v>114</v>
      </c>
      <c r="E31" s="82" t="s">
        <v>244</v>
      </c>
      <c r="F31" s="69" t="s">
        <v>276</v>
      </c>
      <c r="G31" s="82" t="s">
        <v>123</v>
      </c>
      <c r="H31" s="69" t="s">
        <v>269</v>
      </c>
      <c r="I31" s="69" t="s">
        <v>125</v>
      </c>
      <c r="J31" s="69"/>
      <c r="K31" s="76">
        <v>6.5099999994178459</v>
      </c>
      <c r="L31" s="82" t="s">
        <v>127</v>
      </c>
      <c r="M31" s="83">
        <v>2.6499999999999999E-2</v>
      </c>
      <c r="N31" s="83">
        <v>2.3099999998744378E-2</v>
      </c>
      <c r="O31" s="76">
        <v>3855.1989010000007</v>
      </c>
      <c r="P31" s="78">
        <v>113.62</v>
      </c>
      <c r="Q31" s="69"/>
      <c r="R31" s="76">
        <v>4.3802770049999999</v>
      </c>
      <c r="S31" s="77">
        <v>2.577894065687373E-6</v>
      </c>
      <c r="T31" s="77">
        <v>1.8972304703777487E-3</v>
      </c>
      <c r="U31" s="77">
        <v>5.5946627979483541E-5</v>
      </c>
    </row>
    <row r="32" spans="2:21">
      <c r="B32" s="75" t="s">
        <v>277</v>
      </c>
      <c r="C32" s="69">
        <v>1134436</v>
      </c>
      <c r="D32" s="82" t="s">
        <v>114</v>
      </c>
      <c r="E32" s="82" t="s">
        <v>244</v>
      </c>
      <c r="F32" s="69" t="s">
        <v>278</v>
      </c>
      <c r="G32" s="82" t="s">
        <v>260</v>
      </c>
      <c r="H32" s="69" t="s">
        <v>279</v>
      </c>
      <c r="I32" s="69" t="s">
        <v>255</v>
      </c>
      <c r="J32" s="69"/>
      <c r="K32" s="76">
        <v>1.2499999998567366</v>
      </c>
      <c r="L32" s="82" t="s">
        <v>127</v>
      </c>
      <c r="M32" s="83">
        <v>6.5000000000000006E-3</v>
      </c>
      <c r="N32" s="83">
        <v>2.6499999999713478E-2</v>
      </c>
      <c r="O32" s="76">
        <v>1616.6700170000001</v>
      </c>
      <c r="P32" s="78">
        <v>107.94</v>
      </c>
      <c r="Q32" s="69"/>
      <c r="R32" s="76">
        <v>1.7450335770000001</v>
      </c>
      <c r="S32" s="77">
        <v>5.3545009576808723E-6</v>
      </c>
      <c r="T32" s="77">
        <v>7.558268279237914E-4</v>
      </c>
      <c r="U32" s="77">
        <v>2.2288258078812177E-5</v>
      </c>
    </row>
    <row r="33" spans="2:21">
      <c r="B33" s="75" t="s">
        <v>280</v>
      </c>
      <c r="C33" s="69">
        <v>1138650</v>
      </c>
      <c r="D33" s="82" t="s">
        <v>114</v>
      </c>
      <c r="E33" s="82" t="s">
        <v>244</v>
      </c>
      <c r="F33" s="69" t="s">
        <v>278</v>
      </c>
      <c r="G33" s="82" t="s">
        <v>260</v>
      </c>
      <c r="H33" s="69" t="s">
        <v>269</v>
      </c>
      <c r="I33" s="69" t="s">
        <v>125</v>
      </c>
      <c r="J33" s="69"/>
      <c r="K33" s="76">
        <v>3.6099999999969832</v>
      </c>
      <c r="L33" s="82" t="s">
        <v>127</v>
      </c>
      <c r="M33" s="83">
        <v>1.34E-2</v>
      </c>
      <c r="N33" s="83">
        <v>2.619999999997516E-2</v>
      </c>
      <c r="O33" s="76">
        <v>48713.498733000008</v>
      </c>
      <c r="P33" s="78">
        <v>106.9</v>
      </c>
      <c r="Q33" s="76">
        <v>4.2848599520000006</v>
      </c>
      <c r="R33" s="76">
        <v>56.359590097000016</v>
      </c>
      <c r="S33" s="77">
        <v>1.6877611106928246E-5</v>
      </c>
      <c r="T33" s="77">
        <v>2.4411043298853755E-2</v>
      </c>
      <c r="U33" s="77">
        <v>7.1984694498402951E-4</v>
      </c>
    </row>
    <row r="34" spans="2:21">
      <c r="B34" s="75" t="s">
        <v>281</v>
      </c>
      <c r="C34" s="69">
        <v>1156603</v>
      </c>
      <c r="D34" s="82" t="s">
        <v>114</v>
      </c>
      <c r="E34" s="82" t="s">
        <v>244</v>
      </c>
      <c r="F34" s="69" t="s">
        <v>278</v>
      </c>
      <c r="G34" s="82" t="s">
        <v>260</v>
      </c>
      <c r="H34" s="69" t="s">
        <v>269</v>
      </c>
      <c r="I34" s="69" t="s">
        <v>125</v>
      </c>
      <c r="J34" s="69"/>
      <c r="K34" s="76">
        <v>3.5899999999935068</v>
      </c>
      <c r="L34" s="82" t="s">
        <v>127</v>
      </c>
      <c r="M34" s="83">
        <v>1.77E-2</v>
      </c>
      <c r="N34" s="83">
        <v>2.5499999999812048E-2</v>
      </c>
      <c r="O34" s="76">
        <v>27217.836886000005</v>
      </c>
      <c r="P34" s="78">
        <v>107.51</v>
      </c>
      <c r="Q34" s="69"/>
      <c r="R34" s="76">
        <v>29.261896541000006</v>
      </c>
      <c r="S34" s="77">
        <v>9.8726871264564496E-6</v>
      </c>
      <c r="T34" s="77">
        <v>1.2674212538443435E-2</v>
      </c>
      <c r="U34" s="77">
        <v>3.7374450015027386E-4</v>
      </c>
    </row>
    <row r="35" spans="2:21">
      <c r="B35" s="75" t="s">
        <v>282</v>
      </c>
      <c r="C35" s="69">
        <v>1156611</v>
      </c>
      <c r="D35" s="82" t="s">
        <v>114</v>
      </c>
      <c r="E35" s="82" t="s">
        <v>244</v>
      </c>
      <c r="F35" s="69" t="s">
        <v>278</v>
      </c>
      <c r="G35" s="82" t="s">
        <v>260</v>
      </c>
      <c r="H35" s="69" t="s">
        <v>269</v>
      </c>
      <c r="I35" s="69" t="s">
        <v>125</v>
      </c>
      <c r="J35" s="69"/>
      <c r="K35" s="76">
        <v>6.5899999999630579</v>
      </c>
      <c r="L35" s="82" t="s">
        <v>127</v>
      </c>
      <c r="M35" s="83">
        <v>2.4799999999999999E-2</v>
      </c>
      <c r="N35" s="83">
        <v>2.8099999999769344E-2</v>
      </c>
      <c r="O35" s="76">
        <v>49284.784921999999</v>
      </c>
      <c r="P35" s="78">
        <v>108.2</v>
      </c>
      <c r="Q35" s="69"/>
      <c r="R35" s="76">
        <v>53.326137083000006</v>
      </c>
      <c r="S35" s="77">
        <v>1.4959761578271599E-5</v>
      </c>
      <c r="T35" s="77">
        <v>2.3097163039214778E-2</v>
      </c>
      <c r="U35" s="77">
        <v>6.8110248497070633E-4</v>
      </c>
    </row>
    <row r="36" spans="2:21">
      <c r="B36" s="75" t="s">
        <v>283</v>
      </c>
      <c r="C36" s="69">
        <v>1178672</v>
      </c>
      <c r="D36" s="82" t="s">
        <v>114</v>
      </c>
      <c r="E36" s="82" t="s">
        <v>244</v>
      </c>
      <c r="F36" s="69" t="s">
        <v>278</v>
      </c>
      <c r="G36" s="82" t="s">
        <v>260</v>
      </c>
      <c r="H36" s="69" t="s">
        <v>279</v>
      </c>
      <c r="I36" s="69" t="s">
        <v>255</v>
      </c>
      <c r="J36" s="69"/>
      <c r="K36" s="76">
        <v>7.9699999999453839</v>
      </c>
      <c r="L36" s="82" t="s">
        <v>127</v>
      </c>
      <c r="M36" s="83">
        <v>9.0000000000000011E-3</v>
      </c>
      <c r="N36" s="83">
        <v>2.8899999999937327E-2</v>
      </c>
      <c r="O36" s="76">
        <v>23903.613517000005</v>
      </c>
      <c r="P36" s="78">
        <v>92.96</v>
      </c>
      <c r="Q36" s="76">
        <v>0.11705821600000002</v>
      </c>
      <c r="R36" s="76">
        <v>22.337857126000003</v>
      </c>
      <c r="S36" s="77">
        <v>1.255708328710504E-5</v>
      </c>
      <c r="T36" s="77">
        <v>9.6752016217275579E-3</v>
      </c>
      <c r="U36" s="77">
        <v>2.8530793396413921E-4</v>
      </c>
    </row>
    <row r="37" spans="2:21">
      <c r="B37" s="75" t="s">
        <v>284</v>
      </c>
      <c r="C37" s="69">
        <v>1178680</v>
      </c>
      <c r="D37" s="82" t="s">
        <v>114</v>
      </c>
      <c r="E37" s="82" t="s">
        <v>244</v>
      </c>
      <c r="F37" s="69" t="s">
        <v>278</v>
      </c>
      <c r="G37" s="82" t="s">
        <v>260</v>
      </c>
      <c r="H37" s="69" t="s">
        <v>279</v>
      </c>
      <c r="I37" s="69" t="s">
        <v>255</v>
      </c>
      <c r="J37" s="69"/>
      <c r="K37" s="76">
        <v>11.469999999848449</v>
      </c>
      <c r="L37" s="82" t="s">
        <v>127</v>
      </c>
      <c r="M37" s="83">
        <v>1.6899999999999998E-2</v>
      </c>
      <c r="N37" s="83">
        <v>3.0499999999554262E-2</v>
      </c>
      <c r="O37" s="76">
        <v>30921.167771000004</v>
      </c>
      <c r="P37" s="78">
        <v>93.4</v>
      </c>
      <c r="Q37" s="76">
        <v>0.28434030700000007</v>
      </c>
      <c r="R37" s="76">
        <v>29.164708386000001</v>
      </c>
      <c r="S37" s="77">
        <v>1.154675391293957E-5</v>
      </c>
      <c r="T37" s="77">
        <v>1.2632117408657047E-2</v>
      </c>
      <c r="U37" s="77">
        <v>3.7250317464834987E-4</v>
      </c>
    </row>
    <row r="38" spans="2:21">
      <c r="B38" s="75" t="s">
        <v>285</v>
      </c>
      <c r="C38" s="69">
        <v>1133149</v>
      </c>
      <c r="D38" s="82" t="s">
        <v>114</v>
      </c>
      <c r="E38" s="82" t="s">
        <v>244</v>
      </c>
      <c r="F38" s="69" t="s">
        <v>286</v>
      </c>
      <c r="G38" s="82" t="s">
        <v>260</v>
      </c>
      <c r="H38" s="69" t="s">
        <v>287</v>
      </c>
      <c r="I38" s="69" t="s">
        <v>125</v>
      </c>
      <c r="J38" s="69"/>
      <c r="K38" s="76">
        <v>2.780000000015268</v>
      </c>
      <c r="L38" s="82" t="s">
        <v>127</v>
      </c>
      <c r="M38" s="83">
        <v>3.2000000000000001E-2</v>
      </c>
      <c r="N38" s="83">
        <v>2.6200000000186602E-2</v>
      </c>
      <c r="O38" s="76">
        <v>16384.065670000004</v>
      </c>
      <c r="P38" s="78">
        <v>111.95</v>
      </c>
      <c r="Q38" s="76">
        <v>5.2375294710000011</v>
      </c>
      <c r="R38" s="76">
        <v>23.579490988</v>
      </c>
      <c r="S38" s="77">
        <v>1.4598956639989463E-5</v>
      </c>
      <c r="T38" s="77">
        <v>1.0212990805687898E-2</v>
      </c>
      <c r="U38" s="77">
        <v>3.0116657205591973E-4</v>
      </c>
    </row>
    <row r="39" spans="2:21">
      <c r="B39" s="75" t="s">
        <v>288</v>
      </c>
      <c r="C39" s="69">
        <v>1158609</v>
      </c>
      <c r="D39" s="82" t="s">
        <v>114</v>
      </c>
      <c r="E39" s="82" t="s">
        <v>244</v>
      </c>
      <c r="F39" s="69" t="s">
        <v>286</v>
      </c>
      <c r="G39" s="82" t="s">
        <v>260</v>
      </c>
      <c r="H39" s="69" t="s">
        <v>287</v>
      </c>
      <c r="I39" s="69" t="s">
        <v>125</v>
      </c>
      <c r="J39" s="69"/>
      <c r="K39" s="76">
        <v>4.4999999998901083</v>
      </c>
      <c r="L39" s="82" t="s">
        <v>127</v>
      </c>
      <c r="M39" s="83">
        <v>1.1399999999999999E-2</v>
      </c>
      <c r="N39" s="83">
        <v>2.7899999999472517E-2</v>
      </c>
      <c r="O39" s="76">
        <v>17842.712071000005</v>
      </c>
      <c r="P39" s="78">
        <v>102</v>
      </c>
      <c r="Q39" s="69"/>
      <c r="R39" s="76">
        <v>18.199565723999999</v>
      </c>
      <c r="S39" s="77">
        <v>7.5509269728136031E-6</v>
      </c>
      <c r="T39" s="77">
        <v>7.8827824358599606E-3</v>
      </c>
      <c r="U39" s="77">
        <v>2.3245204168287253E-4</v>
      </c>
    </row>
    <row r="40" spans="2:21">
      <c r="B40" s="75" t="s">
        <v>289</v>
      </c>
      <c r="C40" s="69">
        <v>1172782</v>
      </c>
      <c r="D40" s="82" t="s">
        <v>114</v>
      </c>
      <c r="E40" s="82" t="s">
        <v>244</v>
      </c>
      <c r="F40" s="69" t="s">
        <v>286</v>
      </c>
      <c r="G40" s="82" t="s">
        <v>260</v>
      </c>
      <c r="H40" s="69" t="s">
        <v>287</v>
      </c>
      <c r="I40" s="69" t="s">
        <v>125</v>
      </c>
      <c r="J40" s="69"/>
      <c r="K40" s="76">
        <v>6.759999999935296</v>
      </c>
      <c r="L40" s="82" t="s">
        <v>127</v>
      </c>
      <c r="M40" s="83">
        <v>9.1999999999999998E-3</v>
      </c>
      <c r="N40" s="83">
        <v>2.9299999999676477E-2</v>
      </c>
      <c r="O40" s="76">
        <v>25427.398519000002</v>
      </c>
      <c r="P40" s="78">
        <v>97.25</v>
      </c>
      <c r="Q40" s="69"/>
      <c r="R40" s="76">
        <v>24.728146360000004</v>
      </c>
      <c r="S40" s="77">
        <v>1.2704094963707439E-5</v>
      </c>
      <c r="T40" s="77">
        <v>1.0710508193112006E-2</v>
      </c>
      <c r="U40" s="77">
        <v>3.1583765214984169E-4</v>
      </c>
    </row>
    <row r="41" spans="2:21">
      <c r="B41" s="75" t="s">
        <v>290</v>
      </c>
      <c r="C41" s="69">
        <v>1133487</v>
      </c>
      <c r="D41" s="82" t="s">
        <v>114</v>
      </c>
      <c r="E41" s="82" t="s">
        <v>244</v>
      </c>
      <c r="F41" s="69" t="s">
        <v>291</v>
      </c>
      <c r="G41" s="82" t="s">
        <v>260</v>
      </c>
      <c r="H41" s="69" t="s">
        <v>292</v>
      </c>
      <c r="I41" s="69" t="s">
        <v>255</v>
      </c>
      <c r="J41" s="69"/>
      <c r="K41" s="76">
        <v>2.8699999999575128</v>
      </c>
      <c r="L41" s="82" t="s">
        <v>127</v>
      </c>
      <c r="M41" s="83">
        <v>2.3399999999999997E-2</v>
      </c>
      <c r="N41" s="83">
        <v>2.7299999999628236E-2</v>
      </c>
      <c r="O41" s="76">
        <v>13710.104737000001</v>
      </c>
      <c r="P41" s="78">
        <v>109.87</v>
      </c>
      <c r="Q41" s="69"/>
      <c r="R41" s="76">
        <v>15.063292172000001</v>
      </c>
      <c r="S41" s="77">
        <v>5.2955173835691066E-6</v>
      </c>
      <c r="T41" s="77">
        <v>6.5243674909826899E-3</v>
      </c>
      <c r="U41" s="77">
        <v>1.9239431714733544E-4</v>
      </c>
    </row>
    <row r="42" spans="2:21">
      <c r="B42" s="75" t="s">
        <v>293</v>
      </c>
      <c r="C42" s="69">
        <v>1160944</v>
      </c>
      <c r="D42" s="82" t="s">
        <v>114</v>
      </c>
      <c r="E42" s="82" t="s">
        <v>244</v>
      </c>
      <c r="F42" s="69" t="s">
        <v>291</v>
      </c>
      <c r="G42" s="82" t="s">
        <v>260</v>
      </c>
      <c r="H42" s="69" t="s">
        <v>292</v>
      </c>
      <c r="I42" s="69" t="s">
        <v>255</v>
      </c>
      <c r="J42" s="69"/>
      <c r="K42" s="76">
        <v>5.6999999999653861</v>
      </c>
      <c r="L42" s="82" t="s">
        <v>127</v>
      </c>
      <c r="M42" s="83">
        <v>6.5000000000000006E-3</v>
      </c>
      <c r="N42" s="83">
        <v>2.8199999999792315E-2</v>
      </c>
      <c r="O42" s="76">
        <v>38650.876472000011</v>
      </c>
      <c r="P42" s="78">
        <v>97.17</v>
      </c>
      <c r="Q42" s="69"/>
      <c r="R42" s="76">
        <v>37.557058029000004</v>
      </c>
      <c r="S42" s="77">
        <v>1.6885439827604911E-5</v>
      </c>
      <c r="T42" s="77">
        <v>1.6267097900207816E-2</v>
      </c>
      <c r="U42" s="77">
        <v>4.7969357900285088E-4</v>
      </c>
    </row>
    <row r="43" spans="2:21">
      <c r="B43" s="75" t="s">
        <v>294</v>
      </c>
      <c r="C43" s="69">
        <v>1195999</v>
      </c>
      <c r="D43" s="82" t="s">
        <v>114</v>
      </c>
      <c r="E43" s="82" t="s">
        <v>244</v>
      </c>
      <c r="F43" s="69" t="s">
        <v>291</v>
      </c>
      <c r="G43" s="82" t="s">
        <v>260</v>
      </c>
      <c r="H43" s="69" t="s">
        <v>292</v>
      </c>
      <c r="I43" s="69" t="s">
        <v>255</v>
      </c>
      <c r="J43" s="69"/>
      <c r="K43" s="76">
        <v>9.099999998228105</v>
      </c>
      <c r="L43" s="82" t="s">
        <v>127</v>
      </c>
      <c r="M43" s="83">
        <v>2.64E-2</v>
      </c>
      <c r="N43" s="83">
        <v>2.7899999996076522E-2</v>
      </c>
      <c r="O43" s="76">
        <v>1578.4923000000001</v>
      </c>
      <c r="P43" s="78">
        <v>100.11</v>
      </c>
      <c r="Q43" s="69"/>
      <c r="R43" s="76">
        <v>1.5802286780000001</v>
      </c>
      <c r="S43" s="77">
        <v>5.2616410000000002E-6</v>
      </c>
      <c r="T43" s="77">
        <v>6.8444484096419561E-4</v>
      </c>
      <c r="U43" s="77">
        <v>2.0183304816033454E-5</v>
      </c>
    </row>
    <row r="44" spans="2:21">
      <c r="B44" s="75" t="s">
        <v>295</v>
      </c>
      <c r="C44" s="69">
        <v>1138924</v>
      </c>
      <c r="D44" s="82" t="s">
        <v>114</v>
      </c>
      <c r="E44" s="82" t="s">
        <v>244</v>
      </c>
      <c r="F44" s="69" t="s">
        <v>296</v>
      </c>
      <c r="G44" s="82" t="s">
        <v>260</v>
      </c>
      <c r="H44" s="69" t="s">
        <v>287</v>
      </c>
      <c r="I44" s="69" t="s">
        <v>125</v>
      </c>
      <c r="J44" s="69"/>
      <c r="K44" s="76">
        <v>2.5099999998100202</v>
      </c>
      <c r="L44" s="82" t="s">
        <v>127</v>
      </c>
      <c r="M44" s="83">
        <v>1.34E-2</v>
      </c>
      <c r="N44" s="83">
        <v>2.4799999999050106E-2</v>
      </c>
      <c r="O44" s="76">
        <v>3871.0995220000004</v>
      </c>
      <c r="P44" s="78">
        <v>108.78</v>
      </c>
      <c r="Q44" s="69"/>
      <c r="R44" s="76">
        <v>4.2109819800000006</v>
      </c>
      <c r="S44" s="77">
        <v>7.2603595742146221E-6</v>
      </c>
      <c r="T44" s="77">
        <v>1.8239036740252056E-3</v>
      </c>
      <c r="U44" s="77">
        <v>5.3784325053974303E-5</v>
      </c>
    </row>
    <row r="45" spans="2:21">
      <c r="B45" s="75" t="s">
        <v>297</v>
      </c>
      <c r="C45" s="69">
        <v>1151117</v>
      </c>
      <c r="D45" s="82" t="s">
        <v>114</v>
      </c>
      <c r="E45" s="82" t="s">
        <v>244</v>
      </c>
      <c r="F45" s="69" t="s">
        <v>296</v>
      </c>
      <c r="G45" s="82" t="s">
        <v>260</v>
      </c>
      <c r="H45" s="69" t="s">
        <v>292</v>
      </c>
      <c r="I45" s="69" t="s">
        <v>255</v>
      </c>
      <c r="J45" s="69"/>
      <c r="K45" s="76">
        <v>3.8399999999964392</v>
      </c>
      <c r="L45" s="82" t="s">
        <v>127</v>
      </c>
      <c r="M45" s="83">
        <v>1.8200000000000001E-2</v>
      </c>
      <c r="N45" s="83">
        <v>2.5199999999893162E-2</v>
      </c>
      <c r="O45" s="76">
        <v>10410.623910000002</v>
      </c>
      <c r="P45" s="78">
        <v>107.89</v>
      </c>
      <c r="Q45" s="69"/>
      <c r="R45" s="76">
        <v>11.232022206000002</v>
      </c>
      <c r="S45" s="77">
        <v>2.7512219635306558E-5</v>
      </c>
      <c r="T45" s="77">
        <v>4.8649285761740773E-3</v>
      </c>
      <c r="U45" s="77">
        <v>1.4345982391046982E-4</v>
      </c>
    </row>
    <row r="46" spans="2:21">
      <c r="B46" s="75" t="s">
        <v>298</v>
      </c>
      <c r="C46" s="69">
        <v>1161512</v>
      </c>
      <c r="D46" s="82" t="s">
        <v>114</v>
      </c>
      <c r="E46" s="82" t="s">
        <v>244</v>
      </c>
      <c r="F46" s="69" t="s">
        <v>296</v>
      </c>
      <c r="G46" s="82" t="s">
        <v>260</v>
      </c>
      <c r="H46" s="69" t="s">
        <v>292</v>
      </c>
      <c r="I46" s="69" t="s">
        <v>255</v>
      </c>
      <c r="J46" s="69"/>
      <c r="K46" s="76">
        <v>2.2799999999491001</v>
      </c>
      <c r="L46" s="82" t="s">
        <v>127</v>
      </c>
      <c r="M46" s="83">
        <v>2E-3</v>
      </c>
      <c r="N46" s="83">
        <v>2.4399999999861182E-2</v>
      </c>
      <c r="O46" s="76">
        <v>8311.9207610000012</v>
      </c>
      <c r="P46" s="78">
        <v>104</v>
      </c>
      <c r="Q46" s="69"/>
      <c r="R46" s="76">
        <v>8.6443979980000023</v>
      </c>
      <c r="S46" s="77">
        <v>2.5187638669696974E-5</v>
      </c>
      <c r="T46" s="77">
        <v>3.7441502583414844E-3</v>
      </c>
      <c r="U46" s="77">
        <v>1.1040966549573237E-4</v>
      </c>
    </row>
    <row r="47" spans="2:21">
      <c r="B47" s="75" t="s">
        <v>299</v>
      </c>
      <c r="C47" s="69">
        <v>7590128</v>
      </c>
      <c r="D47" s="82" t="s">
        <v>114</v>
      </c>
      <c r="E47" s="82" t="s">
        <v>244</v>
      </c>
      <c r="F47" s="69" t="s">
        <v>300</v>
      </c>
      <c r="G47" s="82" t="s">
        <v>260</v>
      </c>
      <c r="H47" s="69" t="s">
        <v>287</v>
      </c>
      <c r="I47" s="69" t="s">
        <v>125</v>
      </c>
      <c r="J47" s="69"/>
      <c r="K47" s="76">
        <v>1.6800000001621218</v>
      </c>
      <c r="L47" s="82" t="s">
        <v>127</v>
      </c>
      <c r="M47" s="83">
        <v>4.7500000000000001E-2</v>
      </c>
      <c r="N47" s="83">
        <v>2.8500000002026522E-2</v>
      </c>
      <c r="O47" s="76">
        <v>4055.1230440000004</v>
      </c>
      <c r="P47" s="78">
        <v>139.94</v>
      </c>
      <c r="Q47" s="69"/>
      <c r="R47" s="76">
        <v>5.6747389810000017</v>
      </c>
      <c r="S47" s="77">
        <v>3.1418144343449273E-6</v>
      </c>
      <c r="T47" s="77">
        <v>2.4579011085153002E-3</v>
      </c>
      <c r="U47" s="77">
        <v>7.2480007608715291E-5</v>
      </c>
    </row>
    <row r="48" spans="2:21">
      <c r="B48" s="75" t="s">
        <v>301</v>
      </c>
      <c r="C48" s="69">
        <v>7590219</v>
      </c>
      <c r="D48" s="82" t="s">
        <v>114</v>
      </c>
      <c r="E48" s="82" t="s">
        <v>244</v>
      </c>
      <c r="F48" s="69" t="s">
        <v>300</v>
      </c>
      <c r="G48" s="82" t="s">
        <v>260</v>
      </c>
      <c r="H48" s="69" t="s">
        <v>287</v>
      </c>
      <c r="I48" s="69" t="s">
        <v>125</v>
      </c>
      <c r="J48" s="69"/>
      <c r="K48" s="76">
        <v>4.5600000001497101</v>
      </c>
      <c r="L48" s="82" t="s">
        <v>127</v>
      </c>
      <c r="M48" s="83">
        <v>5.0000000000000001E-3</v>
      </c>
      <c r="N48" s="83">
        <v>2.830000000142905E-2</v>
      </c>
      <c r="O48" s="76">
        <v>8897.1492700000017</v>
      </c>
      <c r="P48" s="78">
        <v>99.1</v>
      </c>
      <c r="Q48" s="69"/>
      <c r="R48" s="76">
        <v>8.8170748780000014</v>
      </c>
      <c r="S48" s="77">
        <v>4.9847691580674935E-6</v>
      </c>
      <c r="T48" s="77">
        <v>3.818941838392655E-3</v>
      </c>
      <c r="U48" s="77">
        <v>1.1261516280902794E-4</v>
      </c>
    </row>
    <row r="49" spans="2:21">
      <c r="B49" s="75" t="s">
        <v>302</v>
      </c>
      <c r="C49" s="69">
        <v>7590284</v>
      </c>
      <c r="D49" s="82" t="s">
        <v>114</v>
      </c>
      <c r="E49" s="82" t="s">
        <v>244</v>
      </c>
      <c r="F49" s="69" t="s">
        <v>300</v>
      </c>
      <c r="G49" s="82" t="s">
        <v>260</v>
      </c>
      <c r="H49" s="69" t="s">
        <v>287</v>
      </c>
      <c r="I49" s="69" t="s">
        <v>125</v>
      </c>
      <c r="J49" s="69"/>
      <c r="K49" s="76">
        <v>6.3799999999537294</v>
      </c>
      <c r="L49" s="82" t="s">
        <v>127</v>
      </c>
      <c r="M49" s="83">
        <v>5.8999999999999999E-3</v>
      </c>
      <c r="N49" s="83">
        <v>3.0599999999818214E-2</v>
      </c>
      <c r="O49" s="76">
        <v>26387.328476000006</v>
      </c>
      <c r="P49" s="78">
        <v>91.73</v>
      </c>
      <c r="Q49" s="69"/>
      <c r="R49" s="76">
        <v>24.205096374000004</v>
      </c>
      <c r="S49" s="77">
        <v>2.400168135747389E-5</v>
      </c>
      <c r="T49" s="77">
        <v>1.0483959422375106E-2</v>
      </c>
      <c r="U49" s="77">
        <v>3.0915705114035915E-4</v>
      </c>
    </row>
    <row r="50" spans="2:21">
      <c r="B50" s="75" t="s">
        <v>303</v>
      </c>
      <c r="C50" s="69">
        <v>6130207</v>
      </c>
      <c r="D50" s="82" t="s">
        <v>114</v>
      </c>
      <c r="E50" s="82" t="s">
        <v>244</v>
      </c>
      <c r="F50" s="69" t="s">
        <v>304</v>
      </c>
      <c r="G50" s="82" t="s">
        <v>260</v>
      </c>
      <c r="H50" s="69" t="s">
        <v>287</v>
      </c>
      <c r="I50" s="69" t="s">
        <v>125</v>
      </c>
      <c r="J50" s="69"/>
      <c r="K50" s="76">
        <v>3.3200000000743652</v>
      </c>
      <c r="L50" s="82" t="s">
        <v>127</v>
      </c>
      <c r="M50" s="83">
        <v>1.5800000000000002E-2</v>
      </c>
      <c r="N50" s="83">
        <v>2.4500000000575447E-2</v>
      </c>
      <c r="O50" s="76">
        <v>10395.324692000002</v>
      </c>
      <c r="P50" s="78">
        <v>108.66</v>
      </c>
      <c r="Q50" s="69"/>
      <c r="R50" s="76">
        <v>11.295559563000003</v>
      </c>
      <c r="S50" s="77">
        <v>2.2348235827428556E-5</v>
      </c>
      <c r="T50" s="77">
        <v>4.8924485274397323E-3</v>
      </c>
      <c r="U50" s="77">
        <v>1.4427134812933112E-4</v>
      </c>
    </row>
    <row r="51" spans="2:21">
      <c r="B51" s="75" t="s">
        <v>305</v>
      </c>
      <c r="C51" s="69">
        <v>6130280</v>
      </c>
      <c r="D51" s="82" t="s">
        <v>114</v>
      </c>
      <c r="E51" s="82" t="s">
        <v>244</v>
      </c>
      <c r="F51" s="69" t="s">
        <v>304</v>
      </c>
      <c r="G51" s="82" t="s">
        <v>260</v>
      </c>
      <c r="H51" s="69" t="s">
        <v>287</v>
      </c>
      <c r="I51" s="69" t="s">
        <v>125</v>
      </c>
      <c r="J51" s="69"/>
      <c r="K51" s="76">
        <v>5.7499999998187867</v>
      </c>
      <c r="L51" s="82" t="s">
        <v>127</v>
      </c>
      <c r="M51" s="83">
        <v>8.3999999999999995E-3</v>
      </c>
      <c r="N51" s="83">
        <v>2.6699999998332832E-2</v>
      </c>
      <c r="O51" s="76">
        <v>8366.178906000001</v>
      </c>
      <c r="P51" s="78">
        <v>98.94</v>
      </c>
      <c r="Q51" s="69"/>
      <c r="R51" s="76">
        <v>8.2774970139999997</v>
      </c>
      <c r="S51" s="77">
        <v>1.8762455496748153E-5</v>
      </c>
      <c r="T51" s="77">
        <v>3.5852343437402377E-3</v>
      </c>
      <c r="U51" s="77">
        <v>1.0572346121373752E-4</v>
      </c>
    </row>
    <row r="52" spans="2:21">
      <c r="B52" s="75" t="s">
        <v>306</v>
      </c>
      <c r="C52" s="69">
        <v>6040380</v>
      </c>
      <c r="D52" s="82" t="s">
        <v>114</v>
      </c>
      <c r="E52" s="82" t="s">
        <v>244</v>
      </c>
      <c r="F52" s="69" t="s">
        <v>245</v>
      </c>
      <c r="G52" s="82" t="s">
        <v>246</v>
      </c>
      <c r="H52" s="69" t="s">
        <v>292</v>
      </c>
      <c r="I52" s="69" t="s">
        <v>255</v>
      </c>
      <c r="J52" s="69"/>
      <c r="K52" s="76">
        <v>8.0000000012090247E-2</v>
      </c>
      <c r="L52" s="82" t="s">
        <v>127</v>
      </c>
      <c r="M52" s="83">
        <v>1.6399999999999998E-2</v>
      </c>
      <c r="N52" s="83">
        <v>6.5200000000785865E-2</v>
      </c>
      <c r="O52" s="76">
        <v>0.35987500000000006</v>
      </c>
      <c r="P52" s="78">
        <v>5516000</v>
      </c>
      <c r="Q52" s="69"/>
      <c r="R52" s="76">
        <v>19.850710572000004</v>
      </c>
      <c r="S52" s="77">
        <v>2.9315330726621053E-5</v>
      </c>
      <c r="T52" s="77">
        <v>8.597943215202691E-3</v>
      </c>
      <c r="U52" s="77">
        <v>2.535411158318023E-4</v>
      </c>
    </row>
    <row r="53" spans="2:21">
      <c r="B53" s="75" t="s">
        <v>307</v>
      </c>
      <c r="C53" s="69">
        <v>6040398</v>
      </c>
      <c r="D53" s="82" t="s">
        <v>114</v>
      </c>
      <c r="E53" s="82" t="s">
        <v>244</v>
      </c>
      <c r="F53" s="69" t="s">
        <v>245</v>
      </c>
      <c r="G53" s="82" t="s">
        <v>246</v>
      </c>
      <c r="H53" s="69" t="s">
        <v>292</v>
      </c>
      <c r="I53" s="69" t="s">
        <v>255</v>
      </c>
      <c r="J53" s="69"/>
      <c r="K53" s="76">
        <v>4.740000000014108</v>
      </c>
      <c r="L53" s="82" t="s">
        <v>127</v>
      </c>
      <c r="M53" s="83">
        <v>2.7799999999999998E-2</v>
      </c>
      <c r="N53" s="83">
        <v>3.4700000000070542E-2</v>
      </c>
      <c r="O53" s="76">
        <v>0.131712</v>
      </c>
      <c r="P53" s="78">
        <v>5381286</v>
      </c>
      <c r="Q53" s="69"/>
      <c r="R53" s="76">
        <v>7.0878111850000014</v>
      </c>
      <c r="S53" s="77">
        <v>3.1494978479196553E-5</v>
      </c>
      <c r="T53" s="77">
        <v>3.0699454242543323E-3</v>
      </c>
      <c r="U53" s="77">
        <v>9.0528323917271868E-5</v>
      </c>
    </row>
    <row r="54" spans="2:21">
      <c r="B54" s="75" t="s">
        <v>308</v>
      </c>
      <c r="C54" s="69">
        <v>6040430</v>
      </c>
      <c r="D54" s="82" t="s">
        <v>114</v>
      </c>
      <c r="E54" s="82" t="s">
        <v>244</v>
      </c>
      <c r="F54" s="69" t="s">
        <v>245</v>
      </c>
      <c r="G54" s="82" t="s">
        <v>246</v>
      </c>
      <c r="H54" s="69" t="s">
        <v>292</v>
      </c>
      <c r="I54" s="69" t="s">
        <v>255</v>
      </c>
      <c r="J54" s="69"/>
      <c r="K54" s="76">
        <v>1.6399999999888717</v>
      </c>
      <c r="L54" s="82" t="s">
        <v>127</v>
      </c>
      <c r="M54" s="83">
        <v>2.4199999999999999E-2</v>
      </c>
      <c r="N54" s="83">
        <v>3.4899999999697451E-2</v>
      </c>
      <c r="O54" s="76">
        <v>0.52542300000000008</v>
      </c>
      <c r="P54" s="78">
        <v>5473005</v>
      </c>
      <c r="Q54" s="69"/>
      <c r="R54" s="76">
        <v>28.756415663000006</v>
      </c>
      <c r="S54" s="77">
        <v>1.8229296048294767E-5</v>
      </c>
      <c r="T54" s="77">
        <v>1.2455273479831342E-2</v>
      </c>
      <c r="U54" s="77">
        <v>3.6728829872741228E-4</v>
      </c>
    </row>
    <row r="55" spans="2:21">
      <c r="B55" s="75" t="s">
        <v>309</v>
      </c>
      <c r="C55" s="69">
        <v>6040471</v>
      </c>
      <c r="D55" s="82" t="s">
        <v>114</v>
      </c>
      <c r="E55" s="82" t="s">
        <v>244</v>
      </c>
      <c r="F55" s="69" t="s">
        <v>245</v>
      </c>
      <c r="G55" s="82" t="s">
        <v>246</v>
      </c>
      <c r="H55" s="69" t="s">
        <v>292</v>
      </c>
      <c r="I55" s="69" t="s">
        <v>255</v>
      </c>
      <c r="J55" s="69"/>
      <c r="K55" s="76">
        <v>1.2400000000247393</v>
      </c>
      <c r="L55" s="82" t="s">
        <v>127</v>
      </c>
      <c r="M55" s="83">
        <v>1.95E-2</v>
      </c>
      <c r="N55" s="83">
        <v>3.1700000000639106E-2</v>
      </c>
      <c r="O55" s="76">
        <v>0.44582500000000008</v>
      </c>
      <c r="P55" s="78">
        <v>5440000</v>
      </c>
      <c r="Q55" s="69"/>
      <c r="R55" s="76">
        <v>24.252884485000003</v>
      </c>
      <c r="S55" s="77">
        <v>1.7963052500100733E-5</v>
      </c>
      <c r="T55" s="77">
        <v>1.0504657898797374E-2</v>
      </c>
      <c r="U55" s="77">
        <v>3.0976741976885169E-4</v>
      </c>
    </row>
    <row r="56" spans="2:21">
      <c r="B56" s="75" t="s">
        <v>310</v>
      </c>
      <c r="C56" s="69">
        <v>6040620</v>
      </c>
      <c r="D56" s="82" t="s">
        <v>114</v>
      </c>
      <c r="E56" s="82" t="s">
        <v>244</v>
      </c>
      <c r="F56" s="69" t="s">
        <v>245</v>
      </c>
      <c r="G56" s="82" t="s">
        <v>246</v>
      </c>
      <c r="H56" s="69" t="s">
        <v>287</v>
      </c>
      <c r="I56" s="69" t="s">
        <v>125</v>
      </c>
      <c r="J56" s="69"/>
      <c r="K56" s="76">
        <v>4.5900000000808063</v>
      </c>
      <c r="L56" s="82" t="s">
        <v>127</v>
      </c>
      <c r="M56" s="83">
        <v>1.4999999999999999E-2</v>
      </c>
      <c r="N56" s="83">
        <v>3.3800000000665464E-2</v>
      </c>
      <c r="O56" s="76">
        <v>0.42780500000000005</v>
      </c>
      <c r="P56" s="78">
        <v>4917657</v>
      </c>
      <c r="Q56" s="69"/>
      <c r="R56" s="76">
        <v>21.038001770000001</v>
      </c>
      <c r="S56" s="77">
        <v>1.5236306004701192E-5</v>
      </c>
      <c r="T56" s="77">
        <v>9.1121949475670219E-3</v>
      </c>
      <c r="U56" s="77">
        <v>2.6870566795533205E-4</v>
      </c>
    </row>
    <row r="57" spans="2:21">
      <c r="B57" s="75" t="s">
        <v>311</v>
      </c>
      <c r="C57" s="69">
        <v>2260446</v>
      </c>
      <c r="D57" s="82" t="s">
        <v>114</v>
      </c>
      <c r="E57" s="82" t="s">
        <v>244</v>
      </c>
      <c r="F57" s="69" t="s">
        <v>312</v>
      </c>
      <c r="G57" s="82" t="s">
        <v>260</v>
      </c>
      <c r="H57" s="69" t="s">
        <v>287</v>
      </c>
      <c r="I57" s="69" t="s">
        <v>125</v>
      </c>
      <c r="J57" s="69"/>
      <c r="K57" s="76">
        <v>2.8600000001463091</v>
      </c>
      <c r="L57" s="82" t="s">
        <v>127</v>
      </c>
      <c r="M57" s="83">
        <v>3.7000000000000005E-2</v>
      </c>
      <c r="N57" s="83">
        <v>2.6500000003657726E-2</v>
      </c>
      <c r="O57" s="76">
        <v>720.02594800000008</v>
      </c>
      <c r="P57" s="78">
        <v>113.91</v>
      </c>
      <c r="Q57" s="69"/>
      <c r="R57" s="76">
        <v>0.82018155800000014</v>
      </c>
      <c r="S57" s="77">
        <v>1.9153143832963411E-6</v>
      </c>
      <c r="T57" s="77">
        <v>3.5524544253782758E-4</v>
      </c>
      <c r="U57" s="77">
        <v>1.0475682804690388E-5</v>
      </c>
    </row>
    <row r="58" spans="2:21">
      <c r="B58" s="75" t="s">
        <v>313</v>
      </c>
      <c r="C58" s="69">
        <v>2260495</v>
      </c>
      <c r="D58" s="82" t="s">
        <v>114</v>
      </c>
      <c r="E58" s="82" t="s">
        <v>244</v>
      </c>
      <c r="F58" s="69" t="s">
        <v>312</v>
      </c>
      <c r="G58" s="82" t="s">
        <v>260</v>
      </c>
      <c r="H58" s="69" t="s">
        <v>287</v>
      </c>
      <c r="I58" s="69" t="s">
        <v>125</v>
      </c>
      <c r="J58" s="69"/>
      <c r="K58" s="76">
        <v>4.3399999998009777</v>
      </c>
      <c r="L58" s="82" t="s">
        <v>127</v>
      </c>
      <c r="M58" s="83">
        <v>2.81E-2</v>
      </c>
      <c r="N58" s="83">
        <v>2.7399999997367773E-2</v>
      </c>
      <c r="O58" s="76">
        <v>2777.2370340000007</v>
      </c>
      <c r="P58" s="78">
        <v>112.17</v>
      </c>
      <c r="Q58" s="69"/>
      <c r="R58" s="76">
        <v>3.1152267930000002</v>
      </c>
      <c r="S58" s="77">
        <v>2.0803541693570889E-6</v>
      </c>
      <c r="T58" s="77">
        <v>1.3492989569084926E-3</v>
      </c>
      <c r="U58" s="77">
        <v>3.978890701678137E-5</v>
      </c>
    </row>
    <row r="59" spans="2:21">
      <c r="B59" s="75" t="s">
        <v>314</v>
      </c>
      <c r="C59" s="69">
        <v>2260545</v>
      </c>
      <c r="D59" s="82" t="s">
        <v>114</v>
      </c>
      <c r="E59" s="82" t="s">
        <v>244</v>
      </c>
      <c r="F59" s="69" t="s">
        <v>312</v>
      </c>
      <c r="G59" s="82" t="s">
        <v>260</v>
      </c>
      <c r="H59" s="69" t="s">
        <v>292</v>
      </c>
      <c r="I59" s="69" t="s">
        <v>255</v>
      </c>
      <c r="J59" s="69"/>
      <c r="K59" s="76">
        <v>2.7699999987546389</v>
      </c>
      <c r="L59" s="82" t="s">
        <v>127</v>
      </c>
      <c r="M59" s="83">
        <v>2.4E-2</v>
      </c>
      <c r="N59" s="83">
        <v>2.5299999984778922E-2</v>
      </c>
      <c r="O59" s="76">
        <v>648.55235700000014</v>
      </c>
      <c r="P59" s="78">
        <v>111.43</v>
      </c>
      <c r="Q59" s="69"/>
      <c r="R59" s="76">
        <v>0.72268186999999995</v>
      </c>
      <c r="S59" s="77">
        <v>1.0519484889387035E-6</v>
      </c>
      <c r="T59" s="77">
        <v>3.1301537838554364E-4</v>
      </c>
      <c r="U59" s="77">
        <v>9.2303782802447406E-6</v>
      </c>
    </row>
    <row r="60" spans="2:21">
      <c r="B60" s="75" t="s">
        <v>315</v>
      </c>
      <c r="C60" s="69">
        <v>2260552</v>
      </c>
      <c r="D60" s="82" t="s">
        <v>114</v>
      </c>
      <c r="E60" s="82" t="s">
        <v>244</v>
      </c>
      <c r="F60" s="69" t="s">
        <v>312</v>
      </c>
      <c r="G60" s="82" t="s">
        <v>260</v>
      </c>
      <c r="H60" s="69" t="s">
        <v>287</v>
      </c>
      <c r="I60" s="69" t="s">
        <v>125</v>
      </c>
      <c r="J60" s="69"/>
      <c r="K60" s="76">
        <v>4.1299999999332853</v>
      </c>
      <c r="L60" s="82" t="s">
        <v>127</v>
      </c>
      <c r="M60" s="83">
        <v>2.6000000000000002E-2</v>
      </c>
      <c r="N60" s="83">
        <v>2.6100000000095304E-2</v>
      </c>
      <c r="O60" s="76">
        <v>9451.0164890000015</v>
      </c>
      <c r="P60" s="78">
        <v>111.02</v>
      </c>
      <c r="Q60" s="69"/>
      <c r="R60" s="76">
        <v>10.492518490000002</v>
      </c>
      <c r="S60" s="77">
        <v>1.9278031708441446E-5</v>
      </c>
      <c r="T60" s="77">
        <v>4.5446271474399429E-3</v>
      </c>
      <c r="U60" s="77">
        <v>1.340145903690131E-4</v>
      </c>
    </row>
    <row r="61" spans="2:21">
      <c r="B61" s="75" t="s">
        <v>316</v>
      </c>
      <c r="C61" s="69">
        <v>2260636</v>
      </c>
      <c r="D61" s="82" t="s">
        <v>114</v>
      </c>
      <c r="E61" s="82" t="s">
        <v>244</v>
      </c>
      <c r="F61" s="69" t="s">
        <v>312</v>
      </c>
      <c r="G61" s="82" t="s">
        <v>260</v>
      </c>
      <c r="H61" s="69" t="s">
        <v>287</v>
      </c>
      <c r="I61" s="69" t="s">
        <v>125</v>
      </c>
      <c r="J61" s="69"/>
      <c r="K61" s="76">
        <v>6.6700000000071</v>
      </c>
      <c r="L61" s="82" t="s">
        <v>127</v>
      </c>
      <c r="M61" s="83">
        <v>3.4999999999999996E-3</v>
      </c>
      <c r="N61" s="83">
        <v>2.9900000000031835E-2</v>
      </c>
      <c r="O61" s="76">
        <v>45095.000421999997</v>
      </c>
      <c r="P61" s="78">
        <v>90.55</v>
      </c>
      <c r="Q61" s="69"/>
      <c r="R61" s="76">
        <v>40.833524013000009</v>
      </c>
      <c r="S61" s="77">
        <v>1.4709988772848677E-5</v>
      </c>
      <c r="T61" s="77">
        <v>1.7686234428081586E-2</v>
      </c>
      <c r="U61" s="77">
        <v>5.2154189665149257E-4</v>
      </c>
    </row>
    <row r="62" spans="2:21">
      <c r="B62" s="75" t="s">
        <v>317</v>
      </c>
      <c r="C62" s="69">
        <v>3230125</v>
      </c>
      <c r="D62" s="82" t="s">
        <v>114</v>
      </c>
      <c r="E62" s="82" t="s">
        <v>244</v>
      </c>
      <c r="F62" s="69" t="s">
        <v>318</v>
      </c>
      <c r="G62" s="82" t="s">
        <v>260</v>
      </c>
      <c r="H62" s="69" t="s">
        <v>292</v>
      </c>
      <c r="I62" s="69" t="s">
        <v>255</v>
      </c>
      <c r="J62" s="69"/>
      <c r="K62" s="76">
        <v>0.28000000005203701</v>
      </c>
      <c r="L62" s="82" t="s">
        <v>127</v>
      </c>
      <c r="M62" s="83">
        <v>4.9000000000000002E-2</v>
      </c>
      <c r="N62" s="83">
        <v>3.1199999997745063E-2</v>
      </c>
      <c r="O62" s="76">
        <v>1994.1650650000001</v>
      </c>
      <c r="P62" s="78">
        <v>115.64</v>
      </c>
      <c r="Q62" s="69"/>
      <c r="R62" s="76">
        <v>2.3060524710000005</v>
      </c>
      <c r="S62" s="77">
        <v>1.4993422988435833E-5</v>
      </c>
      <c r="T62" s="77">
        <v>9.9882108124143632E-4</v>
      </c>
      <c r="U62" s="77">
        <v>2.9453812977794948E-5</v>
      </c>
    </row>
    <row r="63" spans="2:21">
      <c r="B63" s="75" t="s">
        <v>319</v>
      </c>
      <c r="C63" s="69">
        <v>3230265</v>
      </c>
      <c r="D63" s="82" t="s">
        <v>114</v>
      </c>
      <c r="E63" s="82" t="s">
        <v>244</v>
      </c>
      <c r="F63" s="69" t="s">
        <v>318</v>
      </c>
      <c r="G63" s="82" t="s">
        <v>260</v>
      </c>
      <c r="H63" s="69" t="s">
        <v>292</v>
      </c>
      <c r="I63" s="69" t="s">
        <v>255</v>
      </c>
      <c r="J63" s="69"/>
      <c r="K63" s="76">
        <v>3.4400000000552002</v>
      </c>
      <c r="L63" s="82" t="s">
        <v>127</v>
      </c>
      <c r="M63" s="83">
        <v>2.35E-2</v>
      </c>
      <c r="N63" s="83">
        <v>2.4700000000403781E-2</v>
      </c>
      <c r="O63" s="76">
        <v>17467.397949000002</v>
      </c>
      <c r="P63" s="78">
        <v>112.01</v>
      </c>
      <c r="Q63" s="69"/>
      <c r="R63" s="76">
        <v>19.565232543</v>
      </c>
      <c r="S63" s="77">
        <v>2.3790305959790639E-5</v>
      </c>
      <c r="T63" s="77">
        <v>8.4742940453844482E-3</v>
      </c>
      <c r="U63" s="77">
        <v>2.4989487769057329E-4</v>
      </c>
    </row>
    <row r="64" spans="2:21">
      <c r="B64" s="75" t="s">
        <v>320</v>
      </c>
      <c r="C64" s="69">
        <v>3230190</v>
      </c>
      <c r="D64" s="82" t="s">
        <v>114</v>
      </c>
      <c r="E64" s="82" t="s">
        <v>244</v>
      </c>
      <c r="F64" s="69" t="s">
        <v>318</v>
      </c>
      <c r="G64" s="82" t="s">
        <v>260</v>
      </c>
      <c r="H64" s="69" t="s">
        <v>292</v>
      </c>
      <c r="I64" s="69" t="s">
        <v>255</v>
      </c>
      <c r="J64" s="69"/>
      <c r="K64" s="76">
        <v>1.9700000000142053</v>
      </c>
      <c r="L64" s="82" t="s">
        <v>127</v>
      </c>
      <c r="M64" s="83">
        <v>1.7600000000000001E-2</v>
      </c>
      <c r="N64" s="83">
        <v>2.480000000043292E-2</v>
      </c>
      <c r="O64" s="76">
        <v>13085.431483</v>
      </c>
      <c r="P64" s="78">
        <v>110.64</v>
      </c>
      <c r="Q64" s="76">
        <v>0.30563021500000004</v>
      </c>
      <c r="R64" s="76">
        <v>14.783351607000004</v>
      </c>
      <c r="S64" s="77">
        <v>9.9141192718682492E-6</v>
      </c>
      <c r="T64" s="77">
        <v>6.4031167643262468E-3</v>
      </c>
      <c r="U64" s="77">
        <v>1.8881880568343861E-4</v>
      </c>
    </row>
    <row r="65" spans="2:21">
      <c r="B65" s="75" t="s">
        <v>321</v>
      </c>
      <c r="C65" s="69">
        <v>3230232</v>
      </c>
      <c r="D65" s="82" t="s">
        <v>114</v>
      </c>
      <c r="E65" s="82" t="s">
        <v>244</v>
      </c>
      <c r="F65" s="69" t="s">
        <v>318</v>
      </c>
      <c r="G65" s="82" t="s">
        <v>260</v>
      </c>
      <c r="H65" s="69" t="s">
        <v>292</v>
      </c>
      <c r="I65" s="69" t="s">
        <v>255</v>
      </c>
      <c r="J65" s="69"/>
      <c r="K65" s="76">
        <v>2.6599999999607324</v>
      </c>
      <c r="L65" s="82" t="s">
        <v>127</v>
      </c>
      <c r="M65" s="83">
        <v>2.1499999999999998E-2</v>
      </c>
      <c r="N65" s="83">
        <v>2.4899999999410991E-2</v>
      </c>
      <c r="O65" s="76">
        <v>18203.215969000001</v>
      </c>
      <c r="P65" s="78">
        <v>111.92</v>
      </c>
      <c r="Q65" s="69"/>
      <c r="R65" s="76">
        <v>20.373040680000003</v>
      </c>
      <c r="S65" s="77">
        <v>1.4904867199962159E-5</v>
      </c>
      <c r="T65" s="77">
        <v>8.8241801850021152E-3</v>
      </c>
      <c r="U65" s="77">
        <v>2.6021252227513965E-4</v>
      </c>
    </row>
    <row r="66" spans="2:21">
      <c r="B66" s="75" t="s">
        <v>322</v>
      </c>
      <c r="C66" s="69">
        <v>3230273</v>
      </c>
      <c r="D66" s="82" t="s">
        <v>114</v>
      </c>
      <c r="E66" s="82" t="s">
        <v>244</v>
      </c>
      <c r="F66" s="69" t="s">
        <v>318</v>
      </c>
      <c r="G66" s="82" t="s">
        <v>260</v>
      </c>
      <c r="H66" s="69" t="s">
        <v>292</v>
      </c>
      <c r="I66" s="69" t="s">
        <v>255</v>
      </c>
      <c r="J66" s="69"/>
      <c r="K66" s="76">
        <v>4.4899999999711575</v>
      </c>
      <c r="L66" s="82" t="s">
        <v>127</v>
      </c>
      <c r="M66" s="83">
        <v>2.2499999999999999E-2</v>
      </c>
      <c r="N66" s="83">
        <v>2.7199999999916603E-2</v>
      </c>
      <c r="O66" s="76">
        <v>24338.715965000003</v>
      </c>
      <c r="P66" s="78">
        <v>109.63</v>
      </c>
      <c r="Q66" s="76">
        <v>2.0947517550000003</v>
      </c>
      <c r="R66" s="76">
        <v>28.777286067000006</v>
      </c>
      <c r="S66" s="77">
        <v>2.6093661812436114E-5</v>
      </c>
      <c r="T66" s="77">
        <v>1.2464313083115037E-2</v>
      </c>
      <c r="U66" s="77">
        <v>3.6755486377045335E-4</v>
      </c>
    </row>
    <row r="67" spans="2:21">
      <c r="B67" s="75" t="s">
        <v>323</v>
      </c>
      <c r="C67" s="69">
        <v>3230372</v>
      </c>
      <c r="D67" s="82" t="s">
        <v>114</v>
      </c>
      <c r="E67" s="82" t="s">
        <v>244</v>
      </c>
      <c r="F67" s="69" t="s">
        <v>318</v>
      </c>
      <c r="G67" s="82" t="s">
        <v>260</v>
      </c>
      <c r="H67" s="69" t="s">
        <v>292</v>
      </c>
      <c r="I67" s="69" t="s">
        <v>255</v>
      </c>
      <c r="J67" s="69"/>
      <c r="K67" s="76">
        <v>4.6800000001689099</v>
      </c>
      <c r="L67" s="82" t="s">
        <v>127</v>
      </c>
      <c r="M67" s="83">
        <v>6.5000000000000006E-3</v>
      </c>
      <c r="N67" s="83">
        <v>2.4800000000800099E-2</v>
      </c>
      <c r="O67" s="76">
        <v>8748.8609510000006</v>
      </c>
      <c r="P67" s="78">
        <v>101.31</v>
      </c>
      <c r="Q67" s="76">
        <v>0.13538683200000004</v>
      </c>
      <c r="R67" s="76">
        <v>8.998857861000003</v>
      </c>
      <c r="S67" s="77">
        <v>1.7559098380603529E-5</v>
      </c>
      <c r="T67" s="77">
        <v>3.8976775471047036E-3</v>
      </c>
      <c r="U67" s="77">
        <v>1.1493696686646378E-4</v>
      </c>
    </row>
    <row r="68" spans="2:21">
      <c r="B68" s="75" t="s">
        <v>324</v>
      </c>
      <c r="C68" s="69">
        <v>3230398</v>
      </c>
      <c r="D68" s="82" t="s">
        <v>114</v>
      </c>
      <c r="E68" s="82" t="s">
        <v>244</v>
      </c>
      <c r="F68" s="69" t="s">
        <v>318</v>
      </c>
      <c r="G68" s="82" t="s">
        <v>260</v>
      </c>
      <c r="H68" s="69" t="s">
        <v>292</v>
      </c>
      <c r="I68" s="69" t="s">
        <v>255</v>
      </c>
      <c r="J68" s="69"/>
      <c r="K68" s="76">
        <v>5.4200000182184214</v>
      </c>
      <c r="L68" s="82" t="s">
        <v>127</v>
      </c>
      <c r="M68" s="83">
        <v>1.43E-2</v>
      </c>
      <c r="N68" s="83">
        <v>2.8100000050304594E-2</v>
      </c>
      <c r="O68" s="76">
        <v>140.63027300000002</v>
      </c>
      <c r="P68" s="78">
        <v>102.63</v>
      </c>
      <c r="Q68" s="76">
        <v>2.7749990000000002E-3</v>
      </c>
      <c r="R68" s="76">
        <v>0.14710384600000004</v>
      </c>
      <c r="S68" s="77">
        <v>3.5326689948299869E-7</v>
      </c>
      <c r="T68" s="77">
        <v>6.3715125464070051E-5</v>
      </c>
      <c r="U68" s="77">
        <v>1.878868422503622E-6</v>
      </c>
    </row>
    <row r="69" spans="2:21">
      <c r="B69" s="75" t="s">
        <v>325</v>
      </c>
      <c r="C69" s="69">
        <v>3230422</v>
      </c>
      <c r="D69" s="82" t="s">
        <v>114</v>
      </c>
      <c r="E69" s="82" t="s">
        <v>244</v>
      </c>
      <c r="F69" s="69" t="s">
        <v>318</v>
      </c>
      <c r="G69" s="82" t="s">
        <v>260</v>
      </c>
      <c r="H69" s="69" t="s">
        <v>292</v>
      </c>
      <c r="I69" s="69" t="s">
        <v>255</v>
      </c>
      <c r="J69" s="69"/>
      <c r="K69" s="76">
        <v>6.2600000000275369</v>
      </c>
      <c r="L69" s="82" t="s">
        <v>127</v>
      </c>
      <c r="M69" s="83">
        <v>2.5000000000000001E-3</v>
      </c>
      <c r="N69" s="83">
        <v>2.7199999999938808E-2</v>
      </c>
      <c r="O69" s="76">
        <v>20537.313055000002</v>
      </c>
      <c r="P69" s="78">
        <v>92.99</v>
      </c>
      <c r="Q69" s="76">
        <v>0.51238345900000015</v>
      </c>
      <c r="R69" s="76">
        <v>19.610030871000003</v>
      </c>
      <c r="S69" s="77">
        <v>1.6171011187334033E-5</v>
      </c>
      <c r="T69" s="77">
        <v>8.4936975563511211E-3</v>
      </c>
      <c r="U69" s="77">
        <v>2.5046705962971966E-4</v>
      </c>
    </row>
    <row r="70" spans="2:21">
      <c r="B70" s="75" t="s">
        <v>326</v>
      </c>
      <c r="C70" s="69">
        <v>1194638</v>
      </c>
      <c r="D70" s="82" t="s">
        <v>114</v>
      </c>
      <c r="E70" s="82" t="s">
        <v>244</v>
      </c>
      <c r="F70" s="69" t="s">
        <v>318</v>
      </c>
      <c r="G70" s="82" t="s">
        <v>260</v>
      </c>
      <c r="H70" s="69" t="s">
        <v>292</v>
      </c>
      <c r="I70" s="69" t="s">
        <v>255</v>
      </c>
      <c r="J70" s="69"/>
      <c r="K70" s="76">
        <v>7.0100000000474605</v>
      </c>
      <c r="L70" s="82" t="s">
        <v>127</v>
      </c>
      <c r="M70" s="83">
        <v>3.61E-2</v>
      </c>
      <c r="N70" s="83">
        <v>3.1500000000035423E-2</v>
      </c>
      <c r="O70" s="76">
        <v>13355.059336</v>
      </c>
      <c r="P70" s="78">
        <v>104.74</v>
      </c>
      <c r="Q70" s="76">
        <v>0.12853043500000003</v>
      </c>
      <c r="R70" s="76">
        <v>14.116619533000001</v>
      </c>
      <c r="S70" s="77">
        <v>2.9068567856466558E-5</v>
      </c>
      <c r="T70" s="77">
        <v>6.1143349350202356E-3</v>
      </c>
      <c r="U70" s="77">
        <v>1.803030402961152E-4</v>
      </c>
    </row>
    <row r="71" spans="2:21">
      <c r="B71" s="75" t="s">
        <v>327</v>
      </c>
      <c r="C71" s="69">
        <v>1940626</v>
      </c>
      <c r="D71" s="82" t="s">
        <v>114</v>
      </c>
      <c r="E71" s="82" t="s">
        <v>244</v>
      </c>
      <c r="F71" s="69">
        <v>520032640</v>
      </c>
      <c r="G71" s="82" t="s">
        <v>246</v>
      </c>
      <c r="H71" s="69" t="s">
        <v>287</v>
      </c>
      <c r="I71" s="69" t="s">
        <v>125</v>
      </c>
      <c r="J71" s="69"/>
      <c r="K71" s="76">
        <v>0.5</v>
      </c>
      <c r="L71" s="82" t="s">
        <v>127</v>
      </c>
      <c r="M71" s="83">
        <v>1.5900000000000001E-2</v>
      </c>
      <c r="N71" s="83">
        <v>3.2000000000537071E-2</v>
      </c>
      <c r="O71" s="76">
        <v>0.40460000000000007</v>
      </c>
      <c r="P71" s="78">
        <v>5522400</v>
      </c>
      <c r="Q71" s="69"/>
      <c r="R71" s="76">
        <v>22.343640914000002</v>
      </c>
      <c r="S71" s="77">
        <v>2.7027388109552441E-5</v>
      </c>
      <c r="T71" s="77">
        <v>9.677706755264838E-3</v>
      </c>
      <c r="U71" s="77">
        <v>2.8538180678888952E-4</v>
      </c>
    </row>
    <row r="72" spans="2:21">
      <c r="B72" s="75" t="s">
        <v>328</v>
      </c>
      <c r="C72" s="69">
        <v>1940725</v>
      </c>
      <c r="D72" s="82" t="s">
        <v>114</v>
      </c>
      <c r="E72" s="82" t="s">
        <v>244</v>
      </c>
      <c r="F72" s="69">
        <v>520032640</v>
      </c>
      <c r="G72" s="82" t="s">
        <v>246</v>
      </c>
      <c r="H72" s="69" t="s">
        <v>287</v>
      </c>
      <c r="I72" s="69" t="s">
        <v>125</v>
      </c>
      <c r="J72" s="69"/>
      <c r="K72" s="76">
        <v>2.8099999999966374</v>
      </c>
      <c r="L72" s="82" t="s">
        <v>127</v>
      </c>
      <c r="M72" s="83">
        <v>2.5899999999999999E-2</v>
      </c>
      <c r="N72" s="83">
        <v>3.1499999999775811E-2</v>
      </c>
      <c r="O72" s="76">
        <v>0.65532000000000012</v>
      </c>
      <c r="P72" s="78">
        <v>5445000</v>
      </c>
      <c r="Q72" s="69"/>
      <c r="R72" s="76">
        <v>35.682177052</v>
      </c>
      <c r="S72" s="77">
        <v>3.1024002272404493E-5</v>
      </c>
      <c r="T72" s="77">
        <v>1.5455030235574809E-2</v>
      </c>
      <c r="U72" s="77">
        <v>4.5574685864560035E-4</v>
      </c>
    </row>
    <row r="73" spans="2:21">
      <c r="B73" s="75" t="s">
        <v>329</v>
      </c>
      <c r="C73" s="69">
        <v>1940691</v>
      </c>
      <c r="D73" s="82" t="s">
        <v>114</v>
      </c>
      <c r="E73" s="82" t="s">
        <v>244</v>
      </c>
      <c r="F73" s="69">
        <v>520032640</v>
      </c>
      <c r="G73" s="82" t="s">
        <v>246</v>
      </c>
      <c r="H73" s="69" t="s">
        <v>287</v>
      </c>
      <c r="I73" s="69" t="s">
        <v>125</v>
      </c>
      <c r="J73" s="69"/>
      <c r="K73" s="76">
        <v>1.7399999999857441</v>
      </c>
      <c r="L73" s="82" t="s">
        <v>127</v>
      </c>
      <c r="M73" s="83">
        <v>2.0199999999999999E-2</v>
      </c>
      <c r="N73" s="83">
        <v>3.2399999999034979E-2</v>
      </c>
      <c r="O73" s="76">
        <v>0.33550300000000005</v>
      </c>
      <c r="P73" s="78">
        <v>5436000</v>
      </c>
      <c r="Q73" s="69"/>
      <c r="R73" s="76">
        <v>18.237950649000002</v>
      </c>
      <c r="S73" s="77">
        <v>1.5942171537182232E-5</v>
      </c>
      <c r="T73" s="77">
        <v>7.8994081079875548E-3</v>
      </c>
      <c r="U73" s="77">
        <v>2.3294230910581043E-4</v>
      </c>
    </row>
    <row r="74" spans="2:21">
      <c r="B74" s="75" t="s">
        <v>330</v>
      </c>
      <c r="C74" s="69">
        <v>6620462</v>
      </c>
      <c r="D74" s="82" t="s">
        <v>114</v>
      </c>
      <c r="E74" s="82" t="s">
        <v>244</v>
      </c>
      <c r="F74" s="69" t="s">
        <v>262</v>
      </c>
      <c r="G74" s="82" t="s">
        <v>246</v>
      </c>
      <c r="H74" s="69" t="s">
        <v>287</v>
      </c>
      <c r="I74" s="69" t="s">
        <v>125</v>
      </c>
      <c r="J74" s="69"/>
      <c r="K74" s="76">
        <v>2.9599999999188511</v>
      </c>
      <c r="L74" s="82" t="s">
        <v>127</v>
      </c>
      <c r="M74" s="83">
        <v>2.9700000000000001E-2</v>
      </c>
      <c r="N74" s="83">
        <v>2.8399999999371751E-2</v>
      </c>
      <c r="O74" s="76">
        <v>0.26874000000000003</v>
      </c>
      <c r="P74" s="78">
        <v>5686000</v>
      </c>
      <c r="Q74" s="69"/>
      <c r="R74" s="76">
        <v>15.280532344000001</v>
      </c>
      <c r="S74" s="77">
        <v>1.9195714285714288E-5</v>
      </c>
      <c r="T74" s="77">
        <v>6.6184607807993007E-3</v>
      </c>
      <c r="U74" s="77">
        <v>1.9516899442715351E-4</v>
      </c>
    </row>
    <row r="75" spans="2:21">
      <c r="B75" s="75" t="s">
        <v>331</v>
      </c>
      <c r="C75" s="69">
        <v>6620553</v>
      </c>
      <c r="D75" s="82" t="s">
        <v>114</v>
      </c>
      <c r="E75" s="82" t="s">
        <v>244</v>
      </c>
      <c r="F75" s="69" t="s">
        <v>262</v>
      </c>
      <c r="G75" s="82" t="s">
        <v>246</v>
      </c>
      <c r="H75" s="69" t="s">
        <v>287</v>
      </c>
      <c r="I75" s="69" t="s">
        <v>125</v>
      </c>
      <c r="J75" s="69"/>
      <c r="K75" s="76">
        <v>4.6199999998208767</v>
      </c>
      <c r="L75" s="82" t="s">
        <v>127</v>
      </c>
      <c r="M75" s="83">
        <v>8.3999999999999995E-3</v>
      </c>
      <c r="N75" s="83">
        <v>3.37999999980595E-2</v>
      </c>
      <c r="O75" s="76">
        <v>0.16762199999999999</v>
      </c>
      <c r="P75" s="78">
        <v>4796011</v>
      </c>
      <c r="Q75" s="69"/>
      <c r="R75" s="76">
        <v>8.0391665620000019</v>
      </c>
      <c r="S75" s="77">
        <v>2.1076574877404753E-5</v>
      </c>
      <c r="T75" s="77">
        <v>3.4820062156932772E-3</v>
      </c>
      <c r="U75" s="77">
        <v>1.0267941054776234E-4</v>
      </c>
    </row>
    <row r="76" spans="2:21">
      <c r="B76" s="75" t="s">
        <v>332</v>
      </c>
      <c r="C76" s="69">
        <v>1191329</v>
      </c>
      <c r="D76" s="82" t="s">
        <v>114</v>
      </c>
      <c r="E76" s="82" t="s">
        <v>244</v>
      </c>
      <c r="F76" s="69" t="s">
        <v>262</v>
      </c>
      <c r="G76" s="82" t="s">
        <v>246</v>
      </c>
      <c r="H76" s="69" t="s">
        <v>287</v>
      </c>
      <c r="I76" s="69" t="s">
        <v>125</v>
      </c>
      <c r="J76" s="69"/>
      <c r="K76" s="76">
        <v>4.9899999999338398</v>
      </c>
      <c r="L76" s="82" t="s">
        <v>127</v>
      </c>
      <c r="M76" s="83">
        <v>3.0899999999999997E-2</v>
      </c>
      <c r="N76" s="83">
        <v>3.3399999999630281E-2</v>
      </c>
      <c r="O76" s="76">
        <v>0.39876600000000001</v>
      </c>
      <c r="P76" s="78">
        <v>5154899</v>
      </c>
      <c r="Q76" s="69"/>
      <c r="R76" s="76">
        <v>20.556008764000001</v>
      </c>
      <c r="S76" s="77">
        <v>2.0987684210526317E-5</v>
      </c>
      <c r="T76" s="77">
        <v>8.9034291968055224E-3</v>
      </c>
      <c r="U76" s="77">
        <v>2.6254946291062508E-4</v>
      </c>
    </row>
    <row r="77" spans="2:21">
      <c r="B77" s="75" t="s">
        <v>333</v>
      </c>
      <c r="C77" s="69">
        <v>1157569</v>
      </c>
      <c r="D77" s="82" t="s">
        <v>114</v>
      </c>
      <c r="E77" s="82" t="s">
        <v>244</v>
      </c>
      <c r="F77" s="69" t="s">
        <v>334</v>
      </c>
      <c r="G77" s="82" t="s">
        <v>260</v>
      </c>
      <c r="H77" s="69" t="s">
        <v>292</v>
      </c>
      <c r="I77" s="69" t="s">
        <v>255</v>
      </c>
      <c r="J77" s="69"/>
      <c r="K77" s="76">
        <v>3.2300000000436047</v>
      </c>
      <c r="L77" s="82" t="s">
        <v>127</v>
      </c>
      <c r="M77" s="83">
        <v>1.4199999999999999E-2</v>
      </c>
      <c r="N77" s="83">
        <v>2.6799999999501667E-2</v>
      </c>
      <c r="O77" s="76">
        <v>7545.3257850000009</v>
      </c>
      <c r="P77" s="78">
        <v>106.38</v>
      </c>
      <c r="Q77" s="69"/>
      <c r="R77" s="76">
        <v>8.0267173550000006</v>
      </c>
      <c r="S77" s="77">
        <v>7.8368654312622566E-6</v>
      </c>
      <c r="T77" s="77">
        <v>3.4766140875640557E-3</v>
      </c>
      <c r="U77" s="77">
        <v>1.0252040435891318E-4</v>
      </c>
    </row>
    <row r="78" spans="2:21">
      <c r="B78" s="75" t="s">
        <v>335</v>
      </c>
      <c r="C78" s="69">
        <v>1129899</v>
      </c>
      <c r="D78" s="82" t="s">
        <v>114</v>
      </c>
      <c r="E78" s="82" t="s">
        <v>244</v>
      </c>
      <c r="F78" s="69" t="s">
        <v>336</v>
      </c>
      <c r="G78" s="82" t="s">
        <v>260</v>
      </c>
      <c r="H78" s="69" t="s">
        <v>292</v>
      </c>
      <c r="I78" s="69" t="s">
        <v>255</v>
      </c>
      <c r="J78" s="69"/>
      <c r="K78" s="76">
        <v>0.71000000021448351</v>
      </c>
      <c r="L78" s="82" t="s">
        <v>127</v>
      </c>
      <c r="M78" s="83">
        <v>0.04</v>
      </c>
      <c r="N78" s="83">
        <v>2.8399999990705704E-2</v>
      </c>
      <c r="O78" s="76">
        <v>497.93805800000007</v>
      </c>
      <c r="P78" s="78">
        <v>112.36</v>
      </c>
      <c r="Q78" s="69"/>
      <c r="R78" s="76">
        <v>0.55948322800000017</v>
      </c>
      <c r="S78" s="77">
        <v>3.0581775436153442E-6</v>
      </c>
      <c r="T78" s="77">
        <v>2.423291099205041E-4</v>
      </c>
      <c r="U78" s="77">
        <v>7.145940766291007E-6</v>
      </c>
    </row>
    <row r="79" spans="2:21">
      <c r="B79" s="75" t="s">
        <v>337</v>
      </c>
      <c r="C79" s="69">
        <v>1136753</v>
      </c>
      <c r="D79" s="82" t="s">
        <v>114</v>
      </c>
      <c r="E79" s="82" t="s">
        <v>244</v>
      </c>
      <c r="F79" s="69" t="s">
        <v>336</v>
      </c>
      <c r="G79" s="82" t="s">
        <v>260</v>
      </c>
      <c r="H79" s="69" t="s">
        <v>292</v>
      </c>
      <c r="I79" s="69" t="s">
        <v>255</v>
      </c>
      <c r="J79" s="69"/>
      <c r="K79" s="76">
        <v>3.0499999999729428</v>
      </c>
      <c r="L79" s="82" t="s">
        <v>127</v>
      </c>
      <c r="M79" s="83">
        <v>0.04</v>
      </c>
      <c r="N79" s="83">
        <v>2.5300000000108226E-2</v>
      </c>
      <c r="O79" s="76">
        <v>18886.859754000005</v>
      </c>
      <c r="P79" s="78">
        <v>117.41</v>
      </c>
      <c r="Q79" s="69"/>
      <c r="R79" s="76">
        <v>22.175062492000006</v>
      </c>
      <c r="S79" s="77">
        <v>2.0292373896926378E-5</v>
      </c>
      <c r="T79" s="77">
        <v>9.604690341348204E-3</v>
      </c>
      <c r="U79" s="77">
        <v>2.8322865659993198E-4</v>
      </c>
    </row>
    <row r="80" spans="2:21">
      <c r="B80" s="75" t="s">
        <v>338</v>
      </c>
      <c r="C80" s="69">
        <v>1138544</v>
      </c>
      <c r="D80" s="82" t="s">
        <v>114</v>
      </c>
      <c r="E80" s="82" t="s">
        <v>244</v>
      </c>
      <c r="F80" s="69" t="s">
        <v>336</v>
      </c>
      <c r="G80" s="82" t="s">
        <v>260</v>
      </c>
      <c r="H80" s="69" t="s">
        <v>292</v>
      </c>
      <c r="I80" s="69" t="s">
        <v>255</v>
      </c>
      <c r="J80" s="69"/>
      <c r="K80" s="76">
        <v>4.4200000002028155</v>
      </c>
      <c r="L80" s="82" t="s">
        <v>127</v>
      </c>
      <c r="M80" s="83">
        <v>3.5000000000000003E-2</v>
      </c>
      <c r="N80" s="83">
        <v>2.6900000001337406E-2</v>
      </c>
      <c r="O80" s="76">
        <v>5793.2919860000011</v>
      </c>
      <c r="P80" s="78">
        <v>117.45</v>
      </c>
      <c r="Q80" s="69"/>
      <c r="R80" s="76">
        <v>6.8042214610000009</v>
      </c>
      <c r="S80" s="77">
        <v>6.4957167851633847E-6</v>
      </c>
      <c r="T80" s="77">
        <v>2.9471141364511497E-3</v>
      </c>
      <c r="U80" s="77">
        <v>8.6906203953323954E-5</v>
      </c>
    </row>
    <row r="81" spans="2:21">
      <c r="B81" s="75" t="s">
        <v>339</v>
      </c>
      <c r="C81" s="69">
        <v>1171271</v>
      </c>
      <c r="D81" s="82" t="s">
        <v>114</v>
      </c>
      <c r="E81" s="82" t="s">
        <v>244</v>
      </c>
      <c r="F81" s="69" t="s">
        <v>336</v>
      </c>
      <c r="G81" s="82" t="s">
        <v>260</v>
      </c>
      <c r="H81" s="69" t="s">
        <v>292</v>
      </c>
      <c r="I81" s="69" t="s">
        <v>255</v>
      </c>
      <c r="J81" s="69"/>
      <c r="K81" s="76">
        <v>6.6999999998514435</v>
      </c>
      <c r="L81" s="82" t="s">
        <v>127</v>
      </c>
      <c r="M81" s="83">
        <v>2.5000000000000001E-2</v>
      </c>
      <c r="N81" s="83">
        <v>2.7999999999300907E-2</v>
      </c>
      <c r="O81" s="76">
        <v>10484.071536000001</v>
      </c>
      <c r="P81" s="78">
        <v>109.15</v>
      </c>
      <c r="Q81" s="69"/>
      <c r="R81" s="76">
        <v>11.443363981000001</v>
      </c>
      <c r="S81" s="77">
        <v>1.6890233201652385E-5</v>
      </c>
      <c r="T81" s="77">
        <v>4.9564670918286861E-3</v>
      </c>
      <c r="U81" s="77">
        <v>1.4615916453412261E-4</v>
      </c>
    </row>
    <row r="82" spans="2:21">
      <c r="B82" s="75" t="s">
        <v>340</v>
      </c>
      <c r="C82" s="69">
        <v>1410307</v>
      </c>
      <c r="D82" s="82" t="s">
        <v>114</v>
      </c>
      <c r="E82" s="82" t="s">
        <v>244</v>
      </c>
      <c r="F82" s="69" t="s">
        <v>341</v>
      </c>
      <c r="G82" s="82" t="s">
        <v>123</v>
      </c>
      <c r="H82" s="69" t="s">
        <v>292</v>
      </c>
      <c r="I82" s="69" t="s">
        <v>255</v>
      </c>
      <c r="J82" s="69"/>
      <c r="K82" s="76">
        <v>1.5699999999063041</v>
      </c>
      <c r="L82" s="82" t="s">
        <v>127</v>
      </c>
      <c r="M82" s="83">
        <v>1.8000000000000002E-2</v>
      </c>
      <c r="N82" s="83">
        <v>2.8699999998569904E-2</v>
      </c>
      <c r="O82" s="76">
        <v>7423.2174700000005</v>
      </c>
      <c r="P82" s="78">
        <v>109.27</v>
      </c>
      <c r="Q82" s="69"/>
      <c r="R82" s="76">
        <v>8.1113500680000001</v>
      </c>
      <c r="S82" s="77">
        <v>7.6158722920452562E-6</v>
      </c>
      <c r="T82" s="77">
        <v>3.5132710756292053E-3</v>
      </c>
      <c r="U82" s="77">
        <v>1.0360136679660845E-4</v>
      </c>
    </row>
    <row r="83" spans="2:21">
      <c r="B83" s="75" t="s">
        <v>342</v>
      </c>
      <c r="C83" s="69">
        <v>1192749</v>
      </c>
      <c r="D83" s="82" t="s">
        <v>114</v>
      </c>
      <c r="E83" s="82" t="s">
        <v>244</v>
      </c>
      <c r="F83" s="69" t="s">
        <v>341</v>
      </c>
      <c r="G83" s="82" t="s">
        <v>123</v>
      </c>
      <c r="H83" s="69" t="s">
        <v>292</v>
      </c>
      <c r="I83" s="69" t="s">
        <v>255</v>
      </c>
      <c r="J83" s="69"/>
      <c r="K83" s="76">
        <v>4.0600000003196728</v>
      </c>
      <c r="L83" s="82" t="s">
        <v>127</v>
      </c>
      <c r="M83" s="83">
        <v>2.2000000000000002E-2</v>
      </c>
      <c r="N83" s="83">
        <v>2.8900000002663941E-2</v>
      </c>
      <c r="O83" s="76">
        <v>4713.9874440000012</v>
      </c>
      <c r="P83" s="78">
        <v>99.54</v>
      </c>
      <c r="Q83" s="69"/>
      <c r="R83" s="76">
        <v>4.6923030750000008</v>
      </c>
      <c r="S83" s="77">
        <v>1.6717957705582223E-5</v>
      </c>
      <c r="T83" s="77">
        <v>2.0323783998078926E-3</v>
      </c>
      <c r="U83" s="77">
        <v>5.9931948186005582E-5</v>
      </c>
    </row>
    <row r="84" spans="2:21">
      <c r="B84" s="75" t="s">
        <v>343</v>
      </c>
      <c r="C84" s="69">
        <v>1110915</v>
      </c>
      <c r="D84" s="82" t="s">
        <v>114</v>
      </c>
      <c r="E84" s="82" t="s">
        <v>244</v>
      </c>
      <c r="F84" s="69" t="s">
        <v>344</v>
      </c>
      <c r="G84" s="82" t="s">
        <v>345</v>
      </c>
      <c r="H84" s="69" t="s">
        <v>346</v>
      </c>
      <c r="I84" s="69" t="s">
        <v>255</v>
      </c>
      <c r="J84" s="69"/>
      <c r="K84" s="76">
        <v>5.91999999996073</v>
      </c>
      <c r="L84" s="82" t="s">
        <v>127</v>
      </c>
      <c r="M84" s="83">
        <v>5.1500000000000004E-2</v>
      </c>
      <c r="N84" s="83">
        <v>2.9199999999830421E-2</v>
      </c>
      <c r="O84" s="76">
        <v>29523.371886000004</v>
      </c>
      <c r="P84" s="78">
        <v>151.80000000000001</v>
      </c>
      <c r="Q84" s="69"/>
      <c r="R84" s="76">
        <v>44.816476953000006</v>
      </c>
      <c r="S84" s="77">
        <v>9.4403187286960724E-6</v>
      </c>
      <c r="T84" s="77">
        <v>1.9411371827205648E-2</v>
      </c>
      <c r="U84" s="77">
        <v>5.7241374474228924E-4</v>
      </c>
    </row>
    <row r="85" spans="2:21">
      <c r="B85" s="75" t="s">
        <v>347</v>
      </c>
      <c r="C85" s="69">
        <v>2300184</v>
      </c>
      <c r="D85" s="82" t="s">
        <v>114</v>
      </c>
      <c r="E85" s="82" t="s">
        <v>244</v>
      </c>
      <c r="F85" s="69" t="s">
        <v>348</v>
      </c>
      <c r="G85" s="82" t="s">
        <v>150</v>
      </c>
      <c r="H85" s="69" t="s">
        <v>349</v>
      </c>
      <c r="I85" s="69" t="s">
        <v>125</v>
      </c>
      <c r="J85" s="69"/>
      <c r="K85" s="76">
        <v>1.3999999999347426</v>
      </c>
      <c r="L85" s="82" t="s">
        <v>127</v>
      </c>
      <c r="M85" s="83">
        <v>2.2000000000000002E-2</v>
      </c>
      <c r="N85" s="83">
        <v>2.4399999999608454E-2</v>
      </c>
      <c r="O85" s="76">
        <v>5546.6089640000009</v>
      </c>
      <c r="P85" s="78">
        <v>110.51</v>
      </c>
      <c r="Q85" s="69"/>
      <c r="R85" s="76">
        <v>6.1295574960000012</v>
      </c>
      <c r="S85" s="77">
        <v>6.9899195091515225E-6</v>
      </c>
      <c r="T85" s="77">
        <v>2.6548967652203397E-3</v>
      </c>
      <c r="U85" s="77">
        <v>7.8289129321301167E-5</v>
      </c>
    </row>
    <row r="86" spans="2:21">
      <c r="B86" s="75" t="s">
        <v>350</v>
      </c>
      <c r="C86" s="69">
        <v>2300242</v>
      </c>
      <c r="D86" s="82" t="s">
        <v>114</v>
      </c>
      <c r="E86" s="82" t="s">
        <v>244</v>
      </c>
      <c r="F86" s="69" t="s">
        <v>348</v>
      </c>
      <c r="G86" s="82" t="s">
        <v>150</v>
      </c>
      <c r="H86" s="69" t="s">
        <v>349</v>
      </c>
      <c r="I86" s="69" t="s">
        <v>125</v>
      </c>
      <c r="J86" s="69"/>
      <c r="K86" s="76">
        <v>4.7099999997898347</v>
      </c>
      <c r="L86" s="82" t="s">
        <v>127</v>
      </c>
      <c r="M86" s="83">
        <v>1.7000000000000001E-2</v>
      </c>
      <c r="N86" s="83">
        <v>2.2899999998136272E-2</v>
      </c>
      <c r="O86" s="76">
        <v>4755.9290440000013</v>
      </c>
      <c r="P86" s="78">
        <v>106.05</v>
      </c>
      <c r="Q86" s="69"/>
      <c r="R86" s="76">
        <v>5.0436629860000011</v>
      </c>
      <c r="S86" s="77">
        <v>3.7470683590179963E-6</v>
      </c>
      <c r="T86" s="77">
        <v>2.1845630055891004E-3</v>
      </c>
      <c r="U86" s="77">
        <v>6.4419655745409451E-5</v>
      </c>
    </row>
    <row r="87" spans="2:21">
      <c r="B87" s="75" t="s">
        <v>351</v>
      </c>
      <c r="C87" s="69">
        <v>2300317</v>
      </c>
      <c r="D87" s="82" t="s">
        <v>114</v>
      </c>
      <c r="E87" s="82" t="s">
        <v>244</v>
      </c>
      <c r="F87" s="69" t="s">
        <v>348</v>
      </c>
      <c r="G87" s="82" t="s">
        <v>150</v>
      </c>
      <c r="H87" s="69" t="s">
        <v>349</v>
      </c>
      <c r="I87" s="69" t="s">
        <v>125</v>
      </c>
      <c r="J87" s="69"/>
      <c r="K87" s="76">
        <v>9.5800000017322908</v>
      </c>
      <c r="L87" s="82" t="s">
        <v>127</v>
      </c>
      <c r="M87" s="83">
        <v>5.7999999999999996E-3</v>
      </c>
      <c r="N87" s="83">
        <v>2.5100000006010949E-2</v>
      </c>
      <c r="O87" s="76">
        <v>2349.3954960000005</v>
      </c>
      <c r="P87" s="78">
        <v>89.93</v>
      </c>
      <c r="Q87" s="69"/>
      <c r="R87" s="76">
        <v>2.1128113230000003</v>
      </c>
      <c r="S87" s="77">
        <v>4.9113236098945789E-6</v>
      </c>
      <c r="T87" s="77">
        <v>9.1512249466851327E-4</v>
      </c>
      <c r="U87" s="77">
        <v>2.6985660711364407E-5</v>
      </c>
    </row>
    <row r="88" spans="2:21">
      <c r="B88" s="75" t="s">
        <v>352</v>
      </c>
      <c r="C88" s="69">
        <v>1136084</v>
      </c>
      <c r="D88" s="82" t="s">
        <v>114</v>
      </c>
      <c r="E88" s="82" t="s">
        <v>244</v>
      </c>
      <c r="F88" s="69" t="s">
        <v>296</v>
      </c>
      <c r="G88" s="82" t="s">
        <v>260</v>
      </c>
      <c r="H88" s="69" t="s">
        <v>349</v>
      </c>
      <c r="I88" s="69" t="s">
        <v>125</v>
      </c>
      <c r="J88" s="69"/>
      <c r="K88" s="69">
        <v>1.34</v>
      </c>
      <c r="L88" s="82" t="s">
        <v>127</v>
      </c>
      <c r="M88" s="83">
        <v>2.5000000000000001E-2</v>
      </c>
      <c r="N88" s="83">
        <v>2.7532467532467533E-2</v>
      </c>
      <c r="O88" s="76">
        <v>2.8000000000000003E-4</v>
      </c>
      <c r="P88" s="78">
        <v>110.7</v>
      </c>
      <c r="Q88" s="69"/>
      <c r="R88" s="76">
        <v>3.0800000000000006E-7</v>
      </c>
      <c r="S88" s="77">
        <v>5.9458773835517389E-13</v>
      </c>
      <c r="T88" s="77">
        <v>1.3340411672808047E-10</v>
      </c>
      <c r="U88" s="77">
        <v>3.9338976503110295E-12</v>
      </c>
    </row>
    <row r="89" spans="2:21">
      <c r="B89" s="75" t="s">
        <v>353</v>
      </c>
      <c r="C89" s="69">
        <v>1141050</v>
      </c>
      <c r="D89" s="82" t="s">
        <v>114</v>
      </c>
      <c r="E89" s="82" t="s">
        <v>244</v>
      </c>
      <c r="F89" s="69" t="s">
        <v>296</v>
      </c>
      <c r="G89" s="82" t="s">
        <v>260</v>
      </c>
      <c r="H89" s="69" t="s">
        <v>349</v>
      </c>
      <c r="I89" s="69" t="s">
        <v>125</v>
      </c>
      <c r="J89" s="69"/>
      <c r="K89" s="76">
        <v>2.1900000000779354</v>
      </c>
      <c r="L89" s="82" t="s">
        <v>127</v>
      </c>
      <c r="M89" s="83">
        <v>1.95E-2</v>
      </c>
      <c r="N89" s="83">
        <v>2.9300000001338134E-2</v>
      </c>
      <c r="O89" s="76">
        <v>6228.1496790000001</v>
      </c>
      <c r="P89" s="78">
        <v>109.19</v>
      </c>
      <c r="Q89" s="69"/>
      <c r="R89" s="76">
        <v>6.8005170130000003</v>
      </c>
      <c r="S89" s="77">
        <v>1.0944288931773102E-5</v>
      </c>
      <c r="T89" s="77">
        <v>2.9455096279660678E-3</v>
      </c>
      <c r="U89" s="77">
        <v>8.6858889280327518E-5</v>
      </c>
    </row>
    <row r="90" spans="2:21">
      <c r="B90" s="75" t="s">
        <v>354</v>
      </c>
      <c r="C90" s="69">
        <v>1162221</v>
      </c>
      <c r="D90" s="82" t="s">
        <v>114</v>
      </c>
      <c r="E90" s="82" t="s">
        <v>244</v>
      </c>
      <c r="F90" s="69" t="s">
        <v>296</v>
      </c>
      <c r="G90" s="82" t="s">
        <v>260</v>
      </c>
      <c r="H90" s="69" t="s">
        <v>349</v>
      </c>
      <c r="I90" s="69" t="s">
        <v>125</v>
      </c>
      <c r="J90" s="69"/>
      <c r="K90" s="76">
        <v>5.3699999995309602</v>
      </c>
      <c r="L90" s="82" t="s">
        <v>127</v>
      </c>
      <c r="M90" s="83">
        <v>1.1699999999999999E-2</v>
      </c>
      <c r="N90" s="83">
        <v>3.6699999998436532E-2</v>
      </c>
      <c r="O90" s="76">
        <v>1653.5749960000003</v>
      </c>
      <c r="P90" s="78">
        <v>96.7</v>
      </c>
      <c r="Q90" s="69"/>
      <c r="R90" s="76">
        <v>1.599006975</v>
      </c>
      <c r="S90" s="77">
        <v>2.292300001286458E-6</v>
      </c>
      <c r="T90" s="77">
        <v>6.9257828942180131E-4</v>
      </c>
      <c r="U90" s="77">
        <v>2.0423148642154047E-5</v>
      </c>
    </row>
    <row r="91" spans="2:21">
      <c r="B91" s="75" t="s">
        <v>355</v>
      </c>
      <c r="C91" s="69">
        <v>1156231</v>
      </c>
      <c r="D91" s="82" t="s">
        <v>114</v>
      </c>
      <c r="E91" s="82" t="s">
        <v>244</v>
      </c>
      <c r="F91" s="69" t="s">
        <v>296</v>
      </c>
      <c r="G91" s="82" t="s">
        <v>260</v>
      </c>
      <c r="H91" s="69" t="s">
        <v>349</v>
      </c>
      <c r="I91" s="69" t="s">
        <v>125</v>
      </c>
      <c r="J91" s="69"/>
      <c r="K91" s="76">
        <v>3.7000000001561562</v>
      </c>
      <c r="L91" s="82" t="s">
        <v>127</v>
      </c>
      <c r="M91" s="83">
        <v>3.3500000000000002E-2</v>
      </c>
      <c r="N91" s="83">
        <v>3.1000000001561556E-2</v>
      </c>
      <c r="O91" s="76">
        <v>5691.7939440000009</v>
      </c>
      <c r="P91" s="78">
        <v>112.51</v>
      </c>
      <c r="Q91" s="69"/>
      <c r="R91" s="76">
        <v>6.4038378200000015</v>
      </c>
      <c r="S91" s="77">
        <v>1.3684050906512241E-5</v>
      </c>
      <c r="T91" s="77">
        <v>2.7736958702823909E-3</v>
      </c>
      <c r="U91" s="77">
        <v>8.1792345951528918E-5</v>
      </c>
    </row>
    <row r="92" spans="2:21">
      <c r="B92" s="75" t="s">
        <v>356</v>
      </c>
      <c r="C92" s="69">
        <v>1174226</v>
      </c>
      <c r="D92" s="82" t="s">
        <v>114</v>
      </c>
      <c r="E92" s="82" t="s">
        <v>244</v>
      </c>
      <c r="F92" s="69" t="s">
        <v>296</v>
      </c>
      <c r="G92" s="82" t="s">
        <v>260</v>
      </c>
      <c r="H92" s="69" t="s">
        <v>349</v>
      </c>
      <c r="I92" s="69" t="s">
        <v>125</v>
      </c>
      <c r="J92" s="69"/>
      <c r="K92" s="76">
        <v>5.3799999999084749</v>
      </c>
      <c r="L92" s="82" t="s">
        <v>127</v>
      </c>
      <c r="M92" s="83">
        <v>1.3300000000000001E-2</v>
      </c>
      <c r="N92" s="83">
        <v>3.6899999999542375E-2</v>
      </c>
      <c r="O92" s="76">
        <v>23708.187480000008</v>
      </c>
      <c r="P92" s="78">
        <v>97.7</v>
      </c>
      <c r="Q92" s="69"/>
      <c r="R92" s="76">
        <v>23.162898474000002</v>
      </c>
      <c r="S92" s="77">
        <v>1.9964789456842113E-5</v>
      </c>
      <c r="T92" s="77">
        <v>1.0032551986318743E-2</v>
      </c>
      <c r="U92" s="77">
        <v>2.958456879261738E-4</v>
      </c>
    </row>
    <row r="93" spans="2:21">
      <c r="B93" s="75" t="s">
        <v>357</v>
      </c>
      <c r="C93" s="69">
        <v>1186188</v>
      </c>
      <c r="D93" s="82" t="s">
        <v>114</v>
      </c>
      <c r="E93" s="82" t="s">
        <v>244</v>
      </c>
      <c r="F93" s="69" t="s">
        <v>296</v>
      </c>
      <c r="G93" s="82" t="s">
        <v>260</v>
      </c>
      <c r="H93" s="69" t="s">
        <v>346</v>
      </c>
      <c r="I93" s="69" t="s">
        <v>255</v>
      </c>
      <c r="J93" s="69"/>
      <c r="K93" s="76">
        <v>6.0199999997843836</v>
      </c>
      <c r="L93" s="82" t="s">
        <v>127</v>
      </c>
      <c r="M93" s="83">
        <v>1.8700000000000001E-2</v>
      </c>
      <c r="N93" s="83">
        <v>3.7499999998661958E-2</v>
      </c>
      <c r="O93" s="76">
        <v>13749.804585000002</v>
      </c>
      <c r="P93" s="78">
        <v>95.12</v>
      </c>
      <c r="Q93" s="69"/>
      <c r="R93" s="76">
        <v>13.078813941000002</v>
      </c>
      <c r="S93" s="77">
        <v>2.4590771703363477E-5</v>
      </c>
      <c r="T93" s="77">
        <v>5.6648299404221105E-3</v>
      </c>
      <c r="U93" s="77">
        <v>1.6704777737452933E-4</v>
      </c>
    </row>
    <row r="94" spans="2:21">
      <c r="B94" s="75" t="s">
        <v>358</v>
      </c>
      <c r="C94" s="69">
        <v>1185537</v>
      </c>
      <c r="D94" s="82" t="s">
        <v>114</v>
      </c>
      <c r="E94" s="82" t="s">
        <v>244</v>
      </c>
      <c r="F94" s="69">
        <v>513141879</v>
      </c>
      <c r="G94" s="82" t="s">
        <v>246</v>
      </c>
      <c r="H94" s="69" t="s">
        <v>349</v>
      </c>
      <c r="I94" s="69" t="s">
        <v>125</v>
      </c>
      <c r="J94" s="69"/>
      <c r="K94" s="76">
        <v>4.639999999899957</v>
      </c>
      <c r="L94" s="82" t="s">
        <v>127</v>
      </c>
      <c r="M94" s="83">
        <v>1.09E-2</v>
      </c>
      <c r="N94" s="83">
        <v>3.4599999999293349E-2</v>
      </c>
      <c r="O94" s="76">
        <v>0.5247750000000001</v>
      </c>
      <c r="P94" s="78">
        <v>4800000</v>
      </c>
      <c r="Q94" s="69"/>
      <c r="R94" s="76">
        <v>25.189181093000002</v>
      </c>
      <c r="S94" s="77">
        <v>2.8898893110854129E-5</v>
      </c>
      <c r="T94" s="77">
        <v>1.0910196281867951E-2</v>
      </c>
      <c r="U94" s="77">
        <v>3.2172616985393408E-4</v>
      </c>
    </row>
    <row r="95" spans="2:21">
      <c r="B95" s="75" t="s">
        <v>360</v>
      </c>
      <c r="C95" s="69">
        <v>1151000</v>
      </c>
      <c r="D95" s="82" t="s">
        <v>114</v>
      </c>
      <c r="E95" s="82" t="s">
        <v>244</v>
      </c>
      <c r="F95" s="69">
        <v>513141879</v>
      </c>
      <c r="G95" s="82" t="s">
        <v>246</v>
      </c>
      <c r="H95" s="69" t="s">
        <v>349</v>
      </c>
      <c r="I95" s="69" t="s">
        <v>125</v>
      </c>
      <c r="J95" s="69"/>
      <c r="K95" s="76">
        <v>1.010000000150203</v>
      </c>
      <c r="L95" s="82" t="s">
        <v>127</v>
      </c>
      <c r="M95" s="83">
        <v>2.2000000000000002E-2</v>
      </c>
      <c r="N95" s="83">
        <v>2.6500000002381268E-2</v>
      </c>
      <c r="O95" s="76">
        <v>9.722900000000001E-2</v>
      </c>
      <c r="P95" s="78">
        <v>5614899</v>
      </c>
      <c r="Q95" s="69"/>
      <c r="R95" s="76">
        <v>5.4592820180000006</v>
      </c>
      <c r="S95" s="77">
        <v>1.9314461660707193E-5</v>
      </c>
      <c r="T95" s="77">
        <v>2.3645801804570866E-3</v>
      </c>
      <c r="U95" s="77">
        <v>6.9728106178556663E-5</v>
      </c>
    </row>
    <row r="96" spans="2:21">
      <c r="B96" s="75" t="s">
        <v>361</v>
      </c>
      <c r="C96" s="69">
        <v>1167030</v>
      </c>
      <c r="D96" s="82" t="s">
        <v>114</v>
      </c>
      <c r="E96" s="82" t="s">
        <v>244</v>
      </c>
      <c r="F96" s="69">
        <v>513141879</v>
      </c>
      <c r="G96" s="82" t="s">
        <v>246</v>
      </c>
      <c r="H96" s="69" t="s">
        <v>349</v>
      </c>
      <c r="I96" s="69" t="s">
        <v>125</v>
      </c>
      <c r="J96" s="69"/>
      <c r="K96" s="76">
        <v>2.9199999998566089</v>
      </c>
      <c r="L96" s="82" t="s">
        <v>127</v>
      </c>
      <c r="M96" s="83">
        <v>2.3199999999999998E-2</v>
      </c>
      <c r="N96" s="83">
        <v>3.1500000000448093E-2</v>
      </c>
      <c r="O96" s="76">
        <v>6.1967000000000008E-2</v>
      </c>
      <c r="P96" s="78">
        <v>5402041</v>
      </c>
      <c r="Q96" s="69"/>
      <c r="R96" s="76">
        <v>3.3474806190000006</v>
      </c>
      <c r="S96" s="77">
        <v>1.0327833333333335E-5</v>
      </c>
      <c r="T96" s="77">
        <v>1.4498951144222825E-3</v>
      </c>
      <c r="U96" s="77">
        <v>4.2755344615408475E-5</v>
      </c>
    </row>
    <row r="97" spans="2:21">
      <c r="B97" s="75" t="s">
        <v>362</v>
      </c>
      <c r="C97" s="69">
        <v>1189497</v>
      </c>
      <c r="D97" s="82" t="s">
        <v>114</v>
      </c>
      <c r="E97" s="82" t="s">
        <v>244</v>
      </c>
      <c r="F97" s="69">
        <v>513141879</v>
      </c>
      <c r="G97" s="82" t="s">
        <v>246</v>
      </c>
      <c r="H97" s="69" t="s">
        <v>349</v>
      </c>
      <c r="I97" s="69" t="s">
        <v>125</v>
      </c>
      <c r="J97" s="69"/>
      <c r="K97" s="76">
        <v>5.2799999999337741</v>
      </c>
      <c r="L97" s="82" t="s">
        <v>127</v>
      </c>
      <c r="M97" s="83">
        <v>2.9900000000000003E-2</v>
      </c>
      <c r="N97" s="83">
        <v>3.5499999999586078E-2</v>
      </c>
      <c r="O97" s="76">
        <v>0.43065700000000007</v>
      </c>
      <c r="P97" s="78">
        <v>5048968</v>
      </c>
      <c r="Q97" s="69"/>
      <c r="R97" s="76">
        <v>21.743756398000006</v>
      </c>
      <c r="S97" s="77">
        <v>2.6916062500000006E-5</v>
      </c>
      <c r="T97" s="77">
        <v>9.4178786254082419E-3</v>
      </c>
      <c r="U97" s="77">
        <v>2.7771984481502474E-4</v>
      </c>
    </row>
    <row r="98" spans="2:21">
      <c r="B98" s="75" t="s">
        <v>363</v>
      </c>
      <c r="C98" s="69">
        <v>7480197</v>
      </c>
      <c r="D98" s="82" t="s">
        <v>114</v>
      </c>
      <c r="E98" s="82" t="s">
        <v>244</v>
      </c>
      <c r="F98" s="69">
        <v>520029935</v>
      </c>
      <c r="G98" s="82" t="s">
        <v>246</v>
      </c>
      <c r="H98" s="69" t="s">
        <v>349</v>
      </c>
      <c r="I98" s="69" t="s">
        <v>125</v>
      </c>
      <c r="J98" s="69"/>
      <c r="K98" s="76">
        <v>2.2900000000094249</v>
      </c>
      <c r="L98" s="82" t="s">
        <v>127</v>
      </c>
      <c r="M98" s="83">
        <v>1.46E-2</v>
      </c>
      <c r="N98" s="83">
        <v>3.0200000000047123E-2</v>
      </c>
      <c r="O98" s="76">
        <v>0.63418900000000011</v>
      </c>
      <c r="P98" s="78">
        <v>5353345</v>
      </c>
      <c r="Q98" s="69"/>
      <c r="R98" s="76">
        <v>33.950330392000012</v>
      </c>
      <c r="S98" s="77">
        <v>2.3812150339804006E-5</v>
      </c>
      <c r="T98" s="77">
        <v>1.4704915060296319E-2</v>
      </c>
      <c r="U98" s="77">
        <v>4.3362702907912974E-4</v>
      </c>
    </row>
    <row r="99" spans="2:21">
      <c r="B99" s="75" t="s">
        <v>365</v>
      </c>
      <c r="C99" s="69">
        <v>7480247</v>
      </c>
      <c r="D99" s="82" t="s">
        <v>114</v>
      </c>
      <c r="E99" s="82" t="s">
        <v>244</v>
      </c>
      <c r="F99" s="69">
        <v>520029935</v>
      </c>
      <c r="G99" s="82" t="s">
        <v>246</v>
      </c>
      <c r="H99" s="69" t="s">
        <v>349</v>
      </c>
      <c r="I99" s="69" t="s">
        <v>125</v>
      </c>
      <c r="J99" s="69"/>
      <c r="K99" s="76">
        <v>2.9299999999774649</v>
      </c>
      <c r="L99" s="82" t="s">
        <v>127</v>
      </c>
      <c r="M99" s="83">
        <v>2.4199999999999999E-2</v>
      </c>
      <c r="N99" s="83">
        <v>3.2699999999513715E-2</v>
      </c>
      <c r="O99" s="76">
        <v>0.60994700000000013</v>
      </c>
      <c r="P99" s="78">
        <v>5395500</v>
      </c>
      <c r="Q99" s="76">
        <v>0.81603291400000011</v>
      </c>
      <c r="R99" s="76">
        <v>33.725712032000011</v>
      </c>
      <c r="S99" s="77">
        <v>2.0140899484876505E-5</v>
      </c>
      <c r="T99" s="77">
        <v>1.4607626054073236E-2</v>
      </c>
      <c r="U99" s="77">
        <v>4.307581146680235E-4</v>
      </c>
    </row>
    <row r="100" spans="2:21">
      <c r="B100" s="75" t="s">
        <v>366</v>
      </c>
      <c r="C100" s="69">
        <v>7480312</v>
      </c>
      <c r="D100" s="82" t="s">
        <v>114</v>
      </c>
      <c r="E100" s="82" t="s">
        <v>244</v>
      </c>
      <c r="F100" s="69">
        <v>520029935</v>
      </c>
      <c r="G100" s="82" t="s">
        <v>246</v>
      </c>
      <c r="H100" s="69" t="s">
        <v>349</v>
      </c>
      <c r="I100" s="69" t="s">
        <v>125</v>
      </c>
      <c r="J100" s="69"/>
      <c r="K100" s="76">
        <v>4.3199999999135299</v>
      </c>
      <c r="L100" s="82" t="s">
        <v>127</v>
      </c>
      <c r="M100" s="83">
        <v>2E-3</v>
      </c>
      <c r="N100" s="83">
        <v>3.4499999999532592E-2</v>
      </c>
      <c r="O100" s="76">
        <v>0.36415300000000012</v>
      </c>
      <c r="P100" s="78">
        <v>4700163</v>
      </c>
      <c r="Q100" s="69"/>
      <c r="R100" s="76">
        <v>17.115791664000003</v>
      </c>
      <c r="S100" s="77">
        <v>3.1770458907695003E-5</v>
      </c>
      <c r="T100" s="77">
        <v>7.4133671072654627E-3</v>
      </c>
      <c r="U100" s="77">
        <v>2.1860965133189191E-4</v>
      </c>
    </row>
    <row r="101" spans="2:21">
      <c r="B101" s="75" t="s">
        <v>367</v>
      </c>
      <c r="C101" s="69">
        <v>1191246</v>
      </c>
      <c r="D101" s="82" t="s">
        <v>114</v>
      </c>
      <c r="E101" s="82" t="s">
        <v>244</v>
      </c>
      <c r="F101" s="69">
        <v>520029935</v>
      </c>
      <c r="G101" s="82" t="s">
        <v>246</v>
      </c>
      <c r="H101" s="69" t="s">
        <v>349</v>
      </c>
      <c r="I101" s="69" t="s">
        <v>125</v>
      </c>
      <c r="J101" s="69"/>
      <c r="K101" s="76">
        <v>4.9700000001019067</v>
      </c>
      <c r="L101" s="82" t="s">
        <v>127</v>
      </c>
      <c r="M101" s="83">
        <v>3.1699999999999999E-2</v>
      </c>
      <c r="N101" s="83">
        <v>3.6500000000654259E-2</v>
      </c>
      <c r="O101" s="76">
        <v>0.49418000000000006</v>
      </c>
      <c r="P101" s="78">
        <v>5103222</v>
      </c>
      <c r="Q101" s="69"/>
      <c r="R101" s="76">
        <v>25.219105919000004</v>
      </c>
      <c r="S101" s="77">
        <v>2.9258732978093551E-5</v>
      </c>
      <c r="T101" s="77">
        <v>1.0923157629208119E-2</v>
      </c>
      <c r="U101" s="77">
        <v>3.2210838155097103E-4</v>
      </c>
    </row>
    <row r="102" spans="2:21">
      <c r="B102" s="75" t="s">
        <v>368</v>
      </c>
      <c r="C102" s="69">
        <v>7670284</v>
      </c>
      <c r="D102" s="82" t="s">
        <v>114</v>
      </c>
      <c r="E102" s="82" t="s">
        <v>244</v>
      </c>
      <c r="F102" s="69" t="s">
        <v>369</v>
      </c>
      <c r="G102" s="82" t="s">
        <v>370</v>
      </c>
      <c r="H102" s="69" t="s">
        <v>346</v>
      </c>
      <c r="I102" s="69" t="s">
        <v>255</v>
      </c>
      <c r="J102" s="69"/>
      <c r="K102" s="76">
        <v>5.5300000004526995</v>
      </c>
      <c r="L102" s="82" t="s">
        <v>127</v>
      </c>
      <c r="M102" s="83">
        <v>4.4000000000000003E-3</v>
      </c>
      <c r="N102" s="83">
        <v>2.580000000230788E-2</v>
      </c>
      <c r="O102" s="76">
        <v>5739.0491250000014</v>
      </c>
      <c r="P102" s="78">
        <v>98.15</v>
      </c>
      <c r="Q102" s="69"/>
      <c r="R102" s="76">
        <v>5.6328767650000007</v>
      </c>
      <c r="S102" s="77">
        <v>7.5832428192498096E-6</v>
      </c>
      <c r="T102" s="77">
        <v>2.4397693164706241E-3</v>
      </c>
      <c r="U102" s="77">
        <v>7.1945326851704844E-5</v>
      </c>
    </row>
    <row r="103" spans="2:21">
      <c r="B103" s="75" t="s">
        <v>371</v>
      </c>
      <c r="C103" s="69">
        <v>1126077</v>
      </c>
      <c r="D103" s="82" t="s">
        <v>114</v>
      </c>
      <c r="E103" s="82" t="s">
        <v>244</v>
      </c>
      <c r="F103" s="69">
        <v>513834200</v>
      </c>
      <c r="G103" s="82" t="s">
        <v>370</v>
      </c>
      <c r="H103" s="69" t="s">
        <v>346</v>
      </c>
      <c r="I103" s="69" t="s">
        <v>255</v>
      </c>
      <c r="J103" s="69"/>
      <c r="K103" s="76">
        <v>0.90999999994040037</v>
      </c>
      <c r="L103" s="82" t="s">
        <v>127</v>
      </c>
      <c r="M103" s="83">
        <v>3.85E-2</v>
      </c>
      <c r="N103" s="83">
        <v>2.4299999997753546E-2</v>
      </c>
      <c r="O103" s="76">
        <v>3763.9632450000004</v>
      </c>
      <c r="P103" s="78">
        <v>115.9</v>
      </c>
      <c r="Q103" s="69"/>
      <c r="R103" s="76">
        <v>4.3624333860000002</v>
      </c>
      <c r="S103" s="77">
        <v>1.5055852980000001E-5</v>
      </c>
      <c r="T103" s="77">
        <v>1.8895018592351273E-3</v>
      </c>
      <c r="U103" s="77">
        <v>5.5718722229947361E-5</v>
      </c>
    </row>
    <row r="104" spans="2:21">
      <c r="B104" s="75" t="s">
        <v>373</v>
      </c>
      <c r="C104" s="69">
        <v>6130223</v>
      </c>
      <c r="D104" s="82" t="s">
        <v>114</v>
      </c>
      <c r="E104" s="82" t="s">
        <v>244</v>
      </c>
      <c r="F104" s="69" t="s">
        <v>304</v>
      </c>
      <c r="G104" s="82" t="s">
        <v>260</v>
      </c>
      <c r="H104" s="69" t="s">
        <v>349</v>
      </c>
      <c r="I104" s="69" t="s">
        <v>125</v>
      </c>
      <c r="J104" s="69"/>
      <c r="K104" s="76">
        <v>4.339999999970372</v>
      </c>
      <c r="L104" s="82" t="s">
        <v>127</v>
      </c>
      <c r="M104" s="83">
        <v>2.4E-2</v>
      </c>
      <c r="N104" s="83">
        <v>2.8099999999802474E-2</v>
      </c>
      <c r="O104" s="76">
        <v>10977.911197000001</v>
      </c>
      <c r="P104" s="78">
        <v>110.68</v>
      </c>
      <c r="Q104" s="69"/>
      <c r="R104" s="76">
        <v>12.150352403999999</v>
      </c>
      <c r="S104" s="77">
        <v>1.0185946634516153E-5</v>
      </c>
      <c r="T104" s="77">
        <v>5.262685163605613E-3</v>
      </c>
      <c r="U104" s="77">
        <v>1.5518909991086544E-4</v>
      </c>
    </row>
    <row r="105" spans="2:21">
      <c r="B105" s="75" t="s">
        <v>374</v>
      </c>
      <c r="C105" s="69">
        <v>6130181</v>
      </c>
      <c r="D105" s="82" t="s">
        <v>114</v>
      </c>
      <c r="E105" s="82" t="s">
        <v>244</v>
      </c>
      <c r="F105" s="69" t="s">
        <v>304</v>
      </c>
      <c r="G105" s="82" t="s">
        <v>260</v>
      </c>
      <c r="H105" s="69" t="s">
        <v>349</v>
      </c>
      <c r="I105" s="69" t="s">
        <v>125</v>
      </c>
      <c r="J105" s="69"/>
      <c r="K105" s="76">
        <v>0.5</v>
      </c>
      <c r="L105" s="82" t="s">
        <v>127</v>
      </c>
      <c r="M105" s="83">
        <v>3.4799999999999998E-2</v>
      </c>
      <c r="N105" s="83">
        <v>3.2799999798693726E-2</v>
      </c>
      <c r="O105" s="76">
        <v>68.630098000000018</v>
      </c>
      <c r="P105" s="78">
        <v>110.02</v>
      </c>
      <c r="Q105" s="69"/>
      <c r="R105" s="76">
        <v>7.5506834000000009E-2</v>
      </c>
      <c r="S105" s="77">
        <v>5.270570772970455E-7</v>
      </c>
      <c r="T105" s="77">
        <v>3.2704293820466862E-5</v>
      </c>
      <c r="U105" s="77">
        <v>9.6440310667215884E-7</v>
      </c>
    </row>
    <row r="106" spans="2:21">
      <c r="B106" s="75" t="s">
        <v>375</v>
      </c>
      <c r="C106" s="69">
        <v>6130348</v>
      </c>
      <c r="D106" s="82" t="s">
        <v>114</v>
      </c>
      <c r="E106" s="82" t="s">
        <v>244</v>
      </c>
      <c r="F106" s="69" t="s">
        <v>304</v>
      </c>
      <c r="G106" s="82" t="s">
        <v>260</v>
      </c>
      <c r="H106" s="69" t="s">
        <v>349</v>
      </c>
      <c r="I106" s="69" t="s">
        <v>125</v>
      </c>
      <c r="J106" s="69"/>
      <c r="K106" s="76">
        <v>6.5199999995973164</v>
      </c>
      <c r="L106" s="82" t="s">
        <v>127</v>
      </c>
      <c r="M106" s="83">
        <v>1.4999999999999999E-2</v>
      </c>
      <c r="N106" s="83">
        <v>2.9999999998541003E-2</v>
      </c>
      <c r="O106" s="76">
        <v>7054.3548370000008</v>
      </c>
      <c r="P106" s="78">
        <v>97.16</v>
      </c>
      <c r="Q106" s="69"/>
      <c r="R106" s="76">
        <v>6.8540111880000012</v>
      </c>
      <c r="S106" s="77">
        <v>2.6948068317213313E-5</v>
      </c>
      <c r="T106" s="77">
        <v>2.9686795733101347E-3</v>
      </c>
      <c r="U106" s="77">
        <v>8.7542138011943856E-5</v>
      </c>
    </row>
    <row r="107" spans="2:21">
      <c r="B107" s="75" t="s">
        <v>376</v>
      </c>
      <c r="C107" s="69">
        <v>1136050</v>
      </c>
      <c r="D107" s="82" t="s">
        <v>114</v>
      </c>
      <c r="E107" s="82" t="s">
        <v>244</v>
      </c>
      <c r="F107" s="69">
        <v>513754069</v>
      </c>
      <c r="G107" s="82" t="s">
        <v>370</v>
      </c>
      <c r="H107" s="69" t="s">
        <v>349</v>
      </c>
      <c r="I107" s="69" t="s">
        <v>125</v>
      </c>
      <c r="J107" s="69"/>
      <c r="K107" s="76">
        <v>2.0300000000257024</v>
      </c>
      <c r="L107" s="82" t="s">
        <v>127</v>
      </c>
      <c r="M107" s="83">
        <v>2.4799999999999999E-2</v>
      </c>
      <c r="N107" s="83">
        <v>2.3500000000550768E-2</v>
      </c>
      <c r="O107" s="76">
        <v>4858.5678540000008</v>
      </c>
      <c r="P107" s="78">
        <v>112.11</v>
      </c>
      <c r="Q107" s="69"/>
      <c r="R107" s="76">
        <v>5.4469406620000012</v>
      </c>
      <c r="S107" s="77">
        <v>1.1472788789337939E-5</v>
      </c>
      <c r="T107" s="77">
        <v>2.3592347658583633E-3</v>
      </c>
      <c r="U107" s="77">
        <v>6.9570477505277289E-5</v>
      </c>
    </row>
    <row r="108" spans="2:21">
      <c r="B108" s="75" t="s">
        <v>378</v>
      </c>
      <c r="C108" s="69">
        <v>1147602</v>
      </c>
      <c r="D108" s="82" t="s">
        <v>114</v>
      </c>
      <c r="E108" s="82" t="s">
        <v>244</v>
      </c>
      <c r="F108" s="69" t="s">
        <v>379</v>
      </c>
      <c r="G108" s="82" t="s">
        <v>260</v>
      </c>
      <c r="H108" s="69" t="s">
        <v>346</v>
      </c>
      <c r="I108" s="69" t="s">
        <v>255</v>
      </c>
      <c r="J108" s="69"/>
      <c r="K108" s="76">
        <v>2.480000000026604</v>
      </c>
      <c r="L108" s="82" t="s">
        <v>127</v>
      </c>
      <c r="M108" s="83">
        <v>1.3999999999999999E-2</v>
      </c>
      <c r="N108" s="83">
        <v>2.9600000000532079E-2</v>
      </c>
      <c r="O108" s="76">
        <v>7010.185128000001</v>
      </c>
      <c r="P108" s="78">
        <v>107.24</v>
      </c>
      <c r="Q108" s="69"/>
      <c r="R108" s="76">
        <v>7.5177225350000008</v>
      </c>
      <c r="S108" s="77">
        <v>7.889022201215396E-6</v>
      </c>
      <c r="T108" s="77">
        <v>3.2561530343781196E-3</v>
      </c>
      <c r="U108" s="77">
        <v>9.6019321480931086E-5</v>
      </c>
    </row>
    <row r="109" spans="2:21">
      <c r="B109" s="75" t="s">
        <v>380</v>
      </c>
      <c r="C109" s="69">
        <v>2310399</v>
      </c>
      <c r="D109" s="82" t="s">
        <v>114</v>
      </c>
      <c r="E109" s="82" t="s">
        <v>244</v>
      </c>
      <c r="F109" s="69">
        <v>520032046</v>
      </c>
      <c r="G109" s="82" t="s">
        <v>246</v>
      </c>
      <c r="H109" s="69" t="s">
        <v>349</v>
      </c>
      <c r="I109" s="69" t="s">
        <v>125</v>
      </c>
      <c r="J109" s="69"/>
      <c r="K109" s="76">
        <v>2.9300000000486666</v>
      </c>
      <c r="L109" s="82" t="s">
        <v>127</v>
      </c>
      <c r="M109" s="83">
        <v>1.89E-2</v>
      </c>
      <c r="N109" s="83">
        <v>3.3400000001003745E-2</v>
      </c>
      <c r="O109" s="76">
        <v>0.24812700000000004</v>
      </c>
      <c r="P109" s="78">
        <v>5300000</v>
      </c>
      <c r="Q109" s="69"/>
      <c r="R109" s="76">
        <v>13.150738452000001</v>
      </c>
      <c r="S109" s="77">
        <v>3.1015875000000007E-5</v>
      </c>
      <c r="T109" s="77">
        <v>5.6959826217891684E-3</v>
      </c>
      <c r="U109" s="77">
        <v>1.6796642563694059E-4</v>
      </c>
    </row>
    <row r="110" spans="2:21">
      <c r="B110" s="75" t="s">
        <v>381</v>
      </c>
      <c r="C110" s="69">
        <v>1191675</v>
      </c>
      <c r="D110" s="82" t="s">
        <v>114</v>
      </c>
      <c r="E110" s="82" t="s">
        <v>244</v>
      </c>
      <c r="F110" s="69">
        <v>520032046</v>
      </c>
      <c r="G110" s="82" t="s">
        <v>246</v>
      </c>
      <c r="H110" s="69" t="s">
        <v>349</v>
      </c>
      <c r="I110" s="69" t="s">
        <v>125</v>
      </c>
      <c r="J110" s="69"/>
      <c r="K110" s="76">
        <v>4.6299999999419352</v>
      </c>
      <c r="L110" s="82" t="s">
        <v>127</v>
      </c>
      <c r="M110" s="83">
        <v>3.3099999999999997E-2</v>
      </c>
      <c r="N110" s="83">
        <v>3.5299999999785531E-2</v>
      </c>
      <c r="O110" s="76">
        <v>0.37582100000000002</v>
      </c>
      <c r="P110" s="78">
        <v>5086667</v>
      </c>
      <c r="Q110" s="69"/>
      <c r="R110" s="76">
        <v>19.116740797000002</v>
      </c>
      <c r="S110" s="77">
        <v>2.6788865920593057E-5</v>
      </c>
      <c r="T110" s="77">
        <v>8.2800387037124858E-3</v>
      </c>
      <c r="U110" s="77">
        <v>2.4416656397053019E-4</v>
      </c>
    </row>
    <row r="111" spans="2:21">
      <c r="B111" s="75" t="s">
        <v>382</v>
      </c>
      <c r="C111" s="69">
        <v>2310266</v>
      </c>
      <c r="D111" s="82" t="s">
        <v>114</v>
      </c>
      <c r="E111" s="82" t="s">
        <v>244</v>
      </c>
      <c r="F111" s="69">
        <v>520032046</v>
      </c>
      <c r="G111" s="82" t="s">
        <v>246</v>
      </c>
      <c r="H111" s="69" t="s">
        <v>349</v>
      </c>
      <c r="I111" s="69" t="s">
        <v>125</v>
      </c>
      <c r="J111" s="69"/>
      <c r="K111" s="76">
        <v>0.30999999997251337</v>
      </c>
      <c r="L111" s="82" t="s">
        <v>127</v>
      </c>
      <c r="M111" s="83">
        <v>1.8200000000000001E-2</v>
      </c>
      <c r="N111" s="83">
        <v>4.0999999998698008E-2</v>
      </c>
      <c r="O111" s="76">
        <v>0.24968300000000002</v>
      </c>
      <c r="P111" s="78">
        <v>5536999</v>
      </c>
      <c r="Q111" s="69"/>
      <c r="R111" s="76">
        <v>13.824934498000003</v>
      </c>
      <c r="S111" s="77">
        <v>1.7569699528534234E-5</v>
      </c>
      <c r="T111" s="77">
        <v>5.9879973231469433E-3</v>
      </c>
      <c r="U111" s="77">
        <v>1.7657752382268212E-4</v>
      </c>
    </row>
    <row r="112" spans="2:21">
      <c r="B112" s="75" t="s">
        <v>383</v>
      </c>
      <c r="C112" s="69">
        <v>2310290</v>
      </c>
      <c r="D112" s="82" t="s">
        <v>114</v>
      </c>
      <c r="E112" s="82" t="s">
        <v>244</v>
      </c>
      <c r="F112" s="69">
        <v>520032046</v>
      </c>
      <c r="G112" s="82" t="s">
        <v>246</v>
      </c>
      <c r="H112" s="69" t="s">
        <v>349</v>
      </c>
      <c r="I112" s="69" t="s">
        <v>125</v>
      </c>
      <c r="J112" s="69"/>
      <c r="K112" s="76">
        <v>1.4700000000008435</v>
      </c>
      <c r="L112" s="82" t="s">
        <v>127</v>
      </c>
      <c r="M112" s="83">
        <v>1.89E-2</v>
      </c>
      <c r="N112" s="83">
        <v>3.2500000000070285E-2</v>
      </c>
      <c r="O112" s="76">
        <v>0.66011700000000006</v>
      </c>
      <c r="P112" s="78">
        <v>5388408</v>
      </c>
      <c r="Q112" s="69"/>
      <c r="R112" s="76">
        <v>35.569779551000003</v>
      </c>
      <c r="S112" s="77">
        <v>3.0283374621524914E-5</v>
      </c>
      <c r="T112" s="77">
        <v>1.5406347477966535E-2</v>
      </c>
      <c r="U112" s="77">
        <v>4.5431127336935129E-4</v>
      </c>
    </row>
    <row r="113" spans="2:21">
      <c r="B113" s="75" t="s">
        <v>384</v>
      </c>
      <c r="C113" s="69">
        <v>1132927</v>
      </c>
      <c r="D113" s="82" t="s">
        <v>114</v>
      </c>
      <c r="E113" s="82" t="s">
        <v>244</v>
      </c>
      <c r="F113" s="69" t="s">
        <v>385</v>
      </c>
      <c r="G113" s="82" t="s">
        <v>260</v>
      </c>
      <c r="H113" s="69" t="s">
        <v>349</v>
      </c>
      <c r="I113" s="69" t="s">
        <v>125</v>
      </c>
      <c r="J113" s="69"/>
      <c r="K113" s="76">
        <v>1.0300000001747152</v>
      </c>
      <c r="L113" s="82" t="s">
        <v>127</v>
      </c>
      <c r="M113" s="83">
        <v>2.75E-2</v>
      </c>
      <c r="N113" s="83">
        <v>2.6000000001663949E-2</v>
      </c>
      <c r="O113" s="76">
        <v>1075.2870620000003</v>
      </c>
      <c r="P113" s="78">
        <v>111.78</v>
      </c>
      <c r="Q113" s="69"/>
      <c r="R113" s="76">
        <v>1.2019558930000003</v>
      </c>
      <c r="S113" s="77">
        <v>3.8891689540569661E-6</v>
      </c>
      <c r="T113" s="77">
        <v>5.2060345536290972E-4</v>
      </c>
      <c r="U113" s="77">
        <v>1.5351855400162974E-5</v>
      </c>
    </row>
    <row r="114" spans="2:21">
      <c r="B114" s="75" t="s">
        <v>386</v>
      </c>
      <c r="C114" s="69">
        <v>1138973</v>
      </c>
      <c r="D114" s="82" t="s">
        <v>114</v>
      </c>
      <c r="E114" s="82" t="s">
        <v>244</v>
      </c>
      <c r="F114" s="69" t="s">
        <v>385</v>
      </c>
      <c r="G114" s="82" t="s">
        <v>260</v>
      </c>
      <c r="H114" s="69" t="s">
        <v>349</v>
      </c>
      <c r="I114" s="69" t="s">
        <v>125</v>
      </c>
      <c r="J114" s="69"/>
      <c r="K114" s="76">
        <v>4.0899999998993408</v>
      </c>
      <c r="L114" s="82" t="s">
        <v>127</v>
      </c>
      <c r="M114" s="83">
        <v>1.9599999999999999E-2</v>
      </c>
      <c r="N114" s="83">
        <v>2.8499999999363649E-2</v>
      </c>
      <c r="O114" s="76">
        <v>8023.5866210000022</v>
      </c>
      <c r="P114" s="78">
        <v>107.72</v>
      </c>
      <c r="Q114" s="69"/>
      <c r="R114" s="76">
        <v>8.6430078430000012</v>
      </c>
      <c r="S114" s="77">
        <v>7.6339385422947236E-6</v>
      </c>
      <c r="T114" s="77">
        <v>3.7435481401600222E-3</v>
      </c>
      <c r="U114" s="77">
        <v>1.1039190988700486E-4</v>
      </c>
    </row>
    <row r="115" spans="2:21">
      <c r="B115" s="75" t="s">
        <v>387</v>
      </c>
      <c r="C115" s="69">
        <v>1167147</v>
      </c>
      <c r="D115" s="82" t="s">
        <v>114</v>
      </c>
      <c r="E115" s="82" t="s">
        <v>244</v>
      </c>
      <c r="F115" s="69" t="s">
        <v>385</v>
      </c>
      <c r="G115" s="82" t="s">
        <v>260</v>
      </c>
      <c r="H115" s="69" t="s">
        <v>349</v>
      </c>
      <c r="I115" s="69" t="s">
        <v>125</v>
      </c>
      <c r="J115" s="69"/>
      <c r="K115" s="76">
        <v>6.2899999999253939</v>
      </c>
      <c r="L115" s="82" t="s">
        <v>127</v>
      </c>
      <c r="M115" s="83">
        <v>1.5800000000000002E-2</v>
      </c>
      <c r="N115" s="83">
        <v>2.9799999999488104E-2</v>
      </c>
      <c r="O115" s="76">
        <v>18043.865338000003</v>
      </c>
      <c r="P115" s="78">
        <v>101.77</v>
      </c>
      <c r="Q115" s="69"/>
      <c r="R115" s="76">
        <v>18.363240953000005</v>
      </c>
      <c r="S115" s="77">
        <v>1.5196756016151225E-5</v>
      </c>
      <c r="T115" s="77">
        <v>7.9536751285710378E-3</v>
      </c>
      <c r="U115" s="77">
        <v>2.3454256635422721E-4</v>
      </c>
    </row>
    <row r="116" spans="2:21">
      <c r="B116" s="75" t="s">
        <v>388</v>
      </c>
      <c r="C116" s="69">
        <v>1135417</v>
      </c>
      <c r="D116" s="82" t="s">
        <v>114</v>
      </c>
      <c r="E116" s="82" t="s">
        <v>244</v>
      </c>
      <c r="F116" s="69">
        <v>514290345</v>
      </c>
      <c r="G116" s="82" t="s">
        <v>370</v>
      </c>
      <c r="H116" s="69" t="s">
        <v>349</v>
      </c>
      <c r="I116" s="69" t="s">
        <v>125</v>
      </c>
      <c r="J116" s="69"/>
      <c r="K116" s="76">
        <v>3.229999999933979</v>
      </c>
      <c r="L116" s="82" t="s">
        <v>127</v>
      </c>
      <c r="M116" s="83">
        <v>2.2499999999999999E-2</v>
      </c>
      <c r="N116" s="83">
        <v>2.1399999998540573E-2</v>
      </c>
      <c r="O116" s="76">
        <v>2553.0896330000005</v>
      </c>
      <c r="P116" s="78">
        <v>112.72</v>
      </c>
      <c r="Q116" s="69"/>
      <c r="R116" s="76">
        <v>2.8778426530000001</v>
      </c>
      <c r="S116" s="77">
        <v>6.2405009594647267E-6</v>
      </c>
      <c r="T116" s="77">
        <v>1.2464807052138334E-3</v>
      </c>
      <c r="U116" s="77">
        <v>3.6756943021433631E-5</v>
      </c>
    </row>
    <row r="117" spans="2:21">
      <c r="B117" s="75" t="s">
        <v>389</v>
      </c>
      <c r="C117" s="69">
        <v>1140607</v>
      </c>
      <c r="D117" s="82" t="s">
        <v>114</v>
      </c>
      <c r="E117" s="82" t="s">
        <v>244</v>
      </c>
      <c r="F117" s="69" t="s">
        <v>334</v>
      </c>
      <c r="G117" s="82" t="s">
        <v>260</v>
      </c>
      <c r="H117" s="69" t="s">
        <v>346</v>
      </c>
      <c r="I117" s="69" t="s">
        <v>255</v>
      </c>
      <c r="J117" s="69"/>
      <c r="K117" s="76">
        <v>2.430000000005756</v>
      </c>
      <c r="L117" s="82" t="s">
        <v>127</v>
      </c>
      <c r="M117" s="83">
        <v>2.1499999999999998E-2</v>
      </c>
      <c r="N117" s="83">
        <v>2.9500000000143901E-2</v>
      </c>
      <c r="O117" s="76">
        <v>25241.016337000005</v>
      </c>
      <c r="P117" s="78">
        <v>110.12</v>
      </c>
      <c r="Q117" s="69"/>
      <c r="R117" s="76">
        <v>27.795405588000008</v>
      </c>
      <c r="S117" s="77">
        <v>1.2869538893912772E-5</v>
      </c>
      <c r="T117" s="77">
        <v>1.2039030946642508E-2</v>
      </c>
      <c r="U117" s="77">
        <v>3.5501389848076385E-4</v>
      </c>
    </row>
    <row r="118" spans="2:21">
      <c r="B118" s="75" t="s">
        <v>390</v>
      </c>
      <c r="C118" s="69">
        <v>1174556</v>
      </c>
      <c r="D118" s="82" t="s">
        <v>114</v>
      </c>
      <c r="E118" s="82" t="s">
        <v>244</v>
      </c>
      <c r="F118" s="69" t="s">
        <v>334</v>
      </c>
      <c r="G118" s="82" t="s">
        <v>260</v>
      </c>
      <c r="H118" s="69" t="s">
        <v>346</v>
      </c>
      <c r="I118" s="69" t="s">
        <v>255</v>
      </c>
      <c r="J118" s="69"/>
      <c r="K118" s="76">
        <v>7.4600000002995328</v>
      </c>
      <c r="L118" s="82" t="s">
        <v>127</v>
      </c>
      <c r="M118" s="83">
        <v>1.15E-2</v>
      </c>
      <c r="N118" s="83">
        <v>3.5200000001830482E-2</v>
      </c>
      <c r="O118" s="76">
        <v>12970.754106000002</v>
      </c>
      <c r="P118" s="78">
        <v>92.66</v>
      </c>
      <c r="Q118" s="69"/>
      <c r="R118" s="76">
        <v>12.018700740000002</v>
      </c>
      <c r="S118" s="77">
        <v>2.8211883518230604E-5</v>
      </c>
      <c r="T118" s="77">
        <v>5.2056628455806071E-3</v>
      </c>
      <c r="U118" s="77">
        <v>1.5350759285999167E-4</v>
      </c>
    </row>
    <row r="119" spans="2:21">
      <c r="B119" s="75" t="s">
        <v>391</v>
      </c>
      <c r="C119" s="69">
        <v>1158732</v>
      </c>
      <c r="D119" s="82" t="s">
        <v>114</v>
      </c>
      <c r="E119" s="82" t="s">
        <v>244</v>
      </c>
      <c r="F119" s="69" t="s">
        <v>392</v>
      </c>
      <c r="G119" s="82" t="s">
        <v>123</v>
      </c>
      <c r="H119" s="69" t="s">
        <v>393</v>
      </c>
      <c r="I119" s="69" t="s">
        <v>255</v>
      </c>
      <c r="J119" s="69"/>
      <c r="K119" s="76">
        <v>1.75</v>
      </c>
      <c r="L119" s="82" t="s">
        <v>127</v>
      </c>
      <c r="M119" s="83">
        <v>1.8500000000000003E-2</v>
      </c>
      <c r="N119" s="83">
        <v>3.7700000007251801E-2</v>
      </c>
      <c r="O119" s="76">
        <v>1304.6057200000002</v>
      </c>
      <c r="P119" s="78">
        <v>105.7</v>
      </c>
      <c r="Q119" s="69"/>
      <c r="R119" s="76">
        <v>1.3789683000000001</v>
      </c>
      <c r="S119" s="77">
        <v>1.5718666568107553E-6</v>
      </c>
      <c r="T119" s="77">
        <v>5.97272883303645E-4</v>
      </c>
      <c r="U119" s="77">
        <v>1.7612727776699331E-5</v>
      </c>
    </row>
    <row r="120" spans="2:21">
      <c r="B120" s="75" t="s">
        <v>394</v>
      </c>
      <c r="C120" s="69">
        <v>1191824</v>
      </c>
      <c r="D120" s="82" t="s">
        <v>114</v>
      </c>
      <c r="E120" s="82" t="s">
        <v>244</v>
      </c>
      <c r="F120" s="69" t="s">
        <v>392</v>
      </c>
      <c r="G120" s="82" t="s">
        <v>123</v>
      </c>
      <c r="H120" s="69" t="s">
        <v>393</v>
      </c>
      <c r="I120" s="69" t="s">
        <v>255</v>
      </c>
      <c r="J120" s="69"/>
      <c r="K120" s="76">
        <v>2.3699999999595018</v>
      </c>
      <c r="L120" s="82" t="s">
        <v>127</v>
      </c>
      <c r="M120" s="83">
        <v>3.2000000000000001E-2</v>
      </c>
      <c r="N120" s="83">
        <v>3.7899999999237127E-2</v>
      </c>
      <c r="O120" s="76">
        <v>10444.439949000001</v>
      </c>
      <c r="P120" s="78">
        <v>101.66</v>
      </c>
      <c r="Q120" s="69"/>
      <c r="R120" s="76">
        <v>10.617817739000001</v>
      </c>
      <c r="S120" s="77">
        <v>2.8727689666553898E-5</v>
      </c>
      <c r="T120" s="77">
        <v>4.5988980423735037E-3</v>
      </c>
      <c r="U120" s="77">
        <v>1.3561496186650281E-4</v>
      </c>
    </row>
    <row r="121" spans="2:21">
      <c r="B121" s="75" t="s">
        <v>395</v>
      </c>
      <c r="C121" s="69">
        <v>1155357</v>
      </c>
      <c r="D121" s="82" t="s">
        <v>114</v>
      </c>
      <c r="E121" s="82" t="s">
        <v>244</v>
      </c>
      <c r="F121" s="69" t="s">
        <v>396</v>
      </c>
      <c r="G121" s="82" t="s">
        <v>123</v>
      </c>
      <c r="H121" s="69" t="s">
        <v>393</v>
      </c>
      <c r="I121" s="69" t="s">
        <v>255</v>
      </c>
      <c r="J121" s="69"/>
      <c r="K121" s="76">
        <v>0.75</v>
      </c>
      <c r="L121" s="82" t="s">
        <v>127</v>
      </c>
      <c r="M121" s="83">
        <v>3.15E-2</v>
      </c>
      <c r="N121" s="83">
        <v>2.9699999997776935E-2</v>
      </c>
      <c r="O121" s="76">
        <v>4043.0486620000006</v>
      </c>
      <c r="P121" s="78">
        <v>111.26</v>
      </c>
      <c r="Q121" s="69"/>
      <c r="R121" s="76">
        <v>4.4982961000000001</v>
      </c>
      <c r="S121" s="77">
        <v>2.9817538932881259E-5</v>
      </c>
      <c r="T121" s="77">
        <v>1.9483481103956786E-3</v>
      </c>
      <c r="U121" s="77">
        <v>5.7454014474653459E-5</v>
      </c>
    </row>
    <row r="122" spans="2:21">
      <c r="B122" s="75" t="s">
        <v>397</v>
      </c>
      <c r="C122" s="69">
        <v>1184779</v>
      </c>
      <c r="D122" s="82" t="s">
        <v>114</v>
      </c>
      <c r="E122" s="82" t="s">
        <v>244</v>
      </c>
      <c r="F122" s="69" t="s">
        <v>396</v>
      </c>
      <c r="G122" s="82" t="s">
        <v>123</v>
      </c>
      <c r="H122" s="69" t="s">
        <v>393</v>
      </c>
      <c r="I122" s="69" t="s">
        <v>255</v>
      </c>
      <c r="J122" s="69"/>
      <c r="K122" s="76">
        <v>3.0799999999780665</v>
      </c>
      <c r="L122" s="82" t="s">
        <v>127</v>
      </c>
      <c r="M122" s="83">
        <v>0.01</v>
      </c>
      <c r="N122" s="83">
        <v>3.5099999999561329E-2</v>
      </c>
      <c r="O122" s="76">
        <v>9166.8348100000021</v>
      </c>
      <c r="P122" s="78">
        <v>99.47</v>
      </c>
      <c r="Q122" s="69"/>
      <c r="R122" s="76">
        <v>9.1182507399999988</v>
      </c>
      <c r="S122" s="77">
        <v>2.4824072255681454E-5</v>
      </c>
      <c r="T122" s="77">
        <v>3.949390214528785E-3</v>
      </c>
      <c r="U122" s="77">
        <v>1.164618998734831E-4</v>
      </c>
    </row>
    <row r="123" spans="2:21">
      <c r="B123" s="75" t="s">
        <v>398</v>
      </c>
      <c r="C123" s="69">
        <v>1192442</v>
      </c>
      <c r="D123" s="82" t="s">
        <v>114</v>
      </c>
      <c r="E123" s="82" t="s">
        <v>244</v>
      </c>
      <c r="F123" s="69" t="s">
        <v>396</v>
      </c>
      <c r="G123" s="82" t="s">
        <v>123</v>
      </c>
      <c r="H123" s="69" t="s">
        <v>393</v>
      </c>
      <c r="I123" s="69" t="s">
        <v>255</v>
      </c>
      <c r="J123" s="69"/>
      <c r="K123" s="76">
        <v>3.4500000000280187</v>
      </c>
      <c r="L123" s="82" t="s">
        <v>127</v>
      </c>
      <c r="M123" s="83">
        <v>3.2300000000000002E-2</v>
      </c>
      <c r="N123" s="83">
        <v>3.8500000000840549E-2</v>
      </c>
      <c r="O123" s="76">
        <v>10507.642656</v>
      </c>
      <c r="P123" s="78">
        <v>101.9</v>
      </c>
      <c r="Q123" s="69"/>
      <c r="R123" s="76">
        <v>10.707288726</v>
      </c>
      <c r="S123" s="77">
        <v>2.2360492543411645E-5</v>
      </c>
      <c r="T123" s="77">
        <v>4.63765063326157E-3</v>
      </c>
      <c r="U123" s="77">
        <v>1.3675772065069211E-4</v>
      </c>
    </row>
    <row r="124" spans="2:21">
      <c r="B124" s="75" t="s">
        <v>399</v>
      </c>
      <c r="C124" s="69">
        <v>1139849</v>
      </c>
      <c r="D124" s="82" t="s">
        <v>114</v>
      </c>
      <c r="E124" s="82" t="s">
        <v>244</v>
      </c>
      <c r="F124" s="69" t="s">
        <v>400</v>
      </c>
      <c r="G124" s="82" t="s">
        <v>260</v>
      </c>
      <c r="H124" s="69" t="s">
        <v>401</v>
      </c>
      <c r="I124" s="69" t="s">
        <v>125</v>
      </c>
      <c r="J124" s="69"/>
      <c r="K124" s="76">
        <v>2.2399999999619595</v>
      </c>
      <c r="L124" s="82" t="s">
        <v>127</v>
      </c>
      <c r="M124" s="83">
        <v>2.5000000000000001E-2</v>
      </c>
      <c r="N124" s="83">
        <v>3.15E-2</v>
      </c>
      <c r="O124" s="76">
        <v>4769.6317470000013</v>
      </c>
      <c r="P124" s="78">
        <v>110.23</v>
      </c>
      <c r="Q124" s="69"/>
      <c r="R124" s="76">
        <v>5.2575650800000009</v>
      </c>
      <c r="S124" s="77">
        <v>1.3410121777608565E-5</v>
      </c>
      <c r="T124" s="77">
        <v>2.2772104728499992E-3</v>
      </c>
      <c r="U124" s="77">
        <v>6.7151697774575717E-5</v>
      </c>
    </row>
    <row r="125" spans="2:21">
      <c r="B125" s="75" t="s">
        <v>402</v>
      </c>
      <c r="C125" s="69">
        <v>1142629</v>
      </c>
      <c r="D125" s="82" t="s">
        <v>114</v>
      </c>
      <c r="E125" s="82" t="s">
        <v>244</v>
      </c>
      <c r="F125" s="69" t="s">
        <v>400</v>
      </c>
      <c r="G125" s="82" t="s">
        <v>260</v>
      </c>
      <c r="H125" s="69" t="s">
        <v>401</v>
      </c>
      <c r="I125" s="69" t="s">
        <v>125</v>
      </c>
      <c r="J125" s="69"/>
      <c r="K125" s="76">
        <v>5.2499999996072306</v>
      </c>
      <c r="L125" s="82" t="s">
        <v>127</v>
      </c>
      <c r="M125" s="83">
        <v>1.9E-2</v>
      </c>
      <c r="N125" s="83">
        <v>3.5599999997765572E-2</v>
      </c>
      <c r="O125" s="76">
        <v>5617.3113610000009</v>
      </c>
      <c r="P125" s="78">
        <v>101.98</v>
      </c>
      <c r="Q125" s="69"/>
      <c r="R125" s="76">
        <v>5.7285341130000003</v>
      </c>
      <c r="S125" s="77">
        <v>1.8690778018789793E-5</v>
      </c>
      <c r="T125" s="77">
        <v>2.4812014074397492E-3</v>
      </c>
      <c r="U125" s="77">
        <v>7.3167100282004136E-5</v>
      </c>
    </row>
    <row r="126" spans="2:21">
      <c r="B126" s="75" t="s">
        <v>403</v>
      </c>
      <c r="C126" s="69">
        <v>1183151</v>
      </c>
      <c r="D126" s="82" t="s">
        <v>114</v>
      </c>
      <c r="E126" s="82" t="s">
        <v>244</v>
      </c>
      <c r="F126" s="69" t="s">
        <v>400</v>
      </c>
      <c r="G126" s="82" t="s">
        <v>260</v>
      </c>
      <c r="H126" s="69" t="s">
        <v>401</v>
      </c>
      <c r="I126" s="69" t="s">
        <v>125</v>
      </c>
      <c r="J126" s="69"/>
      <c r="K126" s="76">
        <v>7.0299999999714329</v>
      </c>
      <c r="L126" s="82" t="s">
        <v>127</v>
      </c>
      <c r="M126" s="83">
        <v>3.9000000000000003E-3</v>
      </c>
      <c r="N126" s="83">
        <v>3.8199999999673516E-2</v>
      </c>
      <c r="O126" s="76">
        <v>5818.1878530000013</v>
      </c>
      <c r="P126" s="78">
        <v>84.23</v>
      </c>
      <c r="Q126" s="69"/>
      <c r="R126" s="76">
        <v>4.9006596380000014</v>
      </c>
      <c r="S126" s="77">
        <v>2.4758246182978729E-5</v>
      </c>
      <c r="T126" s="77">
        <v>2.1226239298452747E-3</v>
      </c>
      <c r="U126" s="77">
        <v>6.2593160502929553E-5</v>
      </c>
    </row>
    <row r="127" spans="2:21">
      <c r="B127" s="75" t="s">
        <v>404</v>
      </c>
      <c r="C127" s="69">
        <v>1177526</v>
      </c>
      <c r="D127" s="82" t="s">
        <v>114</v>
      </c>
      <c r="E127" s="82" t="s">
        <v>244</v>
      </c>
      <c r="F127" s="69" t="s">
        <v>405</v>
      </c>
      <c r="G127" s="82" t="s">
        <v>406</v>
      </c>
      <c r="H127" s="69" t="s">
        <v>393</v>
      </c>
      <c r="I127" s="69" t="s">
        <v>255</v>
      </c>
      <c r="J127" s="69"/>
      <c r="K127" s="76">
        <v>4.6699999995789119</v>
      </c>
      <c r="L127" s="82" t="s">
        <v>127</v>
      </c>
      <c r="M127" s="83">
        <v>7.4999999999999997E-3</v>
      </c>
      <c r="N127" s="83">
        <v>4.1099999994016125E-2</v>
      </c>
      <c r="O127" s="76">
        <v>3388.9340520000005</v>
      </c>
      <c r="P127" s="78">
        <v>93.2</v>
      </c>
      <c r="Q127" s="69"/>
      <c r="R127" s="76">
        <v>3.1584864990000003</v>
      </c>
      <c r="S127" s="77">
        <v>6.9336644943762583E-6</v>
      </c>
      <c r="T127" s="77">
        <v>1.3680360441450071E-3</v>
      </c>
      <c r="U127" s="77">
        <v>4.0341437068036391E-5</v>
      </c>
    </row>
    <row r="128" spans="2:21">
      <c r="B128" s="75" t="s">
        <v>407</v>
      </c>
      <c r="C128" s="69">
        <v>1184555</v>
      </c>
      <c r="D128" s="82" t="s">
        <v>114</v>
      </c>
      <c r="E128" s="82" t="s">
        <v>244</v>
      </c>
      <c r="F128" s="69" t="s">
        <v>405</v>
      </c>
      <c r="G128" s="82" t="s">
        <v>406</v>
      </c>
      <c r="H128" s="69" t="s">
        <v>393</v>
      </c>
      <c r="I128" s="69" t="s">
        <v>255</v>
      </c>
      <c r="J128" s="69"/>
      <c r="K128" s="76">
        <v>5.3200000000095988</v>
      </c>
      <c r="L128" s="82" t="s">
        <v>127</v>
      </c>
      <c r="M128" s="83">
        <v>7.4999999999999997E-3</v>
      </c>
      <c r="N128" s="83">
        <v>4.3099999999718037E-2</v>
      </c>
      <c r="O128" s="76">
        <v>18733.265732000003</v>
      </c>
      <c r="P128" s="78">
        <v>88.98</v>
      </c>
      <c r="Q128" s="69"/>
      <c r="R128" s="76">
        <v>16.668859237000003</v>
      </c>
      <c r="S128" s="77">
        <v>2.1588097308123572E-5</v>
      </c>
      <c r="T128" s="77">
        <v>7.2197871538204226E-3</v>
      </c>
      <c r="U128" s="77">
        <v>2.1290125384999871E-4</v>
      </c>
    </row>
    <row r="129" spans="2:21">
      <c r="B129" s="75" t="s">
        <v>408</v>
      </c>
      <c r="C129" s="69">
        <v>1130632</v>
      </c>
      <c r="D129" s="82" t="s">
        <v>114</v>
      </c>
      <c r="E129" s="82" t="s">
        <v>244</v>
      </c>
      <c r="F129" s="69" t="s">
        <v>379</v>
      </c>
      <c r="G129" s="82" t="s">
        <v>260</v>
      </c>
      <c r="H129" s="69" t="s">
        <v>393</v>
      </c>
      <c r="I129" s="69" t="s">
        <v>255</v>
      </c>
      <c r="J129" s="69"/>
      <c r="K129" s="76">
        <v>0.85000000246136642</v>
      </c>
      <c r="L129" s="82" t="s">
        <v>127</v>
      </c>
      <c r="M129" s="83">
        <v>3.4500000000000003E-2</v>
      </c>
      <c r="N129" s="83">
        <v>3.1199999783399764E-2</v>
      </c>
      <c r="O129" s="76">
        <v>54.976782000000014</v>
      </c>
      <c r="P129" s="78">
        <v>110.85</v>
      </c>
      <c r="Q129" s="69"/>
      <c r="R129" s="76">
        <v>6.0941761000000004E-2</v>
      </c>
      <c r="S129" s="77">
        <v>4.2538461434302465E-7</v>
      </c>
      <c r="T129" s="77">
        <v>2.639572012356747E-5</v>
      </c>
      <c r="U129" s="77">
        <v>7.7837224157050753E-7</v>
      </c>
    </row>
    <row r="130" spans="2:21">
      <c r="B130" s="75" t="s">
        <v>409</v>
      </c>
      <c r="C130" s="69">
        <v>1138668</v>
      </c>
      <c r="D130" s="82" t="s">
        <v>114</v>
      </c>
      <c r="E130" s="82" t="s">
        <v>244</v>
      </c>
      <c r="F130" s="69" t="s">
        <v>379</v>
      </c>
      <c r="G130" s="82" t="s">
        <v>260</v>
      </c>
      <c r="H130" s="69" t="s">
        <v>393</v>
      </c>
      <c r="I130" s="69" t="s">
        <v>255</v>
      </c>
      <c r="J130" s="69"/>
      <c r="K130" s="76">
        <v>1.9599999989353385</v>
      </c>
      <c r="L130" s="82" t="s">
        <v>127</v>
      </c>
      <c r="M130" s="83">
        <v>2.0499999999999997E-2</v>
      </c>
      <c r="N130" s="83">
        <v>3.379999998284712E-2</v>
      </c>
      <c r="O130" s="76">
        <v>929.79541900000015</v>
      </c>
      <c r="P130" s="78">
        <v>109.1</v>
      </c>
      <c r="Q130" s="69"/>
      <c r="R130" s="76">
        <v>1.0144068230000001</v>
      </c>
      <c r="S130" s="77">
        <v>2.5129836841743956E-6</v>
      </c>
      <c r="T130" s="77">
        <v>4.3937027995212091E-4</v>
      </c>
      <c r="U130" s="77">
        <v>1.2956404602140182E-5</v>
      </c>
    </row>
    <row r="131" spans="2:21">
      <c r="B131" s="75" t="s">
        <v>410</v>
      </c>
      <c r="C131" s="69">
        <v>1141696</v>
      </c>
      <c r="D131" s="82" t="s">
        <v>114</v>
      </c>
      <c r="E131" s="82" t="s">
        <v>244</v>
      </c>
      <c r="F131" s="69" t="s">
        <v>379</v>
      </c>
      <c r="G131" s="82" t="s">
        <v>260</v>
      </c>
      <c r="H131" s="69" t="s">
        <v>393</v>
      </c>
      <c r="I131" s="69" t="s">
        <v>255</v>
      </c>
      <c r="J131" s="69"/>
      <c r="K131" s="76">
        <v>2.4299999998475212</v>
      </c>
      <c r="L131" s="82" t="s">
        <v>127</v>
      </c>
      <c r="M131" s="83">
        <v>2.0499999999999997E-2</v>
      </c>
      <c r="N131" s="83">
        <v>3.6499999997766736E-2</v>
      </c>
      <c r="O131" s="76">
        <v>5985.1721910000015</v>
      </c>
      <c r="P131" s="78">
        <v>108.48</v>
      </c>
      <c r="Q131" s="69"/>
      <c r="R131" s="76">
        <v>6.4927149930000008</v>
      </c>
      <c r="S131" s="77">
        <v>7.8126422858568216E-6</v>
      </c>
      <c r="T131" s="77">
        <v>2.812191262364708E-3</v>
      </c>
      <c r="U131" s="77">
        <v>8.2927520308772373E-5</v>
      </c>
    </row>
    <row r="132" spans="2:21">
      <c r="B132" s="75" t="s">
        <v>411</v>
      </c>
      <c r="C132" s="69">
        <v>1165141</v>
      </c>
      <c r="D132" s="82" t="s">
        <v>114</v>
      </c>
      <c r="E132" s="82" t="s">
        <v>244</v>
      </c>
      <c r="F132" s="69" t="s">
        <v>379</v>
      </c>
      <c r="G132" s="82" t="s">
        <v>260</v>
      </c>
      <c r="H132" s="69" t="s">
        <v>393</v>
      </c>
      <c r="I132" s="69" t="s">
        <v>255</v>
      </c>
      <c r="J132" s="69"/>
      <c r="K132" s="76">
        <v>5.4999999999999991</v>
      </c>
      <c r="L132" s="82" t="s">
        <v>127</v>
      </c>
      <c r="M132" s="83">
        <v>8.3999999999999995E-3</v>
      </c>
      <c r="N132" s="83">
        <v>3.8299999999225204E-2</v>
      </c>
      <c r="O132" s="76">
        <v>9876.4957120000017</v>
      </c>
      <c r="P132" s="78">
        <v>94.09</v>
      </c>
      <c r="Q132" s="69"/>
      <c r="R132" s="76">
        <v>9.2927944840000016</v>
      </c>
      <c r="S132" s="77">
        <v>1.4583254957932317E-5</v>
      </c>
      <c r="T132" s="77">
        <v>4.0249903898493446E-3</v>
      </c>
      <c r="U132" s="77">
        <v>1.1869124151113927E-4</v>
      </c>
    </row>
    <row r="133" spans="2:21">
      <c r="B133" s="75" t="s">
        <v>412</v>
      </c>
      <c r="C133" s="69">
        <v>1178367</v>
      </c>
      <c r="D133" s="82" t="s">
        <v>114</v>
      </c>
      <c r="E133" s="82" t="s">
        <v>244</v>
      </c>
      <c r="F133" s="69" t="s">
        <v>379</v>
      </c>
      <c r="G133" s="82" t="s">
        <v>260</v>
      </c>
      <c r="H133" s="69" t="s">
        <v>393</v>
      </c>
      <c r="I133" s="69" t="s">
        <v>255</v>
      </c>
      <c r="J133" s="69"/>
      <c r="K133" s="76">
        <v>6.3199999995270035</v>
      </c>
      <c r="L133" s="82" t="s">
        <v>127</v>
      </c>
      <c r="M133" s="83">
        <v>5.0000000000000001E-3</v>
      </c>
      <c r="N133" s="83">
        <v>3.40999999960791E-2</v>
      </c>
      <c r="O133" s="76">
        <v>1770.1607210000002</v>
      </c>
      <c r="P133" s="78">
        <v>90.77</v>
      </c>
      <c r="Q133" s="69"/>
      <c r="R133" s="76">
        <v>1.6067748430000002</v>
      </c>
      <c r="S133" s="77">
        <v>9.8270852125233449E-6</v>
      </c>
      <c r="T133" s="77">
        <v>6.9594278802375049E-4</v>
      </c>
      <c r="U133" s="77">
        <v>2.052236292031355E-5</v>
      </c>
    </row>
    <row r="134" spans="2:21">
      <c r="B134" s="75" t="s">
        <v>413</v>
      </c>
      <c r="C134" s="69">
        <v>1178375</v>
      </c>
      <c r="D134" s="82" t="s">
        <v>114</v>
      </c>
      <c r="E134" s="82" t="s">
        <v>244</v>
      </c>
      <c r="F134" s="69" t="s">
        <v>379</v>
      </c>
      <c r="G134" s="82" t="s">
        <v>260</v>
      </c>
      <c r="H134" s="69" t="s">
        <v>393</v>
      </c>
      <c r="I134" s="69" t="s">
        <v>255</v>
      </c>
      <c r="J134" s="69"/>
      <c r="K134" s="76">
        <v>6.1900000004396549</v>
      </c>
      <c r="L134" s="82" t="s">
        <v>127</v>
      </c>
      <c r="M134" s="83">
        <v>9.7000000000000003E-3</v>
      </c>
      <c r="N134" s="83">
        <v>3.9800000001087806E-2</v>
      </c>
      <c r="O134" s="76">
        <v>4864.4747320000006</v>
      </c>
      <c r="P134" s="78">
        <v>90.71</v>
      </c>
      <c r="Q134" s="69"/>
      <c r="R134" s="76">
        <v>4.4125652740000003</v>
      </c>
      <c r="S134" s="77">
        <v>1.1663875623044698E-5</v>
      </c>
      <c r="T134" s="77">
        <v>1.9112154963732801E-3</v>
      </c>
      <c r="U134" s="77">
        <v>5.6359026504002084E-5</v>
      </c>
    </row>
    <row r="135" spans="2:21">
      <c r="B135" s="75" t="s">
        <v>414</v>
      </c>
      <c r="C135" s="69">
        <v>1171214</v>
      </c>
      <c r="D135" s="82" t="s">
        <v>114</v>
      </c>
      <c r="E135" s="82" t="s">
        <v>244</v>
      </c>
      <c r="F135" s="69" t="s">
        <v>415</v>
      </c>
      <c r="G135" s="82" t="s">
        <v>416</v>
      </c>
      <c r="H135" s="69" t="s">
        <v>401</v>
      </c>
      <c r="I135" s="69" t="s">
        <v>125</v>
      </c>
      <c r="J135" s="69"/>
      <c r="K135" s="76">
        <v>1.5399999998909131</v>
      </c>
      <c r="L135" s="82" t="s">
        <v>127</v>
      </c>
      <c r="M135" s="83">
        <v>1.8500000000000003E-2</v>
      </c>
      <c r="N135" s="83">
        <v>3.5099999997867851E-2</v>
      </c>
      <c r="O135" s="76">
        <v>7487.4500350000008</v>
      </c>
      <c r="P135" s="78">
        <v>107.74</v>
      </c>
      <c r="Q135" s="69"/>
      <c r="R135" s="76">
        <v>8.0669786720000012</v>
      </c>
      <c r="S135" s="77">
        <v>1.2688872754541759E-5</v>
      </c>
      <c r="T135" s="77">
        <v>3.4940524818260501E-3</v>
      </c>
      <c r="U135" s="77">
        <v>1.0303463780159087E-4</v>
      </c>
    </row>
    <row r="136" spans="2:21">
      <c r="B136" s="75" t="s">
        <v>417</v>
      </c>
      <c r="C136" s="69">
        <v>1175660</v>
      </c>
      <c r="D136" s="82" t="s">
        <v>114</v>
      </c>
      <c r="E136" s="82" t="s">
        <v>244</v>
      </c>
      <c r="F136" s="69" t="s">
        <v>415</v>
      </c>
      <c r="G136" s="82" t="s">
        <v>416</v>
      </c>
      <c r="H136" s="69" t="s">
        <v>401</v>
      </c>
      <c r="I136" s="69" t="s">
        <v>125</v>
      </c>
      <c r="J136" s="69"/>
      <c r="K136" s="76">
        <v>1.1300000000019015</v>
      </c>
      <c r="L136" s="82" t="s">
        <v>127</v>
      </c>
      <c r="M136" s="83">
        <v>0.01</v>
      </c>
      <c r="N136" s="83">
        <v>4.0099999998928874E-2</v>
      </c>
      <c r="O136" s="76">
        <v>14856.583852000002</v>
      </c>
      <c r="P136" s="78">
        <v>106.2</v>
      </c>
      <c r="Q136" s="69"/>
      <c r="R136" s="76">
        <v>15.777692269000001</v>
      </c>
      <c r="S136" s="77">
        <v>1.5617397752491652E-5</v>
      </c>
      <c r="T136" s="77">
        <v>6.8337957829656118E-3</v>
      </c>
      <c r="U136" s="77">
        <v>2.0151891735178438E-4</v>
      </c>
    </row>
    <row r="137" spans="2:21">
      <c r="B137" s="75" t="s">
        <v>418</v>
      </c>
      <c r="C137" s="69">
        <v>1182831</v>
      </c>
      <c r="D137" s="82" t="s">
        <v>114</v>
      </c>
      <c r="E137" s="82" t="s">
        <v>244</v>
      </c>
      <c r="F137" s="69" t="s">
        <v>415</v>
      </c>
      <c r="G137" s="82" t="s">
        <v>416</v>
      </c>
      <c r="H137" s="69" t="s">
        <v>401</v>
      </c>
      <c r="I137" s="69" t="s">
        <v>125</v>
      </c>
      <c r="J137" s="69"/>
      <c r="K137" s="76">
        <v>4.1399999999636394</v>
      </c>
      <c r="L137" s="82" t="s">
        <v>127</v>
      </c>
      <c r="M137" s="83">
        <v>0.01</v>
      </c>
      <c r="N137" s="83">
        <v>4.6799999999613665E-2</v>
      </c>
      <c r="O137" s="76">
        <v>18912.349864000003</v>
      </c>
      <c r="P137" s="78">
        <v>93.07</v>
      </c>
      <c r="Q137" s="69"/>
      <c r="R137" s="76">
        <v>17.601723376000006</v>
      </c>
      <c r="S137" s="77">
        <v>1.5972486030245143E-5</v>
      </c>
      <c r="T137" s="77">
        <v>7.6238388307379445E-3</v>
      </c>
      <c r="U137" s="77">
        <v>2.2481616308529589E-4</v>
      </c>
    </row>
    <row r="138" spans="2:21">
      <c r="B138" s="75" t="s">
        <v>419</v>
      </c>
      <c r="C138" s="69">
        <v>1191659</v>
      </c>
      <c r="D138" s="82" t="s">
        <v>114</v>
      </c>
      <c r="E138" s="82" t="s">
        <v>244</v>
      </c>
      <c r="F138" s="69" t="s">
        <v>415</v>
      </c>
      <c r="G138" s="82" t="s">
        <v>416</v>
      </c>
      <c r="H138" s="69" t="s">
        <v>401</v>
      </c>
      <c r="I138" s="69" t="s">
        <v>125</v>
      </c>
      <c r="J138" s="69"/>
      <c r="K138" s="76">
        <v>2.7999999998792591</v>
      </c>
      <c r="L138" s="82" t="s">
        <v>127</v>
      </c>
      <c r="M138" s="83">
        <v>3.5400000000000001E-2</v>
      </c>
      <c r="N138" s="83">
        <v>4.4099999998249262E-2</v>
      </c>
      <c r="O138" s="76">
        <v>13102.110000000002</v>
      </c>
      <c r="P138" s="78">
        <v>101.14</v>
      </c>
      <c r="Q138" s="69"/>
      <c r="R138" s="76">
        <v>13.251474052000001</v>
      </c>
      <c r="S138" s="77">
        <v>1.9071207114889161E-5</v>
      </c>
      <c r="T138" s="77">
        <v>5.7396142573121339E-3</v>
      </c>
      <c r="U138" s="77">
        <v>1.6925306050753368E-4</v>
      </c>
    </row>
    <row r="139" spans="2:21">
      <c r="B139" s="75" t="s">
        <v>420</v>
      </c>
      <c r="C139" s="69">
        <v>1139542</v>
      </c>
      <c r="D139" s="82" t="s">
        <v>114</v>
      </c>
      <c r="E139" s="82" t="s">
        <v>244</v>
      </c>
      <c r="F139" s="69" t="s">
        <v>421</v>
      </c>
      <c r="G139" s="82" t="s">
        <v>268</v>
      </c>
      <c r="H139" s="69" t="s">
        <v>393</v>
      </c>
      <c r="I139" s="69" t="s">
        <v>255</v>
      </c>
      <c r="J139" s="69"/>
      <c r="K139" s="76">
        <v>2.8099999991295279</v>
      </c>
      <c r="L139" s="82" t="s">
        <v>127</v>
      </c>
      <c r="M139" s="83">
        <v>1.9400000000000001E-2</v>
      </c>
      <c r="N139" s="83">
        <v>2.5499999994777166E-2</v>
      </c>
      <c r="O139" s="76">
        <v>1309.5046830000003</v>
      </c>
      <c r="P139" s="78">
        <v>109.66</v>
      </c>
      <c r="Q139" s="69"/>
      <c r="R139" s="76">
        <v>1.4360027250000003</v>
      </c>
      <c r="S139" s="77">
        <v>3.6229555602777548E-6</v>
      </c>
      <c r="T139" s="77">
        <v>6.2197621801214815E-4</v>
      </c>
      <c r="U139" s="77">
        <v>1.8341193979603037E-5</v>
      </c>
    </row>
    <row r="140" spans="2:21">
      <c r="B140" s="75" t="s">
        <v>422</v>
      </c>
      <c r="C140" s="69">
        <v>1142595</v>
      </c>
      <c r="D140" s="82" t="s">
        <v>114</v>
      </c>
      <c r="E140" s="82" t="s">
        <v>244</v>
      </c>
      <c r="F140" s="69" t="s">
        <v>421</v>
      </c>
      <c r="G140" s="82" t="s">
        <v>268</v>
      </c>
      <c r="H140" s="69" t="s">
        <v>393</v>
      </c>
      <c r="I140" s="69" t="s">
        <v>255</v>
      </c>
      <c r="J140" s="69"/>
      <c r="K140" s="76">
        <v>3.7800000000132377</v>
      </c>
      <c r="L140" s="82" t="s">
        <v>127</v>
      </c>
      <c r="M140" s="83">
        <v>1.23E-2</v>
      </c>
      <c r="N140" s="83">
        <v>2.5399999999808798E-2</v>
      </c>
      <c r="O140" s="76">
        <v>12840.426896000001</v>
      </c>
      <c r="P140" s="78">
        <v>105.9</v>
      </c>
      <c r="Q140" s="69"/>
      <c r="R140" s="76">
        <v>13.598011719000002</v>
      </c>
      <c r="S140" s="77">
        <v>1.0097275670156849E-5</v>
      </c>
      <c r="T140" s="77">
        <v>5.8897102033483185E-3</v>
      </c>
      <c r="U140" s="77">
        <v>1.7367917646193487E-4</v>
      </c>
    </row>
    <row r="141" spans="2:21">
      <c r="B141" s="75" t="s">
        <v>423</v>
      </c>
      <c r="C141" s="69">
        <v>1142231</v>
      </c>
      <c r="D141" s="82" t="s">
        <v>114</v>
      </c>
      <c r="E141" s="82" t="s">
        <v>244</v>
      </c>
      <c r="F141" s="69" t="s">
        <v>424</v>
      </c>
      <c r="G141" s="82" t="s">
        <v>425</v>
      </c>
      <c r="H141" s="69" t="s">
        <v>426</v>
      </c>
      <c r="I141" s="69" t="s">
        <v>125</v>
      </c>
      <c r="J141" s="69"/>
      <c r="K141" s="76">
        <v>2.6599999999420247</v>
      </c>
      <c r="L141" s="82" t="s">
        <v>127</v>
      </c>
      <c r="M141" s="83">
        <v>2.5699999999999997E-2</v>
      </c>
      <c r="N141" s="83">
        <v>3.9399999999130381E-2</v>
      </c>
      <c r="O141" s="76">
        <v>12753.289281000001</v>
      </c>
      <c r="P141" s="78">
        <v>108.2</v>
      </c>
      <c r="Q141" s="69"/>
      <c r="R141" s="76">
        <v>13.799058430000001</v>
      </c>
      <c r="S141" s="77">
        <v>9.9447528453957041E-6</v>
      </c>
      <c r="T141" s="77">
        <v>5.9767896153679299E-3</v>
      </c>
      <c r="U141" s="77">
        <v>1.7624702446195322E-4</v>
      </c>
    </row>
    <row r="142" spans="2:21">
      <c r="B142" s="75" t="s">
        <v>427</v>
      </c>
      <c r="C142" s="69">
        <v>1171628</v>
      </c>
      <c r="D142" s="82" t="s">
        <v>114</v>
      </c>
      <c r="E142" s="82" t="s">
        <v>244</v>
      </c>
      <c r="F142" s="69" t="s">
        <v>424</v>
      </c>
      <c r="G142" s="82" t="s">
        <v>425</v>
      </c>
      <c r="H142" s="69" t="s">
        <v>426</v>
      </c>
      <c r="I142" s="69" t="s">
        <v>125</v>
      </c>
      <c r="J142" s="69"/>
      <c r="K142" s="76">
        <v>1.4899999997924056</v>
      </c>
      <c r="L142" s="82" t="s">
        <v>127</v>
      </c>
      <c r="M142" s="83">
        <v>1.2199999999999999E-2</v>
      </c>
      <c r="N142" s="83">
        <v>3.6300000001670878E-2</v>
      </c>
      <c r="O142" s="76">
        <v>1851.6853940000003</v>
      </c>
      <c r="P142" s="78">
        <v>106.66</v>
      </c>
      <c r="Q142" s="69"/>
      <c r="R142" s="76">
        <v>1.9750077090000004</v>
      </c>
      <c r="S142" s="77">
        <v>4.0254030304347835E-6</v>
      </c>
      <c r="T142" s="77">
        <v>8.5543558100745058E-4</v>
      </c>
      <c r="U142" s="77">
        <v>2.5225578525263865E-5</v>
      </c>
    </row>
    <row r="143" spans="2:21">
      <c r="B143" s="75" t="s">
        <v>428</v>
      </c>
      <c r="C143" s="69">
        <v>1178292</v>
      </c>
      <c r="D143" s="82" t="s">
        <v>114</v>
      </c>
      <c r="E143" s="82" t="s">
        <v>244</v>
      </c>
      <c r="F143" s="69" t="s">
        <v>424</v>
      </c>
      <c r="G143" s="82" t="s">
        <v>425</v>
      </c>
      <c r="H143" s="69" t="s">
        <v>426</v>
      </c>
      <c r="I143" s="69" t="s">
        <v>125</v>
      </c>
      <c r="J143" s="69"/>
      <c r="K143" s="76">
        <v>5.339999999454867</v>
      </c>
      <c r="L143" s="82" t="s">
        <v>127</v>
      </c>
      <c r="M143" s="83">
        <v>1.09E-2</v>
      </c>
      <c r="N143" s="83">
        <v>3.9899999995197645E-2</v>
      </c>
      <c r="O143" s="76">
        <v>4935.1281000000008</v>
      </c>
      <c r="P143" s="78">
        <v>93.67</v>
      </c>
      <c r="Q143" s="69"/>
      <c r="R143" s="76">
        <v>4.6227344780000008</v>
      </c>
      <c r="S143" s="77">
        <v>8.8332977146784664E-6</v>
      </c>
      <c r="T143" s="77">
        <v>2.0022461360585521E-3</v>
      </c>
      <c r="U143" s="77">
        <v>5.9043390587714234E-5</v>
      </c>
    </row>
    <row r="144" spans="2:21">
      <c r="B144" s="75" t="s">
        <v>429</v>
      </c>
      <c r="C144" s="69">
        <v>1184530</v>
      </c>
      <c r="D144" s="82" t="s">
        <v>114</v>
      </c>
      <c r="E144" s="82" t="s">
        <v>244</v>
      </c>
      <c r="F144" s="69" t="s">
        <v>424</v>
      </c>
      <c r="G144" s="82" t="s">
        <v>425</v>
      </c>
      <c r="H144" s="69" t="s">
        <v>426</v>
      </c>
      <c r="I144" s="69" t="s">
        <v>125</v>
      </c>
      <c r="J144" s="69"/>
      <c r="K144" s="76">
        <v>6.2599999999526741</v>
      </c>
      <c r="L144" s="82" t="s">
        <v>127</v>
      </c>
      <c r="M144" s="83">
        <v>1.54E-2</v>
      </c>
      <c r="N144" s="83">
        <v>4.1699999999842252E-2</v>
      </c>
      <c r="O144" s="76">
        <v>5527.1877440000007</v>
      </c>
      <c r="P144" s="78">
        <v>91.75</v>
      </c>
      <c r="Q144" s="69"/>
      <c r="R144" s="76">
        <v>5.0711947240000006</v>
      </c>
      <c r="S144" s="77">
        <v>1.5791964982857146E-5</v>
      </c>
      <c r="T144" s="77">
        <v>2.196487834127668E-3</v>
      </c>
      <c r="U144" s="77">
        <v>6.4771301977315868E-5</v>
      </c>
    </row>
    <row r="145" spans="2:21">
      <c r="B145" s="75" t="s">
        <v>430</v>
      </c>
      <c r="C145" s="69">
        <v>1182989</v>
      </c>
      <c r="D145" s="82" t="s">
        <v>114</v>
      </c>
      <c r="E145" s="82" t="s">
        <v>244</v>
      </c>
      <c r="F145" s="69" t="s">
        <v>431</v>
      </c>
      <c r="G145" s="82" t="s">
        <v>432</v>
      </c>
      <c r="H145" s="69" t="s">
        <v>433</v>
      </c>
      <c r="I145" s="69" t="s">
        <v>255</v>
      </c>
      <c r="J145" s="69"/>
      <c r="K145" s="76">
        <v>4.4800000000599702</v>
      </c>
      <c r="L145" s="82" t="s">
        <v>127</v>
      </c>
      <c r="M145" s="83">
        <v>7.4999999999999997E-3</v>
      </c>
      <c r="N145" s="83">
        <v>3.7900000000621117E-2</v>
      </c>
      <c r="O145" s="76">
        <v>24750.921481000005</v>
      </c>
      <c r="P145" s="78">
        <v>94.32</v>
      </c>
      <c r="Q145" s="69"/>
      <c r="R145" s="76">
        <v>23.345069245000001</v>
      </c>
      <c r="S145" s="77">
        <v>1.6082898557401469E-5</v>
      </c>
      <c r="T145" s="77">
        <v>1.0111455657743833E-2</v>
      </c>
      <c r="U145" s="77">
        <v>2.9817244496510966E-4</v>
      </c>
    </row>
    <row r="146" spans="2:21">
      <c r="B146" s="75" t="s">
        <v>434</v>
      </c>
      <c r="C146" s="69">
        <v>1260769</v>
      </c>
      <c r="D146" s="82" t="s">
        <v>114</v>
      </c>
      <c r="E146" s="82" t="s">
        <v>244</v>
      </c>
      <c r="F146" s="69" t="s">
        <v>435</v>
      </c>
      <c r="G146" s="82" t="s">
        <v>425</v>
      </c>
      <c r="H146" s="69" t="s">
        <v>426</v>
      </c>
      <c r="I146" s="69" t="s">
        <v>125</v>
      </c>
      <c r="J146" s="69"/>
      <c r="K146" s="76">
        <v>3.5400000001587584</v>
      </c>
      <c r="L146" s="82" t="s">
        <v>127</v>
      </c>
      <c r="M146" s="83">
        <v>1.3300000000000001E-2</v>
      </c>
      <c r="N146" s="83">
        <v>3.5500000002171697E-2</v>
      </c>
      <c r="O146" s="76">
        <v>6500.6430720000008</v>
      </c>
      <c r="P146" s="78">
        <v>102.71</v>
      </c>
      <c r="Q146" s="69"/>
      <c r="R146" s="76">
        <v>6.6768107610000005</v>
      </c>
      <c r="S146" s="77">
        <v>1.9819033756097562E-5</v>
      </c>
      <c r="T146" s="77">
        <v>2.8919287082199599E-3</v>
      </c>
      <c r="U146" s="77">
        <v>8.52788641697055E-5</v>
      </c>
    </row>
    <row r="147" spans="2:21">
      <c r="B147" s="75" t="s">
        <v>436</v>
      </c>
      <c r="C147" s="69">
        <v>6120224</v>
      </c>
      <c r="D147" s="82" t="s">
        <v>114</v>
      </c>
      <c r="E147" s="82" t="s">
        <v>244</v>
      </c>
      <c r="F147" s="69" t="s">
        <v>437</v>
      </c>
      <c r="G147" s="82" t="s">
        <v>260</v>
      </c>
      <c r="H147" s="69" t="s">
        <v>433</v>
      </c>
      <c r="I147" s="69" t="s">
        <v>255</v>
      </c>
      <c r="J147" s="69"/>
      <c r="K147" s="76">
        <v>3.7600000000000002</v>
      </c>
      <c r="L147" s="82" t="s">
        <v>127</v>
      </c>
      <c r="M147" s="83">
        <v>1.8000000000000002E-2</v>
      </c>
      <c r="N147" s="83">
        <v>3.2899999996786479E-2</v>
      </c>
      <c r="O147" s="76">
        <v>737.05620700000009</v>
      </c>
      <c r="P147" s="78">
        <v>105.55</v>
      </c>
      <c r="Q147" s="69"/>
      <c r="R147" s="76">
        <v>0.77796282500000002</v>
      </c>
      <c r="S147" s="77">
        <v>8.7952308658732661E-7</v>
      </c>
      <c r="T147" s="77">
        <v>3.3695923219612735E-4</v>
      </c>
      <c r="U147" s="77">
        <v>9.9364484717429551E-6</v>
      </c>
    </row>
    <row r="148" spans="2:21">
      <c r="B148" s="75" t="s">
        <v>438</v>
      </c>
      <c r="C148" s="69">
        <v>1193630</v>
      </c>
      <c r="D148" s="82" t="s">
        <v>114</v>
      </c>
      <c r="E148" s="82" t="s">
        <v>244</v>
      </c>
      <c r="F148" s="69" t="s">
        <v>439</v>
      </c>
      <c r="G148" s="82" t="s">
        <v>260</v>
      </c>
      <c r="H148" s="69" t="s">
        <v>433</v>
      </c>
      <c r="I148" s="69" t="s">
        <v>255</v>
      </c>
      <c r="J148" s="69"/>
      <c r="K148" s="76">
        <v>4.9999999999503162</v>
      </c>
      <c r="L148" s="82" t="s">
        <v>127</v>
      </c>
      <c r="M148" s="83">
        <v>3.6200000000000003E-2</v>
      </c>
      <c r="N148" s="83">
        <v>4.1299999999826101E-2</v>
      </c>
      <c r="O148" s="76">
        <v>20226.603147000005</v>
      </c>
      <c r="P148" s="78">
        <v>99.51</v>
      </c>
      <c r="Q148" s="69"/>
      <c r="R148" s="76">
        <v>20.127492695000004</v>
      </c>
      <c r="S148" s="77">
        <v>1.1381165005366789E-5</v>
      </c>
      <c r="T148" s="77">
        <v>8.717825925088853E-3</v>
      </c>
      <c r="U148" s="77">
        <v>2.5707628642699E-4</v>
      </c>
    </row>
    <row r="149" spans="2:21">
      <c r="B149" s="75" t="s">
        <v>440</v>
      </c>
      <c r="C149" s="69">
        <v>1132828</v>
      </c>
      <c r="D149" s="82" t="s">
        <v>114</v>
      </c>
      <c r="E149" s="82" t="s">
        <v>244</v>
      </c>
      <c r="F149" s="69" t="s">
        <v>441</v>
      </c>
      <c r="G149" s="82" t="s">
        <v>150</v>
      </c>
      <c r="H149" s="69" t="s">
        <v>433</v>
      </c>
      <c r="I149" s="69" t="s">
        <v>255</v>
      </c>
      <c r="J149" s="69"/>
      <c r="K149" s="76">
        <v>1.0099999999700504</v>
      </c>
      <c r="L149" s="82" t="s">
        <v>127</v>
      </c>
      <c r="M149" s="83">
        <v>1.9799999999999998E-2</v>
      </c>
      <c r="N149" s="83">
        <v>2.9799999998935119E-2</v>
      </c>
      <c r="O149" s="76">
        <v>2704.8715410000004</v>
      </c>
      <c r="P149" s="78">
        <v>109.45</v>
      </c>
      <c r="Q149" s="76">
        <v>3.0496071170000003</v>
      </c>
      <c r="R149" s="76">
        <v>6.0100890180000013</v>
      </c>
      <c r="S149" s="77">
        <v>3.5604518618855543E-5</v>
      </c>
      <c r="T149" s="77">
        <v>2.6031513535825536E-3</v>
      </c>
      <c r="U149" s="77">
        <v>7.6763230733994557E-5</v>
      </c>
    </row>
    <row r="150" spans="2:21">
      <c r="B150" s="75" t="s">
        <v>442</v>
      </c>
      <c r="C150" s="69">
        <v>1166057</v>
      </c>
      <c r="D150" s="82" t="s">
        <v>114</v>
      </c>
      <c r="E150" s="82" t="s">
        <v>244</v>
      </c>
      <c r="F150" s="69" t="s">
        <v>443</v>
      </c>
      <c r="G150" s="82" t="s">
        <v>268</v>
      </c>
      <c r="H150" s="69" t="s">
        <v>444</v>
      </c>
      <c r="I150" s="69" t="s">
        <v>255</v>
      </c>
      <c r="J150" s="69"/>
      <c r="K150" s="76">
        <v>3.7200000000794096</v>
      </c>
      <c r="L150" s="82" t="s">
        <v>127</v>
      </c>
      <c r="M150" s="83">
        <v>2.75E-2</v>
      </c>
      <c r="N150" s="83">
        <v>3.5800000000848861E-2</v>
      </c>
      <c r="O150" s="76">
        <v>13594.965064000004</v>
      </c>
      <c r="P150" s="78">
        <v>107.45</v>
      </c>
      <c r="Q150" s="69"/>
      <c r="R150" s="76">
        <v>14.607789572000001</v>
      </c>
      <c r="S150" s="77">
        <v>1.5055341049893749E-5</v>
      </c>
      <c r="T150" s="77">
        <v>6.3270755363711833E-3</v>
      </c>
      <c r="U150" s="77">
        <v>1.8657645803093752E-4</v>
      </c>
    </row>
    <row r="151" spans="2:21">
      <c r="B151" s="75" t="s">
        <v>445</v>
      </c>
      <c r="C151" s="69">
        <v>1180355</v>
      </c>
      <c r="D151" s="82" t="s">
        <v>114</v>
      </c>
      <c r="E151" s="82" t="s">
        <v>244</v>
      </c>
      <c r="F151" s="69" t="s">
        <v>443</v>
      </c>
      <c r="G151" s="82" t="s">
        <v>268</v>
      </c>
      <c r="H151" s="69" t="s">
        <v>444</v>
      </c>
      <c r="I151" s="69" t="s">
        <v>255</v>
      </c>
      <c r="J151" s="69"/>
      <c r="K151" s="76">
        <v>3.9699999987275505</v>
      </c>
      <c r="L151" s="82" t="s">
        <v>127</v>
      </c>
      <c r="M151" s="83">
        <v>2.5000000000000001E-2</v>
      </c>
      <c r="N151" s="83">
        <v>5.9699999987275501E-2</v>
      </c>
      <c r="O151" s="76">
        <v>1310.4037880000003</v>
      </c>
      <c r="P151" s="78">
        <v>88.16</v>
      </c>
      <c r="Q151" s="69"/>
      <c r="R151" s="76">
        <v>1.1552519510000001</v>
      </c>
      <c r="S151" s="77">
        <v>1.5402616556589529E-6</v>
      </c>
      <c r="T151" s="77">
        <v>5.0037456532969705E-4</v>
      </c>
      <c r="U151" s="77">
        <v>1.4755334206351079E-5</v>
      </c>
    </row>
    <row r="152" spans="2:21">
      <c r="B152" s="75" t="s">
        <v>446</v>
      </c>
      <c r="C152" s="69">
        <v>1260603</v>
      </c>
      <c r="D152" s="82" t="s">
        <v>114</v>
      </c>
      <c r="E152" s="82" t="s">
        <v>244</v>
      </c>
      <c r="F152" s="69" t="s">
        <v>435</v>
      </c>
      <c r="G152" s="82" t="s">
        <v>425</v>
      </c>
      <c r="H152" s="69" t="s">
        <v>447</v>
      </c>
      <c r="I152" s="69" t="s">
        <v>125</v>
      </c>
      <c r="J152" s="69"/>
      <c r="K152" s="76">
        <v>2.6300000001103139</v>
      </c>
      <c r="L152" s="82" t="s">
        <v>127</v>
      </c>
      <c r="M152" s="83">
        <v>0.04</v>
      </c>
      <c r="N152" s="83">
        <v>9.3300000003860989E-2</v>
      </c>
      <c r="O152" s="76">
        <v>9759.4626740000022</v>
      </c>
      <c r="P152" s="78">
        <v>96.6</v>
      </c>
      <c r="Q152" s="69"/>
      <c r="R152" s="76">
        <v>9.4276407920000018</v>
      </c>
      <c r="S152" s="77">
        <v>3.760144279285484E-6</v>
      </c>
      <c r="T152" s="77">
        <v>4.0833964048259119E-3</v>
      </c>
      <c r="U152" s="77">
        <v>1.2041355181696498E-4</v>
      </c>
    </row>
    <row r="153" spans="2:21">
      <c r="B153" s="75" t="s">
        <v>448</v>
      </c>
      <c r="C153" s="69">
        <v>1260652</v>
      </c>
      <c r="D153" s="82" t="s">
        <v>114</v>
      </c>
      <c r="E153" s="82" t="s">
        <v>244</v>
      </c>
      <c r="F153" s="69" t="s">
        <v>435</v>
      </c>
      <c r="G153" s="82" t="s">
        <v>425</v>
      </c>
      <c r="H153" s="69" t="s">
        <v>447</v>
      </c>
      <c r="I153" s="69" t="s">
        <v>125</v>
      </c>
      <c r="J153" s="69"/>
      <c r="K153" s="76">
        <v>3.2999999999203844</v>
      </c>
      <c r="L153" s="82" t="s">
        <v>127</v>
      </c>
      <c r="M153" s="83">
        <v>3.2799999999999996E-2</v>
      </c>
      <c r="N153" s="83">
        <v>9.4299999997645656E-2</v>
      </c>
      <c r="O153" s="76">
        <v>9536.9543980000017</v>
      </c>
      <c r="P153" s="78">
        <v>92.19</v>
      </c>
      <c r="Q153" s="69"/>
      <c r="R153" s="76">
        <v>8.7921182489999996</v>
      </c>
      <c r="S153" s="77">
        <v>6.7729173082397786E-6</v>
      </c>
      <c r="T153" s="77">
        <v>3.80813236745676E-3</v>
      </c>
      <c r="U153" s="77">
        <v>1.1229640688635654E-4</v>
      </c>
    </row>
    <row r="154" spans="2:21">
      <c r="B154" s="75" t="s">
        <v>449</v>
      </c>
      <c r="C154" s="69">
        <v>1260736</v>
      </c>
      <c r="D154" s="82" t="s">
        <v>114</v>
      </c>
      <c r="E154" s="82" t="s">
        <v>244</v>
      </c>
      <c r="F154" s="69" t="s">
        <v>435</v>
      </c>
      <c r="G154" s="82" t="s">
        <v>425</v>
      </c>
      <c r="H154" s="69" t="s">
        <v>447</v>
      </c>
      <c r="I154" s="69" t="s">
        <v>125</v>
      </c>
      <c r="J154" s="69"/>
      <c r="K154" s="76">
        <v>3.9100000001365607</v>
      </c>
      <c r="L154" s="82" t="s">
        <v>127</v>
      </c>
      <c r="M154" s="83">
        <v>1.7899999999999999E-2</v>
      </c>
      <c r="N154" s="83">
        <v>8.5000000001338824E-2</v>
      </c>
      <c r="O154" s="76">
        <v>4439.1079200000004</v>
      </c>
      <c r="P154" s="78">
        <v>84.13</v>
      </c>
      <c r="Q154" s="69"/>
      <c r="R154" s="76">
        <v>3.7346213390000003</v>
      </c>
      <c r="S154" s="77">
        <v>4.3160083609793087E-6</v>
      </c>
      <c r="T154" s="77">
        <v>1.617577470919273E-3</v>
      </c>
      <c r="U154" s="77">
        <v>4.7700058799654315E-5</v>
      </c>
    </row>
    <row r="155" spans="2:21">
      <c r="B155" s="75" t="s">
        <v>450</v>
      </c>
      <c r="C155" s="69">
        <v>6120323</v>
      </c>
      <c r="D155" s="82" t="s">
        <v>114</v>
      </c>
      <c r="E155" s="82" t="s">
        <v>244</v>
      </c>
      <c r="F155" s="69" t="s">
        <v>437</v>
      </c>
      <c r="G155" s="82" t="s">
        <v>260</v>
      </c>
      <c r="H155" s="69" t="s">
        <v>444</v>
      </c>
      <c r="I155" s="69" t="s">
        <v>255</v>
      </c>
      <c r="J155" s="69"/>
      <c r="K155" s="76">
        <v>3.0100000000717677</v>
      </c>
      <c r="L155" s="82" t="s">
        <v>127</v>
      </c>
      <c r="M155" s="83">
        <v>3.3000000000000002E-2</v>
      </c>
      <c r="N155" s="83">
        <v>4.9800000001864311E-2</v>
      </c>
      <c r="O155" s="76">
        <v>11540.774726000001</v>
      </c>
      <c r="P155" s="78">
        <v>105.04</v>
      </c>
      <c r="Q155" s="69"/>
      <c r="R155" s="76">
        <v>12.122429813000002</v>
      </c>
      <c r="S155" s="77">
        <v>1.8278245795810541E-5</v>
      </c>
      <c r="T155" s="77">
        <v>5.2505910448097876E-3</v>
      </c>
      <c r="U155" s="77">
        <v>1.5483246155006841E-4</v>
      </c>
    </row>
    <row r="156" spans="2:21">
      <c r="B156" s="75" t="s">
        <v>451</v>
      </c>
      <c r="C156" s="69">
        <v>1168350</v>
      </c>
      <c r="D156" s="82" t="s">
        <v>114</v>
      </c>
      <c r="E156" s="82" t="s">
        <v>244</v>
      </c>
      <c r="F156" s="69" t="s">
        <v>452</v>
      </c>
      <c r="G156" s="82" t="s">
        <v>260</v>
      </c>
      <c r="H156" s="69" t="s">
        <v>444</v>
      </c>
      <c r="I156" s="69" t="s">
        <v>255</v>
      </c>
      <c r="J156" s="69"/>
      <c r="K156" s="76">
        <v>2.4999999999602216</v>
      </c>
      <c r="L156" s="82" t="s">
        <v>127</v>
      </c>
      <c r="M156" s="83">
        <v>1E-3</v>
      </c>
      <c r="N156" s="83">
        <v>2.7499999999403325E-2</v>
      </c>
      <c r="O156" s="76">
        <v>12149.274648000002</v>
      </c>
      <c r="P156" s="78">
        <v>103.46</v>
      </c>
      <c r="Q156" s="69"/>
      <c r="R156" s="76">
        <v>12.569639501000003</v>
      </c>
      <c r="S156" s="77">
        <v>2.1453399459659909E-5</v>
      </c>
      <c r="T156" s="77">
        <v>5.4442910883808282E-3</v>
      </c>
      <c r="U156" s="77">
        <v>1.60544400318963E-4</v>
      </c>
    </row>
    <row r="157" spans="2:21">
      <c r="B157" s="75" t="s">
        <v>453</v>
      </c>
      <c r="C157" s="69">
        <v>1175975</v>
      </c>
      <c r="D157" s="82" t="s">
        <v>114</v>
      </c>
      <c r="E157" s="82" t="s">
        <v>244</v>
      </c>
      <c r="F157" s="69" t="s">
        <v>452</v>
      </c>
      <c r="G157" s="82" t="s">
        <v>260</v>
      </c>
      <c r="H157" s="69" t="s">
        <v>444</v>
      </c>
      <c r="I157" s="69" t="s">
        <v>255</v>
      </c>
      <c r="J157" s="69"/>
      <c r="K157" s="76">
        <v>5.2099999996281197</v>
      </c>
      <c r="L157" s="82" t="s">
        <v>127</v>
      </c>
      <c r="M157" s="83">
        <v>3.0000000000000001E-3</v>
      </c>
      <c r="N157" s="83">
        <v>3.7299999997743291E-2</v>
      </c>
      <c r="O157" s="76">
        <v>6851.4058980000009</v>
      </c>
      <c r="P157" s="78">
        <v>91.84</v>
      </c>
      <c r="Q157" s="69"/>
      <c r="R157" s="76">
        <v>6.2923313539999999</v>
      </c>
      <c r="S157" s="77">
        <v>1.8937312111311966E-5</v>
      </c>
      <c r="T157" s="77">
        <v>2.7253990468856376E-3</v>
      </c>
      <c r="U157" s="77">
        <v>8.0368141326230572E-5</v>
      </c>
    </row>
    <row r="158" spans="2:21">
      <c r="B158" s="75" t="s">
        <v>454</v>
      </c>
      <c r="C158" s="69">
        <v>1185834</v>
      </c>
      <c r="D158" s="82" t="s">
        <v>114</v>
      </c>
      <c r="E158" s="82" t="s">
        <v>244</v>
      </c>
      <c r="F158" s="69" t="s">
        <v>452</v>
      </c>
      <c r="G158" s="82" t="s">
        <v>260</v>
      </c>
      <c r="H158" s="69" t="s">
        <v>444</v>
      </c>
      <c r="I158" s="69" t="s">
        <v>255</v>
      </c>
      <c r="J158" s="69"/>
      <c r="K158" s="76">
        <v>3.7299999998819615</v>
      </c>
      <c r="L158" s="82" t="s">
        <v>127</v>
      </c>
      <c r="M158" s="83">
        <v>3.0000000000000001E-3</v>
      </c>
      <c r="N158" s="83">
        <v>3.6199999998575039E-2</v>
      </c>
      <c r="O158" s="76">
        <v>9951.1149360000018</v>
      </c>
      <c r="P158" s="78">
        <v>94.5</v>
      </c>
      <c r="Q158" s="69"/>
      <c r="R158" s="76">
        <v>9.4038038070000027</v>
      </c>
      <c r="S158" s="77">
        <v>1.9565699834840743E-5</v>
      </c>
      <c r="T158" s="77">
        <v>4.0730718855746606E-3</v>
      </c>
      <c r="U158" s="77">
        <v>1.2010909642968577E-4</v>
      </c>
    </row>
    <row r="159" spans="2:21">
      <c r="B159" s="75" t="s">
        <v>455</v>
      </c>
      <c r="C159" s="69">
        <v>1192129</v>
      </c>
      <c r="D159" s="82" t="s">
        <v>114</v>
      </c>
      <c r="E159" s="82" t="s">
        <v>244</v>
      </c>
      <c r="F159" s="69" t="s">
        <v>452</v>
      </c>
      <c r="G159" s="82" t="s">
        <v>260</v>
      </c>
      <c r="H159" s="69" t="s">
        <v>444</v>
      </c>
      <c r="I159" s="69" t="s">
        <v>255</v>
      </c>
      <c r="J159" s="69"/>
      <c r="K159" s="76">
        <v>3.2400000000564675</v>
      </c>
      <c r="L159" s="82" t="s">
        <v>127</v>
      </c>
      <c r="M159" s="83">
        <v>3.0000000000000001E-3</v>
      </c>
      <c r="N159" s="83">
        <v>3.5500000002117511E-2</v>
      </c>
      <c r="O159" s="76">
        <v>3830.3082720000007</v>
      </c>
      <c r="P159" s="78">
        <v>92.47</v>
      </c>
      <c r="Q159" s="69"/>
      <c r="R159" s="76">
        <v>3.5418861950000005</v>
      </c>
      <c r="S159" s="77">
        <v>1.5321233088000003E-5</v>
      </c>
      <c r="T159" s="77">
        <v>1.5340980499849244E-3</v>
      </c>
      <c r="U159" s="77">
        <v>4.5238369416167445E-5</v>
      </c>
    </row>
    <row r="160" spans="2:21">
      <c r="B160" s="75" t="s">
        <v>456</v>
      </c>
      <c r="C160" s="69">
        <v>1188192</v>
      </c>
      <c r="D160" s="82" t="s">
        <v>114</v>
      </c>
      <c r="E160" s="82" t="s">
        <v>244</v>
      </c>
      <c r="F160" s="69" t="s">
        <v>457</v>
      </c>
      <c r="G160" s="82" t="s">
        <v>458</v>
      </c>
      <c r="H160" s="69" t="s">
        <v>447</v>
      </c>
      <c r="I160" s="69" t="s">
        <v>125</v>
      </c>
      <c r="J160" s="69"/>
      <c r="K160" s="76">
        <v>4.2700000000837983</v>
      </c>
      <c r="L160" s="82" t="s">
        <v>127</v>
      </c>
      <c r="M160" s="83">
        <v>3.2500000000000001E-2</v>
      </c>
      <c r="N160" s="83">
        <v>4.9399999999581029E-2</v>
      </c>
      <c r="O160" s="76">
        <v>4909.4044150000009</v>
      </c>
      <c r="P160" s="78">
        <v>97.23</v>
      </c>
      <c r="Q160" s="69"/>
      <c r="R160" s="76">
        <v>4.7734137800000003</v>
      </c>
      <c r="S160" s="77">
        <v>1.8882324673076926E-5</v>
      </c>
      <c r="T160" s="77">
        <v>2.0675098996706096E-3</v>
      </c>
      <c r="U160" s="77">
        <v>6.096792614644249E-5</v>
      </c>
    </row>
    <row r="161" spans="2:21">
      <c r="B161" s="75" t="s">
        <v>463</v>
      </c>
      <c r="C161" s="69">
        <v>3660156</v>
      </c>
      <c r="D161" s="82" t="s">
        <v>114</v>
      </c>
      <c r="E161" s="82" t="s">
        <v>244</v>
      </c>
      <c r="F161" s="69" t="s">
        <v>464</v>
      </c>
      <c r="G161" s="82" t="s">
        <v>260</v>
      </c>
      <c r="H161" s="69" t="s">
        <v>462</v>
      </c>
      <c r="I161" s="69"/>
      <c r="J161" s="69"/>
      <c r="K161" s="76">
        <v>3.4200000000714113</v>
      </c>
      <c r="L161" s="82" t="s">
        <v>127</v>
      </c>
      <c r="M161" s="83">
        <v>1.9E-2</v>
      </c>
      <c r="N161" s="83">
        <v>3.4999999999999996E-2</v>
      </c>
      <c r="O161" s="76">
        <v>9982.5600000000013</v>
      </c>
      <c r="P161" s="78">
        <v>101</v>
      </c>
      <c r="Q161" s="69"/>
      <c r="R161" s="76">
        <v>10.082385384000002</v>
      </c>
      <c r="S161" s="77">
        <v>1.835667171131147E-5</v>
      </c>
      <c r="T161" s="77">
        <v>4.3669860930669749E-3</v>
      </c>
      <c r="U161" s="77">
        <v>1.2877620834950607E-4</v>
      </c>
    </row>
    <row r="162" spans="2:21">
      <c r="B162" s="75" t="s">
        <v>465</v>
      </c>
      <c r="C162" s="69">
        <v>1155928</v>
      </c>
      <c r="D162" s="82" t="s">
        <v>114</v>
      </c>
      <c r="E162" s="82" t="s">
        <v>244</v>
      </c>
      <c r="F162" s="69" t="s">
        <v>466</v>
      </c>
      <c r="G162" s="82" t="s">
        <v>260</v>
      </c>
      <c r="H162" s="69" t="s">
        <v>462</v>
      </c>
      <c r="I162" s="69"/>
      <c r="J162" s="69"/>
      <c r="K162" s="76">
        <v>3.7500000000874185</v>
      </c>
      <c r="L162" s="82" t="s">
        <v>127</v>
      </c>
      <c r="M162" s="83">
        <v>2.75E-2</v>
      </c>
      <c r="N162" s="83">
        <v>2.8600000000664379E-2</v>
      </c>
      <c r="O162" s="76">
        <v>10455.397896000002</v>
      </c>
      <c r="P162" s="78">
        <v>109.41</v>
      </c>
      <c r="Q162" s="69"/>
      <c r="R162" s="76">
        <v>11.439250684000003</v>
      </c>
      <c r="S162" s="77">
        <v>2.0469769931713687E-5</v>
      </c>
      <c r="T162" s="77">
        <v>4.9546854984743845E-3</v>
      </c>
      <c r="U162" s="77">
        <v>1.4610662788021572E-4</v>
      </c>
    </row>
    <row r="163" spans="2:21">
      <c r="B163" s="75" t="s">
        <v>467</v>
      </c>
      <c r="C163" s="69">
        <v>1177658</v>
      </c>
      <c r="D163" s="82" t="s">
        <v>114</v>
      </c>
      <c r="E163" s="82" t="s">
        <v>244</v>
      </c>
      <c r="F163" s="69" t="s">
        <v>466</v>
      </c>
      <c r="G163" s="82" t="s">
        <v>260</v>
      </c>
      <c r="H163" s="69" t="s">
        <v>462</v>
      </c>
      <c r="I163" s="69"/>
      <c r="J163" s="69"/>
      <c r="K163" s="76">
        <v>5.4099999998736887</v>
      </c>
      <c r="L163" s="82" t="s">
        <v>127</v>
      </c>
      <c r="M163" s="83">
        <v>8.5000000000000006E-3</v>
      </c>
      <c r="N163" s="83">
        <v>3.0199999999004818E-2</v>
      </c>
      <c r="O163" s="76">
        <v>8043.7096370000008</v>
      </c>
      <c r="P163" s="78">
        <v>97.44</v>
      </c>
      <c r="Q163" s="69"/>
      <c r="R163" s="76">
        <v>7.8377913390000016</v>
      </c>
      <c r="S163" s="77">
        <v>1.5555303453463908E-5</v>
      </c>
      <c r="T163" s="77">
        <v>3.3947845151892663E-3</v>
      </c>
      <c r="U163" s="77">
        <v>1.0010736666272805E-4</v>
      </c>
    </row>
    <row r="164" spans="2:21">
      <c r="B164" s="75" t="s">
        <v>468</v>
      </c>
      <c r="C164" s="69">
        <v>1193929</v>
      </c>
      <c r="D164" s="82" t="s">
        <v>114</v>
      </c>
      <c r="E164" s="82" t="s">
        <v>244</v>
      </c>
      <c r="F164" s="69" t="s">
        <v>466</v>
      </c>
      <c r="G164" s="82" t="s">
        <v>260</v>
      </c>
      <c r="H164" s="69" t="s">
        <v>462</v>
      </c>
      <c r="I164" s="69"/>
      <c r="J164" s="69"/>
      <c r="K164" s="76">
        <v>6.7299999990420893</v>
      </c>
      <c r="L164" s="82" t="s">
        <v>127</v>
      </c>
      <c r="M164" s="83">
        <v>3.1800000000000002E-2</v>
      </c>
      <c r="N164" s="83">
        <v>3.6099999994275905E-2</v>
      </c>
      <c r="O164" s="76">
        <v>3418.6524540000009</v>
      </c>
      <c r="P164" s="78">
        <v>100.16</v>
      </c>
      <c r="Q164" s="69"/>
      <c r="R164" s="76">
        <v>3.424122236000001</v>
      </c>
      <c r="S164" s="77">
        <v>1.745457190850608E-5</v>
      </c>
      <c r="T164" s="77">
        <v>1.4830909170862336E-3</v>
      </c>
      <c r="U164" s="77">
        <v>4.3734241618760229E-5</v>
      </c>
    </row>
    <row r="165" spans="2:21">
      <c r="B165" s="75" t="s">
        <v>469</v>
      </c>
      <c r="C165" s="69">
        <v>1169531</v>
      </c>
      <c r="D165" s="82" t="s">
        <v>114</v>
      </c>
      <c r="E165" s="82" t="s">
        <v>244</v>
      </c>
      <c r="F165" s="69" t="s">
        <v>470</v>
      </c>
      <c r="G165" s="82" t="s">
        <v>268</v>
      </c>
      <c r="H165" s="69" t="s">
        <v>462</v>
      </c>
      <c r="I165" s="69"/>
      <c r="J165" s="69"/>
      <c r="K165" s="76">
        <v>2.5100000001936515</v>
      </c>
      <c r="L165" s="82" t="s">
        <v>127</v>
      </c>
      <c r="M165" s="83">
        <v>1.6399999999999998E-2</v>
      </c>
      <c r="N165" s="83">
        <v>2.880000000174911E-2</v>
      </c>
      <c r="O165" s="76">
        <v>4459.5055339999999</v>
      </c>
      <c r="P165" s="78">
        <v>107.69</v>
      </c>
      <c r="Q165" s="69"/>
      <c r="R165" s="76">
        <v>4.8024413570000002</v>
      </c>
      <c r="S165" s="77">
        <v>1.7101503542614534E-5</v>
      </c>
      <c r="T165" s="77">
        <v>2.0800826213278863E-3</v>
      </c>
      <c r="U165" s="77">
        <v>6.1338677824866264E-5</v>
      </c>
    </row>
    <row r="166" spans="2:21">
      <c r="B166" s="75" t="s">
        <v>471</v>
      </c>
      <c r="C166" s="69">
        <v>1179340</v>
      </c>
      <c r="D166" s="82" t="s">
        <v>114</v>
      </c>
      <c r="E166" s="82" t="s">
        <v>244</v>
      </c>
      <c r="F166" s="69" t="s">
        <v>472</v>
      </c>
      <c r="G166" s="82" t="s">
        <v>473</v>
      </c>
      <c r="H166" s="69" t="s">
        <v>462</v>
      </c>
      <c r="I166" s="69"/>
      <c r="J166" s="69"/>
      <c r="K166" s="76">
        <v>3.2699999999481211</v>
      </c>
      <c r="L166" s="82" t="s">
        <v>127</v>
      </c>
      <c r="M166" s="83">
        <v>1.4800000000000001E-2</v>
      </c>
      <c r="N166" s="83">
        <v>4.2999999999201857E-2</v>
      </c>
      <c r="O166" s="76">
        <v>20242.872254000002</v>
      </c>
      <c r="P166" s="78">
        <v>99.03</v>
      </c>
      <c r="Q166" s="69"/>
      <c r="R166" s="76">
        <v>20.046515652000004</v>
      </c>
      <c r="S166" s="77">
        <v>2.3259528422523381E-5</v>
      </c>
      <c r="T166" s="77">
        <v>8.6827523182814934E-3</v>
      </c>
      <c r="U166" s="77">
        <v>2.5604201565040935E-4</v>
      </c>
    </row>
    <row r="167" spans="2:21">
      <c r="B167" s="75" t="s">
        <v>474</v>
      </c>
      <c r="C167" s="69">
        <v>1113034</v>
      </c>
      <c r="D167" s="82" t="s">
        <v>114</v>
      </c>
      <c r="E167" s="82" t="s">
        <v>244</v>
      </c>
      <c r="F167" s="69" t="s">
        <v>475</v>
      </c>
      <c r="G167" s="82" t="s">
        <v>406</v>
      </c>
      <c r="H167" s="69" t="s">
        <v>462</v>
      </c>
      <c r="I167" s="69"/>
      <c r="J167" s="69"/>
      <c r="K167" s="76">
        <v>0</v>
      </c>
      <c r="L167" s="82" t="s">
        <v>127</v>
      </c>
      <c r="M167" s="83">
        <v>4.9000000000000002E-2</v>
      </c>
      <c r="N167" s="109">
        <v>0</v>
      </c>
      <c r="O167" s="76">
        <v>3352.1812950000003</v>
      </c>
      <c r="P167" s="78">
        <v>23.05</v>
      </c>
      <c r="Q167" s="69"/>
      <c r="R167" s="76">
        <v>0.77267764000000017</v>
      </c>
      <c r="S167" s="77">
        <v>7.381297224976114E-6</v>
      </c>
      <c r="T167" s="77">
        <v>3.3467005870044719E-4</v>
      </c>
      <c r="U167" s="77">
        <v>9.8689440014411419E-6</v>
      </c>
    </row>
    <row r="168" spans="2:21">
      <c r="B168" s="72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76"/>
      <c r="P168" s="78"/>
      <c r="Q168" s="69"/>
      <c r="R168" s="69"/>
      <c r="S168" s="69"/>
      <c r="T168" s="77"/>
      <c r="U168" s="69"/>
    </row>
    <row r="169" spans="2:21">
      <c r="B169" s="86" t="s">
        <v>44</v>
      </c>
      <c r="C169" s="71"/>
      <c r="D169" s="71"/>
      <c r="E169" s="71"/>
      <c r="F169" s="71"/>
      <c r="G169" s="71"/>
      <c r="H169" s="71"/>
      <c r="I169" s="71"/>
      <c r="J169" s="71"/>
      <c r="K169" s="79">
        <v>4.0009711222739313</v>
      </c>
      <c r="L169" s="71"/>
      <c r="M169" s="71"/>
      <c r="N169" s="91">
        <v>5.6734226340054886E-2</v>
      </c>
      <c r="O169" s="79"/>
      <c r="P169" s="81"/>
      <c r="Q169" s="79">
        <v>1.4794885400000004</v>
      </c>
      <c r="R169" s="79">
        <v>335.610026409</v>
      </c>
      <c r="S169" s="71"/>
      <c r="T169" s="80">
        <v>0.14536285434474153</v>
      </c>
      <c r="U169" s="80">
        <v>4.2865438126986604E-3</v>
      </c>
    </row>
    <row r="170" spans="2:21">
      <c r="B170" s="75" t="s">
        <v>476</v>
      </c>
      <c r="C170" s="69">
        <v>7480163</v>
      </c>
      <c r="D170" s="82" t="s">
        <v>114</v>
      </c>
      <c r="E170" s="82" t="s">
        <v>244</v>
      </c>
      <c r="F170" s="69">
        <v>520029935</v>
      </c>
      <c r="G170" s="82" t="s">
        <v>246</v>
      </c>
      <c r="H170" s="69" t="s">
        <v>247</v>
      </c>
      <c r="I170" s="69" t="s">
        <v>125</v>
      </c>
      <c r="J170" s="69"/>
      <c r="K170" s="69">
        <v>3.58</v>
      </c>
      <c r="L170" s="82" t="s">
        <v>127</v>
      </c>
      <c r="M170" s="83">
        <v>2.6800000000000001E-2</v>
      </c>
      <c r="N170" s="83">
        <v>4.5669781931464176E-2</v>
      </c>
      <c r="O170" s="76">
        <v>3.3800000000000003E-4</v>
      </c>
      <c r="P170" s="78">
        <v>95.02</v>
      </c>
      <c r="Q170" s="69"/>
      <c r="R170" s="76">
        <v>3.2100000000000003E-7</v>
      </c>
      <c r="S170" s="77">
        <v>1.2952415882809388E-13</v>
      </c>
      <c r="T170" s="77">
        <v>1.3903480996660331E-10</v>
      </c>
      <c r="U170" s="77">
        <v>4.099938784902079E-12</v>
      </c>
    </row>
    <row r="171" spans="2:21">
      <c r="B171" s="75" t="s">
        <v>477</v>
      </c>
      <c r="C171" s="69">
        <v>6620488</v>
      </c>
      <c r="D171" s="82" t="s">
        <v>114</v>
      </c>
      <c r="E171" s="82" t="s">
        <v>244</v>
      </c>
      <c r="F171" s="69" t="s">
        <v>262</v>
      </c>
      <c r="G171" s="82" t="s">
        <v>246</v>
      </c>
      <c r="H171" s="69" t="s">
        <v>247</v>
      </c>
      <c r="I171" s="69" t="s">
        <v>125</v>
      </c>
      <c r="J171" s="69"/>
      <c r="K171" s="69">
        <v>4.01</v>
      </c>
      <c r="L171" s="82" t="s">
        <v>127</v>
      </c>
      <c r="M171" s="83">
        <v>2.5000000000000001E-2</v>
      </c>
      <c r="N171" s="83">
        <v>4.4857142857142859E-2</v>
      </c>
      <c r="O171" s="76">
        <v>7.5000000000000007E-5</v>
      </c>
      <c r="P171" s="78">
        <v>93.69</v>
      </c>
      <c r="Q171" s="69"/>
      <c r="R171" s="76">
        <v>7.0000000000000005E-8</v>
      </c>
      <c r="S171" s="77">
        <v>2.5277987079510799E-14</v>
      </c>
      <c r="T171" s="77">
        <v>3.0319117438200098E-11</v>
      </c>
      <c r="U171" s="77">
        <v>8.940676477979612E-13</v>
      </c>
    </row>
    <row r="172" spans="2:21">
      <c r="B172" s="75" t="s">
        <v>478</v>
      </c>
      <c r="C172" s="69">
        <v>1133131</v>
      </c>
      <c r="D172" s="82" t="s">
        <v>114</v>
      </c>
      <c r="E172" s="82" t="s">
        <v>244</v>
      </c>
      <c r="F172" s="69" t="s">
        <v>479</v>
      </c>
      <c r="G172" s="82" t="s">
        <v>480</v>
      </c>
      <c r="H172" s="69" t="s">
        <v>279</v>
      </c>
      <c r="I172" s="69" t="s">
        <v>255</v>
      </c>
      <c r="J172" s="69"/>
      <c r="K172" s="69">
        <v>0.42</v>
      </c>
      <c r="L172" s="82" t="s">
        <v>127</v>
      </c>
      <c r="M172" s="83">
        <v>5.7000000000000002E-2</v>
      </c>
      <c r="N172" s="83">
        <v>4.8386363636363637E-2</v>
      </c>
      <c r="O172" s="76">
        <v>8.7300000000000008E-4</v>
      </c>
      <c r="P172" s="78">
        <v>100.82</v>
      </c>
      <c r="Q172" s="69"/>
      <c r="R172" s="76">
        <v>8.8000000000000015E-7</v>
      </c>
      <c r="S172" s="77">
        <v>5.6522992212996354E-12</v>
      </c>
      <c r="T172" s="77">
        <v>3.8115461922308703E-10</v>
      </c>
      <c r="U172" s="77">
        <v>1.1239707572317227E-11</v>
      </c>
    </row>
    <row r="173" spans="2:21">
      <c r="B173" s="75" t="s">
        <v>481</v>
      </c>
      <c r="C173" s="69">
        <v>2810372</v>
      </c>
      <c r="D173" s="82" t="s">
        <v>114</v>
      </c>
      <c r="E173" s="82" t="s">
        <v>244</v>
      </c>
      <c r="F173" s="69" t="s">
        <v>482</v>
      </c>
      <c r="G173" s="82" t="s">
        <v>345</v>
      </c>
      <c r="H173" s="69" t="s">
        <v>292</v>
      </c>
      <c r="I173" s="69" t="s">
        <v>255</v>
      </c>
      <c r="J173" s="69"/>
      <c r="K173" s="69">
        <v>8.4700000000000006</v>
      </c>
      <c r="L173" s="82" t="s">
        <v>127</v>
      </c>
      <c r="M173" s="83">
        <v>2.4E-2</v>
      </c>
      <c r="N173" s="83">
        <v>5.0273631840796015E-2</v>
      </c>
      <c r="O173" s="76">
        <v>4.9900000000000009E-4</v>
      </c>
      <c r="P173" s="78">
        <v>80.430000000000007</v>
      </c>
      <c r="Q173" s="69"/>
      <c r="R173" s="76">
        <v>4.0200000000000008E-7</v>
      </c>
      <c r="S173" s="77">
        <v>6.6440971524118621E-13</v>
      </c>
      <c r="T173" s="77">
        <v>1.7411836014509203E-10</v>
      </c>
      <c r="U173" s="77">
        <v>5.1345027773540066E-12</v>
      </c>
    </row>
    <row r="174" spans="2:21">
      <c r="B174" s="75" t="s">
        <v>483</v>
      </c>
      <c r="C174" s="69">
        <v>1138114</v>
      </c>
      <c r="D174" s="82" t="s">
        <v>114</v>
      </c>
      <c r="E174" s="82" t="s">
        <v>244</v>
      </c>
      <c r="F174" s="69" t="s">
        <v>286</v>
      </c>
      <c r="G174" s="82" t="s">
        <v>260</v>
      </c>
      <c r="H174" s="69" t="s">
        <v>287</v>
      </c>
      <c r="I174" s="69" t="s">
        <v>125</v>
      </c>
      <c r="J174" s="69"/>
      <c r="K174" s="69">
        <v>1.46</v>
      </c>
      <c r="L174" s="82" t="s">
        <v>127</v>
      </c>
      <c r="M174" s="83">
        <v>3.39E-2</v>
      </c>
      <c r="N174" s="83">
        <v>5.1137724550898211E-2</v>
      </c>
      <c r="O174" s="76">
        <v>1.6800000000000002E-4</v>
      </c>
      <c r="P174" s="78">
        <v>99.19</v>
      </c>
      <c r="Q174" s="69"/>
      <c r="R174" s="76">
        <v>1.6700000000000003E-7</v>
      </c>
      <c r="S174" s="77">
        <v>2.5801388833472217E-13</v>
      </c>
      <c r="T174" s="77">
        <v>7.2332751602563106E-11</v>
      </c>
      <c r="U174" s="77">
        <v>2.1329899597465647E-12</v>
      </c>
    </row>
    <row r="175" spans="2:21">
      <c r="B175" s="75" t="s">
        <v>484</v>
      </c>
      <c r="C175" s="69">
        <v>1162866</v>
      </c>
      <c r="D175" s="82" t="s">
        <v>114</v>
      </c>
      <c r="E175" s="82" t="s">
        <v>244</v>
      </c>
      <c r="F175" s="69" t="s">
        <v>286</v>
      </c>
      <c r="G175" s="82" t="s">
        <v>260</v>
      </c>
      <c r="H175" s="69" t="s">
        <v>287</v>
      </c>
      <c r="I175" s="69" t="s">
        <v>125</v>
      </c>
      <c r="J175" s="69"/>
      <c r="K175" s="69">
        <v>6.36</v>
      </c>
      <c r="L175" s="82" t="s">
        <v>127</v>
      </c>
      <c r="M175" s="83">
        <v>2.4399999999999998E-2</v>
      </c>
      <c r="N175" s="83">
        <v>5.2042253521126763E-2</v>
      </c>
      <c r="O175" s="76">
        <v>4.9900000000000009E-4</v>
      </c>
      <c r="P175" s="78">
        <v>85.25</v>
      </c>
      <c r="Q175" s="69"/>
      <c r="R175" s="76">
        <v>4.2600000000000003E-7</v>
      </c>
      <c r="S175" s="77">
        <v>4.5424009001054137E-13</v>
      </c>
      <c r="T175" s="77">
        <v>1.8451348612390346E-10</v>
      </c>
      <c r="U175" s="77">
        <v>5.4410402565990205E-12</v>
      </c>
    </row>
    <row r="176" spans="2:21">
      <c r="B176" s="75" t="s">
        <v>485</v>
      </c>
      <c r="C176" s="69">
        <v>1132521</v>
      </c>
      <c r="D176" s="82" t="s">
        <v>114</v>
      </c>
      <c r="E176" s="82" t="s">
        <v>244</v>
      </c>
      <c r="F176" s="69" t="s">
        <v>296</v>
      </c>
      <c r="G176" s="82" t="s">
        <v>260</v>
      </c>
      <c r="H176" s="69" t="s">
        <v>287</v>
      </c>
      <c r="I176" s="69" t="s">
        <v>125</v>
      </c>
      <c r="J176" s="69"/>
      <c r="K176" s="76">
        <v>0.01</v>
      </c>
      <c r="L176" s="82" t="s">
        <v>127</v>
      </c>
      <c r="M176" s="83">
        <v>3.5000000000000003E-2</v>
      </c>
      <c r="N176" s="83">
        <v>0.14069999999169755</v>
      </c>
      <c r="O176" s="76">
        <v>2370.0535250000003</v>
      </c>
      <c r="P176" s="78">
        <v>101.64</v>
      </c>
      <c r="Q176" s="69"/>
      <c r="R176" s="76">
        <v>2.4089223</v>
      </c>
      <c r="S176" s="77">
        <v>2.078866670467603E-5</v>
      </c>
      <c r="T176" s="77">
        <v>1.0433771159028442E-3</v>
      </c>
      <c r="U176" s="77">
        <v>3.0767707064129345E-5</v>
      </c>
    </row>
    <row r="177" spans="2:21">
      <c r="B177" s="75" t="s">
        <v>486</v>
      </c>
      <c r="C177" s="69">
        <v>7590151</v>
      </c>
      <c r="D177" s="82" t="s">
        <v>114</v>
      </c>
      <c r="E177" s="82" t="s">
        <v>244</v>
      </c>
      <c r="F177" s="69" t="s">
        <v>300</v>
      </c>
      <c r="G177" s="82" t="s">
        <v>260</v>
      </c>
      <c r="H177" s="69" t="s">
        <v>292</v>
      </c>
      <c r="I177" s="69" t="s">
        <v>255</v>
      </c>
      <c r="J177" s="69"/>
      <c r="K177" s="76">
        <v>6.0600000001283734</v>
      </c>
      <c r="L177" s="82" t="s">
        <v>127</v>
      </c>
      <c r="M177" s="83">
        <v>2.5499999999999998E-2</v>
      </c>
      <c r="N177" s="83">
        <v>5.2400000000641864E-2</v>
      </c>
      <c r="O177" s="76">
        <v>18262.366771000005</v>
      </c>
      <c r="P177" s="78">
        <v>85.31</v>
      </c>
      <c r="Q177" s="69"/>
      <c r="R177" s="76">
        <v>15.579625700000003</v>
      </c>
      <c r="S177" s="77">
        <v>1.3399891461444768E-5</v>
      </c>
      <c r="T177" s="77">
        <v>6.7480071605928648E-3</v>
      </c>
      <c r="U177" s="77">
        <v>1.9898913290245236E-4</v>
      </c>
    </row>
    <row r="178" spans="2:21">
      <c r="B178" s="75" t="s">
        <v>487</v>
      </c>
      <c r="C178" s="69">
        <v>5850110</v>
      </c>
      <c r="D178" s="82" t="s">
        <v>114</v>
      </c>
      <c r="E178" s="82" t="s">
        <v>244</v>
      </c>
      <c r="F178" s="69" t="s">
        <v>372</v>
      </c>
      <c r="G178" s="82" t="s">
        <v>370</v>
      </c>
      <c r="H178" s="69" t="s">
        <v>287</v>
      </c>
      <c r="I178" s="69" t="s">
        <v>125</v>
      </c>
      <c r="J178" s="69"/>
      <c r="K178" s="76">
        <v>5.6299999925219586</v>
      </c>
      <c r="L178" s="82" t="s">
        <v>127</v>
      </c>
      <c r="M178" s="83">
        <v>1.95E-2</v>
      </c>
      <c r="N178" s="83">
        <v>5.2299999971475518E-2</v>
      </c>
      <c r="O178" s="76">
        <v>155.98018800000003</v>
      </c>
      <c r="P178" s="78">
        <v>83.16</v>
      </c>
      <c r="Q178" s="69"/>
      <c r="R178" s="76">
        <v>0.12971311900000004</v>
      </c>
      <c r="S178" s="77">
        <v>1.3681475252033078E-7</v>
      </c>
      <c r="T178" s="77">
        <v>5.61826755462318E-5</v>
      </c>
      <c r="U178" s="77">
        <v>1.6567471884695294E-6</v>
      </c>
    </row>
    <row r="179" spans="2:21">
      <c r="B179" s="75" t="s">
        <v>488</v>
      </c>
      <c r="C179" s="69">
        <v>4160156</v>
      </c>
      <c r="D179" s="82" t="s">
        <v>114</v>
      </c>
      <c r="E179" s="82" t="s">
        <v>244</v>
      </c>
      <c r="F179" s="69" t="s">
        <v>489</v>
      </c>
      <c r="G179" s="82" t="s">
        <v>260</v>
      </c>
      <c r="H179" s="69" t="s">
        <v>292</v>
      </c>
      <c r="I179" s="69" t="s">
        <v>255</v>
      </c>
      <c r="J179" s="69"/>
      <c r="K179" s="76">
        <v>1.3100000000357792</v>
      </c>
      <c r="L179" s="82" t="s">
        <v>127</v>
      </c>
      <c r="M179" s="83">
        <v>2.5499999999999998E-2</v>
      </c>
      <c r="N179" s="83">
        <v>4.9400000004458634E-2</v>
      </c>
      <c r="O179" s="76">
        <v>3743.4600010000008</v>
      </c>
      <c r="P179" s="78">
        <v>97.06</v>
      </c>
      <c r="Q179" s="69"/>
      <c r="R179" s="76">
        <v>3.6334022770000005</v>
      </c>
      <c r="S179" s="77">
        <v>1.859420635890406E-5</v>
      </c>
      <c r="T179" s="77">
        <v>1.5737364333798095E-3</v>
      </c>
      <c r="U179" s="77">
        <v>4.640724896144495E-5</v>
      </c>
    </row>
    <row r="180" spans="2:21">
      <c r="B180" s="75" t="s">
        <v>490</v>
      </c>
      <c r="C180" s="69">
        <v>2320232</v>
      </c>
      <c r="D180" s="82" t="s">
        <v>114</v>
      </c>
      <c r="E180" s="82" t="s">
        <v>244</v>
      </c>
      <c r="F180" s="69" t="s">
        <v>491</v>
      </c>
      <c r="G180" s="82" t="s">
        <v>121</v>
      </c>
      <c r="H180" s="69" t="s">
        <v>292</v>
      </c>
      <c r="I180" s="69" t="s">
        <v>255</v>
      </c>
      <c r="J180" s="69"/>
      <c r="K180" s="69">
        <v>4.05</v>
      </c>
      <c r="L180" s="82" t="s">
        <v>127</v>
      </c>
      <c r="M180" s="83">
        <v>2.2400000000000003E-2</v>
      </c>
      <c r="N180" s="83">
        <v>5.0243902439024379E-2</v>
      </c>
      <c r="O180" s="76">
        <v>4.0900000000000008E-4</v>
      </c>
      <c r="P180" s="78">
        <v>90.04</v>
      </c>
      <c r="Q180" s="69"/>
      <c r="R180" s="76">
        <v>3.6900000000000009E-7</v>
      </c>
      <c r="S180" s="77">
        <v>6.3703999754529345E-13</v>
      </c>
      <c r="T180" s="77">
        <v>1.5982506192422629E-10</v>
      </c>
      <c r="U180" s="77">
        <v>4.7130137433921102E-12</v>
      </c>
    </row>
    <row r="181" spans="2:21">
      <c r="B181" s="75" t="s">
        <v>492</v>
      </c>
      <c r="C181" s="69">
        <v>1135920</v>
      </c>
      <c r="D181" s="82" t="s">
        <v>114</v>
      </c>
      <c r="E181" s="82" t="s">
        <v>244</v>
      </c>
      <c r="F181" s="69">
        <v>513937714</v>
      </c>
      <c r="G181" s="82" t="s">
        <v>370</v>
      </c>
      <c r="H181" s="69" t="s">
        <v>287</v>
      </c>
      <c r="I181" s="69" t="s">
        <v>125</v>
      </c>
      <c r="J181" s="69"/>
      <c r="K181" s="76">
        <v>1</v>
      </c>
      <c r="L181" s="82" t="s">
        <v>127</v>
      </c>
      <c r="M181" s="83">
        <v>4.0999999999999995E-2</v>
      </c>
      <c r="N181" s="83">
        <v>5.5000000001908828E-2</v>
      </c>
      <c r="O181" s="76">
        <v>2599.9154510000003</v>
      </c>
      <c r="P181" s="78">
        <v>98.7</v>
      </c>
      <c r="Q181" s="76">
        <v>5.3298267000000017E-2</v>
      </c>
      <c r="R181" s="76">
        <v>2.6194148170000005</v>
      </c>
      <c r="S181" s="77">
        <v>8.6663848366666685E-6</v>
      </c>
      <c r="T181" s="77">
        <v>1.1345477922283492E-3</v>
      </c>
      <c r="U181" s="77">
        <v>3.3456200629175958E-5</v>
      </c>
    </row>
    <row r="182" spans="2:21">
      <c r="B182" s="75" t="s">
        <v>494</v>
      </c>
      <c r="C182" s="69">
        <v>7770258</v>
      </c>
      <c r="D182" s="82" t="s">
        <v>114</v>
      </c>
      <c r="E182" s="82" t="s">
        <v>244</v>
      </c>
      <c r="F182" s="69" t="s">
        <v>495</v>
      </c>
      <c r="G182" s="82" t="s">
        <v>496</v>
      </c>
      <c r="H182" s="69" t="s">
        <v>292</v>
      </c>
      <c r="I182" s="69" t="s">
        <v>255</v>
      </c>
      <c r="J182" s="69"/>
      <c r="K182" s="69">
        <v>4.18</v>
      </c>
      <c r="L182" s="82" t="s">
        <v>127</v>
      </c>
      <c r="M182" s="83">
        <v>3.5200000000000002E-2</v>
      </c>
      <c r="N182" s="83">
        <v>4.7474747474747468E-2</v>
      </c>
      <c r="O182" s="76">
        <v>7.1900000000000002E-4</v>
      </c>
      <c r="P182" s="78">
        <v>96.46</v>
      </c>
      <c r="Q182" s="69"/>
      <c r="R182" s="76">
        <v>6.9300000000000018E-7</v>
      </c>
      <c r="S182" s="77">
        <v>8.9467520179343181E-13</v>
      </c>
      <c r="T182" s="77">
        <v>3.0015926263818109E-10</v>
      </c>
      <c r="U182" s="77">
        <v>8.851269713199817E-12</v>
      </c>
    </row>
    <row r="183" spans="2:21">
      <c r="B183" s="75" t="s">
        <v>497</v>
      </c>
      <c r="C183" s="69">
        <v>1410299</v>
      </c>
      <c r="D183" s="82" t="s">
        <v>114</v>
      </c>
      <c r="E183" s="82" t="s">
        <v>244</v>
      </c>
      <c r="F183" s="69" t="s">
        <v>341</v>
      </c>
      <c r="G183" s="82" t="s">
        <v>123</v>
      </c>
      <c r="H183" s="69" t="s">
        <v>292</v>
      </c>
      <c r="I183" s="69" t="s">
        <v>255</v>
      </c>
      <c r="J183" s="69"/>
      <c r="K183" s="76">
        <v>1.5399999952867593</v>
      </c>
      <c r="L183" s="82" t="s">
        <v>127</v>
      </c>
      <c r="M183" s="83">
        <v>2.7000000000000003E-2</v>
      </c>
      <c r="N183" s="83">
        <v>5.0499999873105057E-2</v>
      </c>
      <c r="O183" s="76">
        <v>114.15156400000002</v>
      </c>
      <c r="P183" s="78">
        <v>96.65</v>
      </c>
      <c r="Q183" s="69"/>
      <c r="R183" s="76">
        <v>0.11032748800000002</v>
      </c>
      <c r="S183" s="77">
        <v>6.0826061481490491E-7</v>
      </c>
      <c r="T183" s="77">
        <v>4.7786172361908755E-5</v>
      </c>
      <c r="U183" s="77">
        <v>1.4091462526231114E-6</v>
      </c>
    </row>
    <row r="184" spans="2:21">
      <c r="B184" s="75" t="s">
        <v>498</v>
      </c>
      <c r="C184" s="69">
        <v>1192731</v>
      </c>
      <c r="D184" s="82" t="s">
        <v>114</v>
      </c>
      <c r="E184" s="82" t="s">
        <v>244</v>
      </c>
      <c r="F184" s="69" t="s">
        <v>341</v>
      </c>
      <c r="G184" s="82" t="s">
        <v>123</v>
      </c>
      <c r="H184" s="69" t="s">
        <v>292</v>
      </c>
      <c r="I184" s="69" t="s">
        <v>255</v>
      </c>
      <c r="J184" s="69"/>
      <c r="K184" s="76">
        <v>3.8199999996543323</v>
      </c>
      <c r="L184" s="82" t="s">
        <v>127</v>
      </c>
      <c r="M184" s="83">
        <v>4.5599999999999995E-2</v>
      </c>
      <c r="N184" s="83">
        <v>5.2599999995391097E-2</v>
      </c>
      <c r="O184" s="76">
        <v>4612.1653150000011</v>
      </c>
      <c r="P184" s="78">
        <v>97.85</v>
      </c>
      <c r="Q184" s="69"/>
      <c r="R184" s="76">
        <v>4.5130036080000009</v>
      </c>
      <c r="S184" s="77">
        <v>1.6422306256409863E-5</v>
      </c>
      <c r="T184" s="77">
        <v>1.9547183769996115E-3</v>
      </c>
      <c r="U184" s="77">
        <v>5.7641864575832462E-5</v>
      </c>
    </row>
    <row r="185" spans="2:21">
      <c r="B185" s="75" t="s">
        <v>499</v>
      </c>
      <c r="C185" s="69">
        <v>2300309</v>
      </c>
      <c r="D185" s="82" t="s">
        <v>114</v>
      </c>
      <c r="E185" s="82" t="s">
        <v>244</v>
      </c>
      <c r="F185" s="69" t="s">
        <v>348</v>
      </c>
      <c r="G185" s="82" t="s">
        <v>150</v>
      </c>
      <c r="H185" s="69" t="s">
        <v>349</v>
      </c>
      <c r="I185" s="69" t="s">
        <v>125</v>
      </c>
      <c r="J185" s="69"/>
      <c r="K185" s="76">
        <v>8.8700000000808892</v>
      </c>
      <c r="L185" s="82" t="s">
        <v>127</v>
      </c>
      <c r="M185" s="83">
        <v>2.7900000000000001E-2</v>
      </c>
      <c r="N185" s="83">
        <v>5.1200000000111573E-2</v>
      </c>
      <c r="O185" s="76">
        <v>4367.3700000000008</v>
      </c>
      <c r="P185" s="78">
        <v>82.09</v>
      </c>
      <c r="Q185" s="69"/>
      <c r="R185" s="76">
        <v>3.5851740330000004</v>
      </c>
      <c r="S185" s="77">
        <v>1.0155729699562833E-5</v>
      </c>
      <c r="T185" s="77">
        <v>1.5528473220416069E-3</v>
      </c>
      <c r="U185" s="77">
        <v>4.5791258780437714E-5</v>
      </c>
    </row>
    <row r="186" spans="2:21">
      <c r="B186" s="75" t="s">
        <v>500</v>
      </c>
      <c r="C186" s="69">
        <v>2300176</v>
      </c>
      <c r="D186" s="82" t="s">
        <v>114</v>
      </c>
      <c r="E186" s="82" t="s">
        <v>244</v>
      </c>
      <c r="F186" s="69" t="s">
        <v>348</v>
      </c>
      <c r="G186" s="82" t="s">
        <v>150</v>
      </c>
      <c r="H186" s="69" t="s">
        <v>349</v>
      </c>
      <c r="I186" s="69" t="s">
        <v>125</v>
      </c>
      <c r="J186" s="69"/>
      <c r="K186" s="69">
        <v>1.38</v>
      </c>
      <c r="L186" s="82" t="s">
        <v>127</v>
      </c>
      <c r="M186" s="83">
        <v>3.6499999999999998E-2</v>
      </c>
      <c r="N186" s="83">
        <v>5.0324675324675321E-2</v>
      </c>
      <c r="O186" s="76">
        <v>3.1300000000000007E-4</v>
      </c>
      <c r="P186" s="78">
        <v>98.51</v>
      </c>
      <c r="Q186" s="69"/>
      <c r="R186" s="76">
        <v>3.0800000000000006E-7</v>
      </c>
      <c r="S186" s="77">
        <v>1.9593465598753688E-13</v>
      </c>
      <c r="T186" s="77">
        <v>1.3340411672808047E-10</v>
      </c>
      <c r="U186" s="77">
        <v>3.9338976503110295E-12</v>
      </c>
    </row>
    <row r="187" spans="2:21">
      <c r="B187" s="75" t="s">
        <v>501</v>
      </c>
      <c r="C187" s="69">
        <v>1185941</v>
      </c>
      <c r="D187" s="82" t="s">
        <v>114</v>
      </c>
      <c r="E187" s="82" t="s">
        <v>244</v>
      </c>
      <c r="F187" s="69" t="s">
        <v>502</v>
      </c>
      <c r="G187" s="82" t="s">
        <v>124</v>
      </c>
      <c r="H187" s="69" t="s">
        <v>349</v>
      </c>
      <c r="I187" s="69" t="s">
        <v>125</v>
      </c>
      <c r="J187" s="69"/>
      <c r="K187" s="76">
        <v>1.7600000001017349</v>
      </c>
      <c r="L187" s="82" t="s">
        <v>127</v>
      </c>
      <c r="M187" s="83">
        <v>6.0999999999999999E-2</v>
      </c>
      <c r="N187" s="83">
        <v>6.4000000003603119E-2</v>
      </c>
      <c r="O187" s="76">
        <v>9358.6500000000015</v>
      </c>
      <c r="P187" s="78">
        <v>100.83</v>
      </c>
      <c r="Q187" s="69"/>
      <c r="R187" s="76">
        <v>9.4363263790000005</v>
      </c>
      <c r="S187" s="77">
        <v>2.4294930038161008E-5</v>
      </c>
      <c r="T187" s="77">
        <v>4.0871583952869503E-3</v>
      </c>
      <c r="U187" s="77">
        <v>1.2052448756466259E-4</v>
      </c>
    </row>
    <row r="188" spans="2:21">
      <c r="B188" s="75" t="s">
        <v>503</v>
      </c>
      <c r="C188" s="69">
        <v>1143130</v>
      </c>
      <c r="D188" s="82" t="s">
        <v>114</v>
      </c>
      <c r="E188" s="82" t="s">
        <v>244</v>
      </c>
      <c r="F188" s="69">
        <v>513834200</v>
      </c>
      <c r="G188" s="82" t="s">
        <v>370</v>
      </c>
      <c r="H188" s="69" t="s">
        <v>349</v>
      </c>
      <c r="I188" s="69" t="s">
        <v>125</v>
      </c>
      <c r="J188" s="69"/>
      <c r="K188" s="76">
        <v>7.4600000004781322</v>
      </c>
      <c r="L188" s="82" t="s">
        <v>127</v>
      </c>
      <c r="M188" s="83">
        <v>3.0499999999999999E-2</v>
      </c>
      <c r="N188" s="83">
        <v>5.2300000003894224E-2</v>
      </c>
      <c r="O188" s="76">
        <v>7774.2513940000008</v>
      </c>
      <c r="P188" s="78">
        <v>85.55</v>
      </c>
      <c r="Q188" s="69"/>
      <c r="R188" s="76">
        <v>6.6508720670000008</v>
      </c>
      <c r="S188" s="77">
        <v>1.1388116391164901E-5</v>
      </c>
      <c r="T188" s="77">
        <v>2.8806938752259665E-3</v>
      </c>
      <c r="U188" s="77">
        <v>8.4947564924969351E-5</v>
      </c>
    </row>
    <row r="189" spans="2:21">
      <c r="B189" s="75" t="s">
        <v>504</v>
      </c>
      <c r="C189" s="69">
        <v>1157601</v>
      </c>
      <c r="D189" s="82" t="s">
        <v>114</v>
      </c>
      <c r="E189" s="82" t="s">
        <v>244</v>
      </c>
      <c r="F189" s="69">
        <v>513834200</v>
      </c>
      <c r="G189" s="82" t="s">
        <v>370</v>
      </c>
      <c r="H189" s="69" t="s">
        <v>349</v>
      </c>
      <c r="I189" s="69" t="s">
        <v>125</v>
      </c>
      <c r="J189" s="69"/>
      <c r="K189" s="76">
        <v>2.889999999715664</v>
      </c>
      <c r="L189" s="82" t="s">
        <v>127</v>
      </c>
      <c r="M189" s="83">
        <v>2.9100000000000001E-2</v>
      </c>
      <c r="N189" s="83">
        <v>5.039999999425808E-2</v>
      </c>
      <c r="O189" s="76">
        <v>3842.2577710000005</v>
      </c>
      <c r="P189" s="78">
        <v>94.28</v>
      </c>
      <c r="Q189" s="69"/>
      <c r="R189" s="76">
        <v>3.6224806270000007</v>
      </c>
      <c r="S189" s="77">
        <v>6.4037629516666678E-6</v>
      </c>
      <c r="T189" s="77">
        <v>1.5690059363945392E-3</v>
      </c>
      <c r="U189" s="77">
        <v>4.6267753333936772E-5</v>
      </c>
    </row>
    <row r="190" spans="2:21">
      <c r="B190" s="75" t="s">
        <v>505</v>
      </c>
      <c r="C190" s="69">
        <v>1138163</v>
      </c>
      <c r="D190" s="82" t="s">
        <v>114</v>
      </c>
      <c r="E190" s="82" t="s">
        <v>244</v>
      </c>
      <c r="F190" s="69">
        <v>513834200</v>
      </c>
      <c r="G190" s="82" t="s">
        <v>370</v>
      </c>
      <c r="H190" s="69" t="s">
        <v>349</v>
      </c>
      <c r="I190" s="69" t="s">
        <v>125</v>
      </c>
      <c r="J190" s="69"/>
      <c r="K190" s="69">
        <v>4.99</v>
      </c>
      <c r="L190" s="82" t="s">
        <v>127</v>
      </c>
      <c r="M190" s="83">
        <v>3.95E-2</v>
      </c>
      <c r="N190" s="83">
        <v>4.7759336099585062E-2</v>
      </c>
      <c r="O190" s="76">
        <v>2.5000000000000006E-4</v>
      </c>
      <c r="P190" s="78">
        <v>96.27</v>
      </c>
      <c r="Q190" s="69"/>
      <c r="R190" s="76">
        <v>2.4100000000000005E-7</v>
      </c>
      <c r="S190" s="77">
        <v>1.0416233828750109E-12</v>
      </c>
      <c r="T190" s="77">
        <v>1.0438439003723179E-10</v>
      </c>
      <c r="U190" s="77">
        <v>3.0781471874186953E-12</v>
      </c>
    </row>
    <row r="191" spans="2:21">
      <c r="B191" s="75" t="s">
        <v>506</v>
      </c>
      <c r="C191" s="69">
        <v>1143122</v>
      </c>
      <c r="D191" s="82" t="s">
        <v>114</v>
      </c>
      <c r="E191" s="82" t="s">
        <v>244</v>
      </c>
      <c r="F191" s="69">
        <v>513834200</v>
      </c>
      <c r="G191" s="82" t="s">
        <v>370</v>
      </c>
      <c r="H191" s="69" t="s">
        <v>349</v>
      </c>
      <c r="I191" s="69" t="s">
        <v>125</v>
      </c>
      <c r="J191" s="69"/>
      <c r="K191" s="76">
        <v>6.69999999969356</v>
      </c>
      <c r="L191" s="82" t="s">
        <v>127</v>
      </c>
      <c r="M191" s="83">
        <v>3.0499999999999999E-2</v>
      </c>
      <c r="N191" s="83">
        <v>5.1499999997701697E-2</v>
      </c>
      <c r="O191" s="76">
        <v>10452.076108000001</v>
      </c>
      <c r="P191" s="78">
        <v>87.42</v>
      </c>
      <c r="Q191" s="69"/>
      <c r="R191" s="76">
        <v>9.1372049340000014</v>
      </c>
      <c r="S191" s="77">
        <v>1.4340080669912324E-5</v>
      </c>
      <c r="T191" s="77">
        <v>3.9575998492978205E-3</v>
      </c>
      <c r="U191" s="77">
        <v>1.167039903255615E-4</v>
      </c>
    </row>
    <row r="192" spans="2:21">
      <c r="B192" s="75" t="s">
        <v>507</v>
      </c>
      <c r="C192" s="69">
        <v>1182666</v>
      </c>
      <c r="D192" s="82" t="s">
        <v>114</v>
      </c>
      <c r="E192" s="82" t="s">
        <v>244</v>
      </c>
      <c r="F192" s="69">
        <v>513834200</v>
      </c>
      <c r="G192" s="82" t="s">
        <v>370</v>
      </c>
      <c r="H192" s="69" t="s">
        <v>349</v>
      </c>
      <c r="I192" s="69" t="s">
        <v>125</v>
      </c>
      <c r="J192" s="69"/>
      <c r="K192" s="76">
        <v>8.3300000000463026</v>
      </c>
      <c r="L192" s="82" t="s">
        <v>127</v>
      </c>
      <c r="M192" s="83">
        <v>2.63E-2</v>
      </c>
      <c r="N192" s="83">
        <v>5.2799999999691309E-2</v>
      </c>
      <c r="O192" s="76">
        <v>11230.38</v>
      </c>
      <c r="P192" s="78">
        <v>80.77</v>
      </c>
      <c r="Q192" s="69"/>
      <c r="R192" s="76">
        <v>9.0707779260000017</v>
      </c>
      <c r="S192" s="77">
        <v>1.6189288618003378E-5</v>
      </c>
      <c r="T192" s="77">
        <v>3.9288283027746739E-3</v>
      </c>
      <c r="U192" s="77">
        <v>1.1585555834280699E-4</v>
      </c>
    </row>
    <row r="193" spans="2:21">
      <c r="B193" s="75" t="s">
        <v>508</v>
      </c>
      <c r="C193" s="69">
        <v>1141647</v>
      </c>
      <c r="D193" s="82" t="s">
        <v>114</v>
      </c>
      <c r="E193" s="82" t="s">
        <v>244</v>
      </c>
      <c r="F193" s="69" t="s">
        <v>509</v>
      </c>
      <c r="G193" s="82" t="s">
        <v>122</v>
      </c>
      <c r="H193" s="69" t="s">
        <v>346</v>
      </c>
      <c r="I193" s="69" t="s">
        <v>255</v>
      </c>
      <c r="J193" s="69"/>
      <c r="K193" s="76">
        <v>0.11000000731215874</v>
      </c>
      <c r="L193" s="82" t="s">
        <v>127</v>
      </c>
      <c r="M193" s="83">
        <v>3.4000000000000002E-2</v>
      </c>
      <c r="N193" s="83">
        <v>6.5899999126022929E-2</v>
      </c>
      <c r="O193" s="76">
        <v>28.682004000000003</v>
      </c>
      <c r="P193" s="78">
        <v>100.13</v>
      </c>
      <c r="Q193" s="69"/>
      <c r="R193" s="76">
        <v>2.8719289000000002E-2</v>
      </c>
      <c r="S193" s="77">
        <v>8.1928997145168188E-7</v>
      </c>
      <c r="T193" s="77">
        <v>1.2439192799037263E-5</v>
      </c>
      <c r="U193" s="77">
        <v>3.6681410232371227E-7</v>
      </c>
    </row>
    <row r="194" spans="2:21">
      <c r="B194" s="75" t="s">
        <v>510</v>
      </c>
      <c r="C194" s="69">
        <v>1193481</v>
      </c>
      <c r="D194" s="82" t="s">
        <v>114</v>
      </c>
      <c r="E194" s="82" t="s">
        <v>244</v>
      </c>
      <c r="F194" s="69" t="s">
        <v>377</v>
      </c>
      <c r="G194" s="82" t="s">
        <v>370</v>
      </c>
      <c r="H194" s="69" t="s">
        <v>346</v>
      </c>
      <c r="I194" s="69" t="s">
        <v>255</v>
      </c>
      <c r="J194" s="69"/>
      <c r="K194" s="76">
        <v>4.2300000002702376</v>
      </c>
      <c r="L194" s="82" t="s">
        <v>127</v>
      </c>
      <c r="M194" s="83">
        <v>4.7E-2</v>
      </c>
      <c r="N194" s="83">
        <v>4.9800000002702384E-2</v>
      </c>
      <c r="O194" s="76">
        <v>5739.9720000000007</v>
      </c>
      <c r="P194" s="78">
        <v>100.57</v>
      </c>
      <c r="Q194" s="69"/>
      <c r="R194" s="76">
        <v>5.7726896280000011</v>
      </c>
      <c r="S194" s="77">
        <v>1.1500645161290324E-5</v>
      </c>
      <c r="T194" s="77">
        <v>2.5003264966515955E-3</v>
      </c>
      <c r="U194" s="77">
        <v>7.3731071959623538E-5</v>
      </c>
    </row>
    <row r="195" spans="2:21">
      <c r="B195" s="75" t="s">
        <v>511</v>
      </c>
      <c r="C195" s="69">
        <v>1136068</v>
      </c>
      <c r="D195" s="82" t="s">
        <v>114</v>
      </c>
      <c r="E195" s="82" t="s">
        <v>244</v>
      </c>
      <c r="F195" s="69">
        <v>513754069</v>
      </c>
      <c r="G195" s="82" t="s">
        <v>370</v>
      </c>
      <c r="H195" s="69" t="s">
        <v>349</v>
      </c>
      <c r="I195" s="69" t="s">
        <v>125</v>
      </c>
      <c r="J195" s="69"/>
      <c r="K195" s="69">
        <v>1.06</v>
      </c>
      <c r="L195" s="82" t="s">
        <v>127</v>
      </c>
      <c r="M195" s="83">
        <v>3.9199999999999999E-2</v>
      </c>
      <c r="N195" s="83">
        <v>5.5418502202643181E-2</v>
      </c>
      <c r="O195" s="76">
        <v>4.5400000000000003E-4</v>
      </c>
      <c r="P195" s="78">
        <v>100</v>
      </c>
      <c r="Q195" s="69"/>
      <c r="R195" s="76">
        <v>4.5400000000000002E-7</v>
      </c>
      <c r="S195" s="77">
        <v>4.7298860034963657E-13</v>
      </c>
      <c r="T195" s="77">
        <v>1.9664113309918351E-10</v>
      </c>
      <c r="U195" s="77">
        <v>5.7986673157182048E-12</v>
      </c>
    </row>
    <row r="196" spans="2:21">
      <c r="B196" s="75" t="s">
        <v>512</v>
      </c>
      <c r="C196" s="69">
        <v>1160647</v>
      </c>
      <c r="D196" s="82" t="s">
        <v>114</v>
      </c>
      <c r="E196" s="82" t="s">
        <v>244</v>
      </c>
      <c r="F196" s="69">
        <v>513754069</v>
      </c>
      <c r="G196" s="82" t="s">
        <v>370</v>
      </c>
      <c r="H196" s="69" t="s">
        <v>349</v>
      </c>
      <c r="I196" s="69" t="s">
        <v>125</v>
      </c>
      <c r="J196" s="69"/>
      <c r="K196" s="76">
        <v>6.129999999904002</v>
      </c>
      <c r="L196" s="82" t="s">
        <v>127</v>
      </c>
      <c r="M196" s="83">
        <v>2.64E-2</v>
      </c>
      <c r="N196" s="83">
        <v>5.2199999999118514E-2</v>
      </c>
      <c r="O196" s="76">
        <v>19156.860562000005</v>
      </c>
      <c r="P196" s="78">
        <v>86.46</v>
      </c>
      <c r="Q196" s="69"/>
      <c r="R196" s="76">
        <v>16.563021643000003</v>
      </c>
      <c r="S196" s="77">
        <v>1.1708339688409925E-5</v>
      </c>
      <c r="T196" s="77">
        <v>7.1739456903652434E-3</v>
      </c>
      <c r="U196" s="77">
        <v>2.1154945429691048E-4</v>
      </c>
    </row>
    <row r="197" spans="2:21">
      <c r="B197" s="75" t="s">
        <v>513</v>
      </c>
      <c r="C197" s="69">
        <v>1179928</v>
      </c>
      <c r="D197" s="82" t="s">
        <v>114</v>
      </c>
      <c r="E197" s="82" t="s">
        <v>244</v>
      </c>
      <c r="F197" s="69">
        <v>513754069</v>
      </c>
      <c r="G197" s="82" t="s">
        <v>370</v>
      </c>
      <c r="H197" s="69" t="s">
        <v>349</v>
      </c>
      <c r="I197" s="69" t="s">
        <v>125</v>
      </c>
      <c r="J197" s="69"/>
      <c r="K197" s="76">
        <v>7.7400000003391192</v>
      </c>
      <c r="L197" s="82" t="s">
        <v>127</v>
      </c>
      <c r="M197" s="83">
        <v>2.5000000000000001E-2</v>
      </c>
      <c r="N197" s="83">
        <v>5.4400000001765279E-2</v>
      </c>
      <c r="O197" s="76">
        <v>10659.290470000002</v>
      </c>
      <c r="P197" s="78">
        <v>80.78</v>
      </c>
      <c r="Q197" s="69"/>
      <c r="R197" s="76">
        <v>8.6105748420000001</v>
      </c>
      <c r="S197" s="77">
        <v>7.9925858702754713E-6</v>
      </c>
      <c r="T197" s="77">
        <v>3.7295004263572752E-3</v>
      </c>
      <c r="U197" s="77">
        <v>1.0997766278821772E-4</v>
      </c>
    </row>
    <row r="198" spans="2:21">
      <c r="B198" s="75" t="s">
        <v>514</v>
      </c>
      <c r="C198" s="69">
        <v>1143411</v>
      </c>
      <c r="D198" s="82" t="s">
        <v>114</v>
      </c>
      <c r="E198" s="82" t="s">
        <v>244</v>
      </c>
      <c r="F198" s="69">
        <v>513937714</v>
      </c>
      <c r="G198" s="82" t="s">
        <v>370</v>
      </c>
      <c r="H198" s="69" t="s">
        <v>349</v>
      </c>
      <c r="I198" s="69" t="s">
        <v>125</v>
      </c>
      <c r="J198" s="69"/>
      <c r="K198" s="76">
        <v>5.4499999997175292</v>
      </c>
      <c r="L198" s="82" t="s">
        <v>127</v>
      </c>
      <c r="M198" s="83">
        <v>3.4300000000000004E-2</v>
      </c>
      <c r="N198" s="83">
        <v>5.0099999997457755E-2</v>
      </c>
      <c r="O198" s="76">
        <v>7683.5530980000012</v>
      </c>
      <c r="P198" s="78">
        <v>92.15</v>
      </c>
      <c r="Q198" s="69"/>
      <c r="R198" s="76">
        <v>7.0803941800000016</v>
      </c>
      <c r="S198" s="77">
        <v>2.5284826569698568E-5</v>
      </c>
      <c r="T198" s="77">
        <v>3.066732895030979E-3</v>
      </c>
      <c r="U198" s="77">
        <v>9.0433590999928215E-5</v>
      </c>
    </row>
    <row r="199" spans="2:21">
      <c r="B199" s="75" t="s">
        <v>515</v>
      </c>
      <c r="C199" s="69">
        <v>1184191</v>
      </c>
      <c r="D199" s="82" t="s">
        <v>114</v>
      </c>
      <c r="E199" s="82" t="s">
        <v>244</v>
      </c>
      <c r="F199" s="69">
        <v>513937714</v>
      </c>
      <c r="G199" s="82" t="s">
        <v>370</v>
      </c>
      <c r="H199" s="69" t="s">
        <v>349</v>
      </c>
      <c r="I199" s="69" t="s">
        <v>125</v>
      </c>
      <c r="J199" s="69"/>
      <c r="K199" s="76">
        <v>6.7099999997388453</v>
      </c>
      <c r="L199" s="82" t="s">
        <v>127</v>
      </c>
      <c r="M199" s="83">
        <v>2.98E-2</v>
      </c>
      <c r="N199" s="83">
        <v>5.3099999997007201E-2</v>
      </c>
      <c r="O199" s="76">
        <v>6094.2280980000005</v>
      </c>
      <c r="P199" s="78">
        <v>86.08</v>
      </c>
      <c r="Q199" s="69"/>
      <c r="R199" s="76">
        <v>5.2459115470000004</v>
      </c>
      <c r="S199" s="77">
        <v>1.5525027710907965E-5</v>
      </c>
      <c r="T199" s="77">
        <v>2.272162975198614E-3</v>
      </c>
      <c r="U199" s="77">
        <v>6.7002854248320769E-5</v>
      </c>
    </row>
    <row r="200" spans="2:21">
      <c r="B200" s="75" t="s">
        <v>516</v>
      </c>
      <c r="C200" s="69">
        <v>1139815</v>
      </c>
      <c r="D200" s="82" t="s">
        <v>114</v>
      </c>
      <c r="E200" s="82" t="s">
        <v>244</v>
      </c>
      <c r="F200" s="69">
        <v>514290345</v>
      </c>
      <c r="G200" s="82" t="s">
        <v>370</v>
      </c>
      <c r="H200" s="69" t="s">
        <v>349</v>
      </c>
      <c r="I200" s="69" t="s">
        <v>125</v>
      </c>
      <c r="J200" s="69"/>
      <c r="K200" s="76">
        <v>2.0000000000638769</v>
      </c>
      <c r="L200" s="82" t="s">
        <v>127</v>
      </c>
      <c r="M200" s="83">
        <v>3.61E-2</v>
      </c>
      <c r="N200" s="83">
        <v>4.940000000149472E-2</v>
      </c>
      <c r="O200" s="76">
        <v>15814.851214000002</v>
      </c>
      <c r="P200" s="78">
        <v>98.99</v>
      </c>
      <c r="Q200" s="69"/>
      <c r="R200" s="76">
        <v>15.655120689000002</v>
      </c>
      <c r="S200" s="77">
        <v>2.0605669334201959E-5</v>
      </c>
      <c r="T200" s="77">
        <v>6.7807063239855303E-3</v>
      </c>
      <c r="U200" s="77">
        <v>1.9995338472010612E-4</v>
      </c>
    </row>
    <row r="201" spans="2:21">
      <c r="B201" s="75" t="s">
        <v>517</v>
      </c>
      <c r="C201" s="69">
        <v>1155522</v>
      </c>
      <c r="D201" s="82" t="s">
        <v>114</v>
      </c>
      <c r="E201" s="82" t="s">
        <v>244</v>
      </c>
      <c r="F201" s="69">
        <v>514290345</v>
      </c>
      <c r="G201" s="82" t="s">
        <v>370</v>
      </c>
      <c r="H201" s="69" t="s">
        <v>349</v>
      </c>
      <c r="I201" s="69" t="s">
        <v>125</v>
      </c>
      <c r="J201" s="69"/>
      <c r="K201" s="76">
        <v>3</v>
      </c>
      <c r="L201" s="82" t="s">
        <v>127</v>
      </c>
      <c r="M201" s="83">
        <v>3.3000000000000002E-2</v>
      </c>
      <c r="N201" s="83">
        <v>4.490000000066826E-2</v>
      </c>
      <c r="O201" s="76">
        <v>5204.9922600000009</v>
      </c>
      <c r="P201" s="78">
        <v>97.75</v>
      </c>
      <c r="Q201" s="69"/>
      <c r="R201" s="76">
        <v>5.0878799340000009</v>
      </c>
      <c r="S201" s="77">
        <v>1.6880417259887467E-5</v>
      </c>
      <c r="T201" s="77">
        <v>2.2037147032915399E-3</v>
      </c>
      <c r="U201" s="77">
        <v>6.4984412069568951E-5</v>
      </c>
    </row>
    <row r="202" spans="2:21">
      <c r="B202" s="75" t="s">
        <v>518</v>
      </c>
      <c r="C202" s="69">
        <v>1159359</v>
      </c>
      <c r="D202" s="82" t="s">
        <v>114</v>
      </c>
      <c r="E202" s="82" t="s">
        <v>244</v>
      </c>
      <c r="F202" s="69">
        <v>514290345</v>
      </c>
      <c r="G202" s="82" t="s">
        <v>370</v>
      </c>
      <c r="H202" s="69" t="s">
        <v>349</v>
      </c>
      <c r="I202" s="69" t="s">
        <v>125</v>
      </c>
      <c r="J202" s="69"/>
      <c r="K202" s="76">
        <v>5.3900000000972526</v>
      </c>
      <c r="L202" s="82" t="s">
        <v>127</v>
      </c>
      <c r="M202" s="83">
        <v>2.6200000000000001E-2</v>
      </c>
      <c r="N202" s="83">
        <v>5.1100000001499994E-2</v>
      </c>
      <c r="O202" s="76">
        <v>13741.099655000002</v>
      </c>
      <c r="P202" s="78">
        <v>88.3</v>
      </c>
      <c r="Q202" s="69"/>
      <c r="R202" s="76">
        <v>12.133390538000002</v>
      </c>
      <c r="S202" s="77">
        <v>1.0624334315786545E-5</v>
      </c>
      <c r="T202" s="77">
        <v>5.2553384663595422E-3</v>
      </c>
      <c r="U202" s="77">
        <v>1.5497245625890999E-4</v>
      </c>
    </row>
    <row r="203" spans="2:21">
      <c r="B203" s="75" t="s">
        <v>519</v>
      </c>
      <c r="C203" s="69">
        <v>1141829</v>
      </c>
      <c r="D203" s="82" t="s">
        <v>114</v>
      </c>
      <c r="E203" s="82" t="s">
        <v>244</v>
      </c>
      <c r="F203" s="69" t="s">
        <v>520</v>
      </c>
      <c r="G203" s="82" t="s">
        <v>122</v>
      </c>
      <c r="H203" s="69" t="s">
        <v>346</v>
      </c>
      <c r="I203" s="69" t="s">
        <v>255</v>
      </c>
      <c r="J203" s="69"/>
      <c r="K203" s="76">
        <v>2.2999999999262317</v>
      </c>
      <c r="L203" s="82" t="s">
        <v>127</v>
      </c>
      <c r="M203" s="83">
        <v>2.3E-2</v>
      </c>
      <c r="N203" s="83">
        <v>5.8099999996717312E-2</v>
      </c>
      <c r="O203" s="76">
        <v>5822.3692340000007</v>
      </c>
      <c r="P203" s="78">
        <v>93.13</v>
      </c>
      <c r="Q203" s="69"/>
      <c r="R203" s="76">
        <v>5.4223723379999997</v>
      </c>
      <c r="S203" s="77">
        <v>7.1320075662641203E-6</v>
      </c>
      <c r="T203" s="77">
        <v>2.3485934815638521E-3</v>
      </c>
      <c r="U203" s="77">
        <v>6.9256681167434146E-5</v>
      </c>
    </row>
    <row r="204" spans="2:21">
      <c r="B204" s="75" t="s">
        <v>521</v>
      </c>
      <c r="C204" s="69">
        <v>1173566</v>
      </c>
      <c r="D204" s="82" t="s">
        <v>114</v>
      </c>
      <c r="E204" s="82" t="s">
        <v>244</v>
      </c>
      <c r="F204" s="69" t="s">
        <v>520</v>
      </c>
      <c r="G204" s="82" t="s">
        <v>122</v>
      </c>
      <c r="H204" s="69" t="s">
        <v>346</v>
      </c>
      <c r="I204" s="69" t="s">
        <v>255</v>
      </c>
      <c r="J204" s="69"/>
      <c r="K204" s="76">
        <v>2.5899999999262464</v>
      </c>
      <c r="L204" s="82" t="s">
        <v>127</v>
      </c>
      <c r="M204" s="83">
        <v>2.1499999999999998E-2</v>
      </c>
      <c r="N204" s="83">
        <v>5.8299999998364598E-2</v>
      </c>
      <c r="O204" s="76">
        <v>3232.3117440000005</v>
      </c>
      <c r="P204" s="78">
        <v>91.16</v>
      </c>
      <c r="Q204" s="76">
        <v>0.17189961100000006</v>
      </c>
      <c r="R204" s="76">
        <v>3.1184749970000003</v>
      </c>
      <c r="S204" s="77">
        <v>6.0461351303952279E-6</v>
      </c>
      <c r="T204" s="77">
        <v>1.3507058523161959E-3</v>
      </c>
      <c r="U204" s="77">
        <v>3.9830394361207776E-5</v>
      </c>
    </row>
    <row r="205" spans="2:21">
      <c r="B205" s="75" t="s">
        <v>522</v>
      </c>
      <c r="C205" s="69">
        <v>1136464</v>
      </c>
      <c r="D205" s="82" t="s">
        <v>114</v>
      </c>
      <c r="E205" s="82" t="s">
        <v>244</v>
      </c>
      <c r="F205" s="69" t="s">
        <v>520</v>
      </c>
      <c r="G205" s="82" t="s">
        <v>122</v>
      </c>
      <c r="H205" s="69" t="s">
        <v>346</v>
      </c>
      <c r="I205" s="69" t="s">
        <v>255</v>
      </c>
      <c r="J205" s="69"/>
      <c r="K205" s="76">
        <v>1.6000000002452064</v>
      </c>
      <c r="L205" s="82" t="s">
        <v>127</v>
      </c>
      <c r="M205" s="83">
        <v>2.75E-2</v>
      </c>
      <c r="N205" s="83">
        <v>5.5900000003892641E-2</v>
      </c>
      <c r="O205" s="76">
        <v>3377.7374060000006</v>
      </c>
      <c r="P205" s="78">
        <v>96.59</v>
      </c>
      <c r="Q205" s="69"/>
      <c r="R205" s="76">
        <v>3.262556447000001</v>
      </c>
      <c r="S205" s="77">
        <v>1.0730188111358342E-5</v>
      </c>
      <c r="T205" s="77">
        <v>1.4131118866478555E-3</v>
      </c>
      <c r="U205" s="77">
        <v>4.167065954824806E-5</v>
      </c>
    </row>
    <row r="206" spans="2:21">
      <c r="B206" s="75" t="s">
        <v>523</v>
      </c>
      <c r="C206" s="69">
        <v>1139591</v>
      </c>
      <c r="D206" s="82" t="s">
        <v>114</v>
      </c>
      <c r="E206" s="82" t="s">
        <v>244</v>
      </c>
      <c r="F206" s="69" t="s">
        <v>520</v>
      </c>
      <c r="G206" s="82" t="s">
        <v>122</v>
      </c>
      <c r="H206" s="69" t="s">
        <v>346</v>
      </c>
      <c r="I206" s="69" t="s">
        <v>255</v>
      </c>
      <c r="J206" s="69"/>
      <c r="K206" s="76">
        <v>0.54000000082620225</v>
      </c>
      <c r="L206" s="82" t="s">
        <v>127</v>
      </c>
      <c r="M206" s="83">
        <v>2.4E-2</v>
      </c>
      <c r="N206" s="83">
        <v>5.9500000006885011E-2</v>
      </c>
      <c r="O206" s="76">
        <v>590.71834000000013</v>
      </c>
      <c r="P206" s="78">
        <v>98.35</v>
      </c>
      <c r="Q206" s="69"/>
      <c r="R206" s="76">
        <v>0.58097148800000009</v>
      </c>
      <c r="S206" s="77">
        <v>6.3344535685243187E-6</v>
      </c>
      <c r="T206" s="77">
        <v>2.5163632532739801E-4</v>
      </c>
      <c r="U206" s="77">
        <v>7.4203973101977355E-6</v>
      </c>
    </row>
    <row r="207" spans="2:21">
      <c r="B207" s="75" t="s">
        <v>524</v>
      </c>
      <c r="C207" s="69">
        <v>1158740</v>
      </c>
      <c r="D207" s="82" t="s">
        <v>114</v>
      </c>
      <c r="E207" s="82" t="s">
        <v>244</v>
      </c>
      <c r="F207" s="69" t="s">
        <v>392</v>
      </c>
      <c r="G207" s="82" t="s">
        <v>123</v>
      </c>
      <c r="H207" s="69" t="s">
        <v>393</v>
      </c>
      <c r="I207" s="69" t="s">
        <v>255</v>
      </c>
      <c r="J207" s="69"/>
      <c r="K207" s="76">
        <v>1.6899999955187814</v>
      </c>
      <c r="L207" s="82" t="s">
        <v>127</v>
      </c>
      <c r="M207" s="83">
        <v>3.2500000000000001E-2</v>
      </c>
      <c r="N207" s="83">
        <v>6.0499999683224198E-2</v>
      </c>
      <c r="O207" s="76">
        <v>67.235888000000017</v>
      </c>
      <c r="P207" s="78">
        <v>96.25</v>
      </c>
      <c r="Q207" s="69"/>
      <c r="R207" s="76">
        <v>6.4714541000000014E-2</v>
      </c>
      <c r="S207" s="77">
        <v>1.730418743220016E-7</v>
      </c>
      <c r="T207" s="77">
        <v>2.8029825264831653E-5</v>
      </c>
      <c r="U207" s="77">
        <v>8.2655967785992469E-7</v>
      </c>
    </row>
    <row r="208" spans="2:21">
      <c r="B208" s="75" t="s">
        <v>525</v>
      </c>
      <c r="C208" s="69">
        <v>1191832</v>
      </c>
      <c r="D208" s="82" t="s">
        <v>114</v>
      </c>
      <c r="E208" s="82" t="s">
        <v>244</v>
      </c>
      <c r="F208" s="69" t="s">
        <v>392</v>
      </c>
      <c r="G208" s="82" t="s">
        <v>123</v>
      </c>
      <c r="H208" s="69" t="s">
        <v>393</v>
      </c>
      <c r="I208" s="69" t="s">
        <v>255</v>
      </c>
      <c r="J208" s="69"/>
      <c r="K208" s="76">
        <v>2.3699999999407022</v>
      </c>
      <c r="L208" s="82" t="s">
        <v>127</v>
      </c>
      <c r="M208" s="83">
        <v>5.7000000000000002E-2</v>
      </c>
      <c r="N208" s="83">
        <v>6.3899999998020623E-2</v>
      </c>
      <c r="O208" s="76">
        <v>12108.965195999999</v>
      </c>
      <c r="P208" s="78">
        <v>98.88</v>
      </c>
      <c r="Q208" s="69"/>
      <c r="R208" s="76">
        <v>11.973344382999999</v>
      </c>
      <c r="S208" s="77">
        <v>3.0536785207937719E-5</v>
      </c>
      <c r="T208" s="77">
        <v>5.1860176353741494E-3</v>
      </c>
      <c r="U208" s="77">
        <v>1.529282835540534E-4</v>
      </c>
    </row>
    <row r="209" spans="2:21">
      <c r="B209" s="75" t="s">
        <v>526</v>
      </c>
      <c r="C209" s="69">
        <v>1161678</v>
      </c>
      <c r="D209" s="82" t="s">
        <v>114</v>
      </c>
      <c r="E209" s="82" t="s">
        <v>244</v>
      </c>
      <c r="F209" s="69" t="s">
        <v>396</v>
      </c>
      <c r="G209" s="82" t="s">
        <v>123</v>
      </c>
      <c r="H209" s="69" t="s">
        <v>393</v>
      </c>
      <c r="I209" s="69" t="s">
        <v>255</v>
      </c>
      <c r="J209" s="69"/>
      <c r="K209" s="76">
        <v>1.9100000001763988</v>
      </c>
      <c r="L209" s="82" t="s">
        <v>127</v>
      </c>
      <c r="M209" s="83">
        <v>2.7999999999999997E-2</v>
      </c>
      <c r="N209" s="83">
        <v>5.8400000001850749E-2</v>
      </c>
      <c r="O209" s="76">
        <v>3657.0156620000007</v>
      </c>
      <c r="P209" s="78">
        <v>94.56</v>
      </c>
      <c r="Q209" s="69"/>
      <c r="R209" s="76">
        <v>3.4580739290000002</v>
      </c>
      <c r="S209" s="77">
        <v>1.051808140329116E-5</v>
      </c>
      <c r="T209" s="77">
        <v>1.4977964223332719E-3</v>
      </c>
      <c r="U209" s="77">
        <v>4.4167886051606908E-5</v>
      </c>
    </row>
    <row r="210" spans="2:21">
      <c r="B210" s="75" t="s">
        <v>527</v>
      </c>
      <c r="C210" s="69">
        <v>1192459</v>
      </c>
      <c r="D210" s="82" t="s">
        <v>114</v>
      </c>
      <c r="E210" s="82" t="s">
        <v>244</v>
      </c>
      <c r="F210" s="69" t="s">
        <v>396</v>
      </c>
      <c r="G210" s="82" t="s">
        <v>123</v>
      </c>
      <c r="H210" s="69" t="s">
        <v>393</v>
      </c>
      <c r="I210" s="69" t="s">
        <v>255</v>
      </c>
      <c r="J210" s="69"/>
      <c r="K210" s="76">
        <v>3.489999999920359</v>
      </c>
      <c r="L210" s="82" t="s">
        <v>127</v>
      </c>
      <c r="M210" s="83">
        <v>5.6500000000000002E-2</v>
      </c>
      <c r="N210" s="83">
        <v>6.2499999997787742E-2</v>
      </c>
      <c r="O210" s="76">
        <v>8970.5608850000026</v>
      </c>
      <c r="P210" s="78">
        <v>100.78</v>
      </c>
      <c r="Q210" s="69"/>
      <c r="R210" s="76">
        <v>9.0405309280000008</v>
      </c>
      <c r="S210" s="77">
        <v>2.0819162841162279E-5</v>
      </c>
      <c r="T210" s="77">
        <v>3.9157274129958883E-3</v>
      </c>
      <c r="U210" s="77">
        <v>1.1546923173773827E-4</v>
      </c>
    </row>
    <row r="211" spans="2:21">
      <c r="B211" s="75" t="s">
        <v>528</v>
      </c>
      <c r="C211" s="69">
        <v>7390149</v>
      </c>
      <c r="D211" s="82" t="s">
        <v>114</v>
      </c>
      <c r="E211" s="82" t="s">
        <v>244</v>
      </c>
      <c r="F211" s="69" t="s">
        <v>529</v>
      </c>
      <c r="G211" s="82" t="s">
        <v>406</v>
      </c>
      <c r="H211" s="69" t="s">
        <v>401</v>
      </c>
      <c r="I211" s="69" t="s">
        <v>125</v>
      </c>
      <c r="J211" s="69"/>
      <c r="K211" s="76">
        <v>1.9299999967066814</v>
      </c>
      <c r="L211" s="82" t="s">
        <v>127</v>
      </c>
      <c r="M211" s="83">
        <v>0.04</v>
      </c>
      <c r="N211" s="83">
        <v>4.929999996706682E-2</v>
      </c>
      <c r="O211" s="76">
        <v>108.04777800000002</v>
      </c>
      <c r="P211" s="78">
        <v>98.36</v>
      </c>
      <c r="Q211" s="69"/>
      <c r="R211" s="76">
        <v>0.10627579500000002</v>
      </c>
      <c r="S211" s="77">
        <v>5.466995750991859E-7</v>
      </c>
      <c r="T211" s="77">
        <v>4.6031261563472562E-5</v>
      </c>
      <c r="U211" s="77">
        <v>1.3573964293358333E-6</v>
      </c>
    </row>
    <row r="212" spans="2:21">
      <c r="B212" s="75" t="s">
        <v>530</v>
      </c>
      <c r="C212" s="69">
        <v>7390222</v>
      </c>
      <c r="D212" s="82" t="s">
        <v>114</v>
      </c>
      <c r="E212" s="82" t="s">
        <v>244</v>
      </c>
      <c r="F212" s="69" t="s">
        <v>529</v>
      </c>
      <c r="G212" s="82" t="s">
        <v>406</v>
      </c>
      <c r="H212" s="69" t="s">
        <v>393</v>
      </c>
      <c r="I212" s="69" t="s">
        <v>255</v>
      </c>
      <c r="J212" s="69"/>
      <c r="K212" s="76">
        <v>3.5499999979149468</v>
      </c>
      <c r="L212" s="82" t="s">
        <v>127</v>
      </c>
      <c r="M212" s="83">
        <v>0.04</v>
      </c>
      <c r="N212" s="83">
        <v>5.1299999974320928E-2</v>
      </c>
      <c r="O212" s="76">
        <v>928.61278600000014</v>
      </c>
      <c r="P212" s="78">
        <v>98.13</v>
      </c>
      <c r="Q212" s="69"/>
      <c r="R212" s="76">
        <v>0.91124771800000004</v>
      </c>
      <c r="S212" s="77">
        <v>1.1993506691742783E-6</v>
      </c>
      <c r="T212" s="77">
        <v>3.9468895110476924E-4</v>
      </c>
      <c r="U212" s="77">
        <v>1.1638815768478855E-5</v>
      </c>
    </row>
    <row r="213" spans="2:21">
      <c r="B213" s="75" t="s">
        <v>531</v>
      </c>
      <c r="C213" s="69">
        <v>2590388</v>
      </c>
      <c r="D213" s="82" t="s">
        <v>114</v>
      </c>
      <c r="E213" s="82" t="s">
        <v>244</v>
      </c>
      <c r="F213" s="69" t="s">
        <v>532</v>
      </c>
      <c r="G213" s="82" t="s">
        <v>268</v>
      </c>
      <c r="H213" s="69" t="s">
        <v>393</v>
      </c>
      <c r="I213" s="69" t="s">
        <v>255</v>
      </c>
      <c r="J213" s="69"/>
      <c r="K213" s="76">
        <v>0.98999999593277865</v>
      </c>
      <c r="L213" s="82" t="s">
        <v>127</v>
      </c>
      <c r="M213" s="83">
        <v>5.9000000000000004E-2</v>
      </c>
      <c r="N213" s="83">
        <v>5.4499999896652572E-2</v>
      </c>
      <c r="O213" s="76">
        <v>149.24822300000002</v>
      </c>
      <c r="P213" s="78">
        <v>100.49</v>
      </c>
      <c r="Q213" s="69"/>
      <c r="R213" s="76">
        <v>0.14997953900000002</v>
      </c>
      <c r="S213" s="77">
        <v>5.6721043495076716E-7</v>
      </c>
      <c r="T213" s="77">
        <v>6.4960675089544462E-5</v>
      </c>
      <c r="U213" s="77">
        <v>1.9155979093078942E-6</v>
      </c>
    </row>
    <row r="214" spans="2:21">
      <c r="B214" s="75" t="s">
        <v>533</v>
      </c>
      <c r="C214" s="69">
        <v>2590511</v>
      </c>
      <c r="D214" s="82" t="s">
        <v>114</v>
      </c>
      <c r="E214" s="82" t="s">
        <v>244</v>
      </c>
      <c r="F214" s="69" t="s">
        <v>532</v>
      </c>
      <c r="G214" s="82" t="s">
        <v>268</v>
      </c>
      <c r="H214" s="69" t="s">
        <v>393</v>
      </c>
      <c r="I214" s="69" t="s">
        <v>255</v>
      </c>
      <c r="J214" s="69"/>
      <c r="K214" s="69">
        <v>3.2</v>
      </c>
      <c r="L214" s="82" t="s">
        <v>127</v>
      </c>
      <c r="M214" s="83">
        <v>2.7000000000000003E-2</v>
      </c>
      <c r="N214" s="83">
        <v>5.6993464052287585E-2</v>
      </c>
      <c r="O214" s="76">
        <v>2.5020000000000003E-3</v>
      </c>
      <c r="P214" s="78">
        <v>91.75</v>
      </c>
      <c r="Q214" s="69"/>
      <c r="R214" s="76">
        <v>2.295E-6</v>
      </c>
      <c r="S214" s="77">
        <v>3.3462258207182219E-12</v>
      </c>
      <c r="T214" s="77">
        <v>9.9403392172384607E-10</v>
      </c>
      <c r="U214" s="77">
        <v>2.9312646452804583E-11</v>
      </c>
    </row>
    <row r="215" spans="2:21">
      <c r="B215" s="75" t="s">
        <v>534</v>
      </c>
      <c r="C215" s="69">
        <v>1141191</v>
      </c>
      <c r="D215" s="82" t="s">
        <v>114</v>
      </c>
      <c r="E215" s="82" t="s">
        <v>244</v>
      </c>
      <c r="F215" s="69" t="s">
        <v>535</v>
      </c>
      <c r="G215" s="82" t="s">
        <v>432</v>
      </c>
      <c r="H215" s="69" t="s">
        <v>401</v>
      </c>
      <c r="I215" s="69" t="s">
        <v>125</v>
      </c>
      <c r="J215" s="69"/>
      <c r="K215" s="76">
        <v>1.3099999994120535</v>
      </c>
      <c r="L215" s="82" t="s">
        <v>127</v>
      </c>
      <c r="M215" s="83">
        <v>3.0499999999999999E-2</v>
      </c>
      <c r="N215" s="83">
        <v>5.6899999960652821E-2</v>
      </c>
      <c r="O215" s="76">
        <v>228.53604400000003</v>
      </c>
      <c r="P215" s="78">
        <v>96.75</v>
      </c>
      <c r="Q215" s="69"/>
      <c r="R215" s="76">
        <v>0.22110862300000006</v>
      </c>
      <c r="S215" s="77">
        <v>3.4047098855095462E-6</v>
      </c>
      <c r="T215" s="77">
        <v>9.5768832961938758E-5</v>
      </c>
      <c r="U215" s="77">
        <v>2.8240866639065173E-6</v>
      </c>
    </row>
    <row r="216" spans="2:21">
      <c r="B216" s="75" t="s">
        <v>536</v>
      </c>
      <c r="C216" s="69">
        <v>1168368</v>
      </c>
      <c r="D216" s="82" t="s">
        <v>114</v>
      </c>
      <c r="E216" s="82" t="s">
        <v>244</v>
      </c>
      <c r="F216" s="69" t="s">
        <v>535</v>
      </c>
      <c r="G216" s="82" t="s">
        <v>432</v>
      </c>
      <c r="H216" s="69" t="s">
        <v>401</v>
      </c>
      <c r="I216" s="69" t="s">
        <v>125</v>
      </c>
      <c r="J216" s="69"/>
      <c r="K216" s="76">
        <v>2.93</v>
      </c>
      <c r="L216" s="82" t="s">
        <v>127</v>
      </c>
      <c r="M216" s="83">
        <v>2.58E-2</v>
      </c>
      <c r="N216" s="83">
        <v>5.5300000000000002E-2</v>
      </c>
      <c r="O216" s="76">
        <v>3321.6308700000004</v>
      </c>
      <c r="P216" s="78">
        <v>92</v>
      </c>
      <c r="Q216" s="69"/>
      <c r="R216" s="76">
        <v>3.0559004000000005</v>
      </c>
      <c r="S216" s="77">
        <v>1.0979327581932671E-5</v>
      </c>
      <c r="T216" s="77">
        <v>1.3236029015291811E-3</v>
      </c>
      <c r="U216" s="77">
        <v>3.9031166893326415E-5</v>
      </c>
    </row>
    <row r="217" spans="2:21">
      <c r="B217" s="75" t="s">
        <v>537</v>
      </c>
      <c r="C217" s="69">
        <v>1186162</v>
      </c>
      <c r="D217" s="82" t="s">
        <v>114</v>
      </c>
      <c r="E217" s="82" t="s">
        <v>244</v>
      </c>
      <c r="F217" s="69" t="s">
        <v>535</v>
      </c>
      <c r="G217" s="82" t="s">
        <v>432</v>
      </c>
      <c r="H217" s="69" t="s">
        <v>401</v>
      </c>
      <c r="I217" s="69" t="s">
        <v>125</v>
      </c>
      <c r="J217" s="69"/>
      <c r="K217" s="76">
        <v>4.3999999999571493</v>
      </c>
      <c r="L217" s="82" t="s">
        <v>127</v>
      </c>
      <c r="M217" s="83">
        <v>0.04</v>
      </c>
      <c r="N217" s="83">
        <v>5.6299999999700041E-2</v>
      </c>
      <c r="O217" s="76">
        <v>9982.5600000000013</v>
      </c>
      <c r="P217" s="78">
        <v>93.51</v>
      </c>
      <c r="Q217" s="69"/>
      <c r="R217" s="76">
        <v>9.334691856000001</v>
      </c>
      <c r="S217" s="77">
        <v>2.2805551430692791E-5</v>
      </c>
      <c r="T217" s="77">
        <v>4.0431374090210579E-3</v>
      </c>
      <c r="U217" s="77">
        <v>1.192263712944672E-4</v>
      </c>
    </row>
    <row r="218" spans="2:21">
      <c r="B218" s="75" t="s">
        <v>538</v>
      </c>
      <c r="C218" s="69">
        <v>2380046</v>
      </c>
      <c r="D218" s="82" t="s">
        <v>114</v>
      </c>
      <c r="E218" s="82" t="s">
        <v>244</v>
      </c>
      <c r="F218" s="69" t="s">
        <v>539</v>
      </c>
      <c r="G218" s="82" t="s">
        <v>123</v>
      </c>
      <c r="H218" s="69" t="s">
        <v>393</v>
      </c>
      <c r="I218" s="69" t="s">
        <v>255</v>
      </c>
      <c r="J218" s="69"/>
      <c r="K218" s="76">
        <v>0.98999999982661058</v>
      </c>
      <c r="L218" s="82" t="s">
        <v>127</v>
      </c>
      <c r="M218" s="83">
        <v>2.9500000000000002E-2</v>
      </c>
      <c r="N218" s="83">
        <v>4.6600000004098294E-2</v>
      </c>
      <c r="O218" s="76">
        <v>1289.7127240000002</v>
      </c>
      <c r="P218" s="78">
        <v>98.38</v>
      </c>
      <c r="Q218" s="69"/>
      <c r="R218" s="76">
        <v>1.2688193780000001</v>
      </c>
      <c r="S218" s="77">
        <v>2.4043969399638805E-5</v>
      </c>
      <c r="T218" s="77">
        <v>5.4956405327780014E-4</v>
      </c>
      <c r="U218" s="77">
        <v>1.6205862239556174E-5</v>
      </c>
    </row>
    <row r="219" spans="2:21">
      <c r="B219" s="75" t="s">
        <v>540</v>
      </c>
      <c r="C219" s="69">
        <v>1132505</v>
      </c>
      <c r="D219" s="82" t="s">
        <v>114</v>
      </c>
      <c r="E219" s="82" t="s">
        <v>244</v>
      </c>
      <c r="F219" s="69" t="s">
        <v>421</v>
      </c>
      <c r="G219" s="82" t="s">
        <v>268</v>
      </c>
      <c r="H219" s="69" t="s">
        <v>393</v>
      </c>
      <c r="I219" s="69" t="s">
        <v>255</v>
      </c>
      <c r="J219" s="69"/>
      <c r="K219" s="69">
        <v>0.9</v>
      </c>
      <c r="L219" s="82" t="s">
        <v>127</v>
      </c>
      <c r="M219" s="83">
        <v>6.4000000000000001E-2</v>
      </c>
      <c r="N219" s="83">
        <v>5.631372549019608E-2</v>
      </c>
      <c r="O219" s="76">
        <v>2.5100000000000003E-4</v>
      </c>
      <c r="P219" s="78">
        <v>101.3</v>
      </c>
      <c r="Q219" s="69"/>
      <c r="R219" s="76">
        <v>2.5500000000000005E-7</v>
      </c>
      <c r="S219" s="77">
        <v>3.6136011374384018E-13</v>
      </c>
      <c r="T219" s="77">
        <v>1.1044821352487181E-10</v>
      </c>
      <c r="U219" s="77">
        <v>3.2569607169782875E-12</v>
      </c>
    </row>
    <row r="220" spans="2:21">
      <c r="B220" s="75" t="s">
        <v>541</v>
      </c>
      <c r="C220" s="69">
        <v>1162817</v>
      </c>
      <c r="D220" s="82" t="s">
        <v>114</v>
      </c>
      <c r="E220" s="82" t="s">
        <v>244</v>
      </c>
      <c r="F220" s="69" t="s">
        <v>421</v>
      </c>
      <c r="G220" s="82" t="s">
        <v>268</v>
      </c>
      <c r="H220" s="69" t="s">
        <v>393</v>
      </c>
      <c r="I220" s="69" t="s">
        <v>255</v>
      </c>
      <c r="J220" s="69"/>
      <c r="K220" s="76">
        <v>4.9399999999451731</v>
      </c>
      <c r="L220" s="82" t="s">
        <v>127</v>
      </c>
      <c r="M220" s="83">
        <v>2.4300000000000002E-2</v>
      </c>
      <c r="N220" s="83">
        <v>5.159999999988657E-2</v>
      </c>
      <c r="O220" s="76">
        <v>12032.098735000001</v>
      </c>
      <c r="P220" s="78">
        <v>87.92</v>
      </c>
      <c r="Q220" s="69"/>
      <c r="R220" s="76">
        <v>10.578621206999999</v>
      </c>
      <c r="S220" s="77">
        <v>8.2151956213749017E-6</v>
      </c>
      <c r="T220" s="77">
        <v>4.5819208387038153E-3</v>
      </c>
      <c r="U220" s="77">
        <v>1.3511432827840168E-4</v>
      </c>
    </row>
    <row r="221" spans="2:21">
      <c r="B221" s="75" t="s">
        <v>542</v>
      </c>
      <c r="C221" s="69">
        <v>1141415</v>
      </c>
      <c r="D221" s="82" t="s">
        <v>114</v>
      </c>
      <c r="E221" s="82" t="s">
        <v>244</v>
      </c>
      <c r="F221" s="69" t="s">
        <v>543</v>
      </c>
      <c r="G221" s="82" t="s">
        <v>150</v>
      </c>
      <c r="H221" s="69" t="s">
        <v>393</v>
      </c>
      <c r="I221" s="69" t="s">
        <v>255</v>
      </c>
      <c r="J221" s="69"/>
      <c r="K221" s="69">
        <v>0.98</v>
      </c>
      <c r="L221" s="82" t="s">
        <v>127</v>
      </c>
      <c r="M221" s="83">
        <v>2.1600000000000001E-2</v>
      </c>
      <c r="N221" s="83">
        <v>5.3207547169811333E-2</v>
      </c>
      <c r="O221" s="76">
        <v>1.1000000000000002E-4</v>
      </c>
      <c r="P221" s="78">
        <v>97.08</v>
      </c>
      <c r="Q221" s="69"/>
      <c r="R221" s="76">
        <v>1.0600000000000001E-7</v>
      </c>
      <c r="S221" s="77">
        <v>8.6003643520902242E-13</v>
      </c>
      <c r="T221" s="77">
        <v>4.5911806406417295E-11</v>
      </c>
      <c r="U221" s="77">
        <v>1.353873866665484E-12</v>
      </c>
    </row>
    <row r="222" spans="2:21">
      <c r="B222" s="75" t="s">
        <v>544</v>
      </c>
      <c r="C222" s="69">
        <v>1156397</v>
      </c>
      <c r="D222" s="82" t="s">
        <v>114</v>
      </c>
      <c r="E222" s="82" t="s">
        <v>244</v>
      </c>
      <c r="F222" s="69" t="s">
        <v>543</v>
      </c>
      <c r="G222" s="82" t="s">
        <v>150</v>
      </c>
      <c r="H222" s="69" t="s">
        <v>393</v>
      </c>
      <c r="I222" s="69" t="s">
        <v>255</v>
      </c>
      <c r="J222" s="69"/>
      <c r="K222" s="69">
        <v>2.96</v>
      </c>
      <c r="L222" s="82" t="s">
        <v>127</v>
      </c>
      <c r="M222" s="83">
        <v>0.04</v>
      </c>
      <c r="N222" s="83">
        <v>5.0526315789473683E-2</v>
      </c>
      <c r="O222" s="76">
        <v>3.3300000000000002E-4</v>
      </c>
      <c r="P222" s="78">
        <v>97.11</v>
      </c>
      <c r="Q222" s="69"/>
      <c r="R222" s="76">
        <v>3.2300000000000002E-7</v>
      </c>
      <c r="S222" s="77">
        <v>4.8922552044780503E-13</v>
      </c>
      <c r="T222" s="77">
        <v>1.3990107046483762E-10</v>
      </c>
      <c r="U222" s="77">
        <v>4.1254835748391634E-12</v>
      </c>
    </row>
    <row r="223" spans="2:21">
      <c r="B223" s="75" t="s">
        <v>545</v>
      </c>
      <c r="C223" s="69">
        <v>1136134</v>
      </c>
      <c r="D223" s="82" t="s">
        <v>114</v>
      </c>
      <c r="E223" s="82" t="s">
        <v>244</v>
      </c>
      <c r="F223" s="69" t="s">
        <v>546</v>
      </c>
      <c r="G223" s="82" t="s">
        <v>547</v>
      </c>
      <c r="H223" s="69" t="s">
        <v>393</v>
      </c>
      <c r="I223" s="69" t="s">
        <v>255</v>
      </c>
      <c r="J223" s="69"/>
      <c r="K223" s="69">
        <v>1.21</v>
      </c>
      <c r="L223" s="82" t="s">
        <v>127</v>
      </c>
      <c r="M223" s="83">
        <v>3.3500000000000002E-2</v>
      </c>
      <c r="N223" s="83">
        <v>5.0729166666666672E-2</v>
      </c>
      <c r="O223" s="76">
        <v>2.9200000000000005E-4</v>
      </c>
      <c r="P223" s="78">
        <v>98.83</v>
      </c>
      <c r="Q223" s="69"/>
      <c r="R223" s="76">
        <v>2.8800000000000004E-7</v>
      </c>
      <c r="S223" s="77">
        <v>1.4164333432289638E-12</v>
      </c>
      <c r="T223" s="77">
        <v>1.2474151174573757E-10</v>
      </c>
      <c r="U223" s="77">
        <v>3.6784497509401835E-12</v>
      </c>
    </row>
    <row r="224" spans="2:21">
      <c r="B224" s="75" t="s">
        <v>548</v>
      </c>
      <c r="C224" s="69">
        <v>1141951</v>
      </c>
      <c r="D224" s="82" t="s">
        <v>114</v>
      </c>
      <c r="E224" s="82" t="s">
        <v>244</v>
      </c>
      <c r="F224" s="69" t="s">
        <v>546</v>
      </c>
      <c r="G224" s="82" t="s">
        <v>547</v>
      </c>
      <c r="H224" s="69" t="s">
        <v>393</v>
      </c>
      <c r="I224" s="69" t="s">
        <v>255</v>
      </c>
      <c r="J224" s="69"/>
      <c r="K224" s="69">
        <v>3.71</v>
      </c>
      <c r="L224" s="82" t="s">
        <v>127</v>
      </c>
      <c r="M224" s="83">
        <v>2.6200000000000001E-2</v>
      </c>
      <c r="N224" s="83">
        <v>5.2045454545454541E-2</v>
      </c>
      <c r="O224" s="76">
        <v>4.1100000000000007E-4</v>
      </c>
      <c r="P224" s="78">
        <v>91.08</v>
      </c>
      <c r="Q224" s="76">
        <v>6.5000000000000013E-8</v>
      </c>
      <c r="R224" s="76">
        <v>4.4000000000000008E-7</v>
      </c>
      <c r="S224" s="77">
        <v>9.3873586261543949E-13</v>
      </c>
      <c r="T224" s="77">
        <v>1.9057730961154351E-10</v>
      </c>
      <c r="U224" s="77">
        <v>5.6198537861586134E-12</v>
      </c>
    </row>
    <row r="225" spans="2:21">
      <c r="B225" s="75" t="s">
        <v>549</v>
      </c>
      <c r="C225" s="69">
        <v>7150410</v>
      </c>
      <c r="D225" s="82" t="s">
        <v>114</v>
      </c>
      <c r="E225" s="82" t="s">
        <v>244</v>
      </c>
      <c r="F225" s="69" t="s">
        <v>550</v>
      </c>
      <c r="G225" s="82" t="s">
        <v>432</v>
      </c>
      <c r="H225" s="69" t="s">
        <v>426</v>
      </c>
      <c r="I225" s="69" t="s">
        <v>125</v>
      </c>
      <c r="J225" s="69"/>
      <c r="K225" s="76">
        <v>2.1000000000264478</v>
      </c>
      <c r="L225" s="82" t="s">
        <v>127</v>
      </c>
      <c r="M225" s="83">
        <v>2.9500000000000002E-2</v>
      </c>
      <c r="N225" s="83">
        <v>6.0799999999682629E-2</v>
      </c>
      <c r="O225" s="76">
        <v>8055.0674560000016</v>
      </c>
      <c r="P225" s="78">
        <v>93.88</v>
      </c>
      <c r="Q225" s="69"/>
      <c r="R225" s="76">
        <v>7.562097328000001</v>
      </c>
      <c r="S225" s="77">
        <v>2.0398597297328785E-5</v>
      </c>
      <c r="T225" s="77">
        <v>3.2753730995247316E-3</v>
      </c>
      <c r="U225" s="77">
        <v>9.6586093863774392E-5</v>
      </c>
    </row>
    <row r="226" spans="2:21">
      <c r="B226" s="75" t="s">
        <v>551</v>
      </c>
      <c r="C226" s="69">
        <v>7150444</v>
      </c>
      <c r="D226" s="82" t="s">
        <v>114</v>
      </c>
      <c r="E226" s="82" t="s">
        <v>244</v>
      </c>
      <c r="F226" s="69" t="s">
        <v>550</v>
      </c>
      <c r="G226" s="82" t="s">
        <v>432</v>
      </c>
      <c r="H226" s="69" t="s">
        <v>426</v>
      </c>
      <c r="I226" s="69" t="s">
        <v>125</v>
      </c>
      <c r="J226" s="69"/>
      <c r="K226" s="76">
        <v>3.4299999972810165</v>
      </c>
      <c r="L226" s="82" t="s">
        <v>127</v>
      </c>
      <c r="M226" s="83">
        <v>2.5499999999999998E-2</v>
      </c>
      <c r="N226" s="83">
        <v>5.9999999953915528E-2</v>
      </c>
      <c r="O226" s="76">
        <v>729.55131500000016</v>
      </c>
      <c r="P226" s="78">
        <v>89.23</v>
      </c>
      <c r="Q226" s="69"/>
      <c r="R226" s="76">
        <v>0.65097863900000019</v>
      </c>
      <c r="S226" s="77">
        <v>1.2529002988201758E-6</v>
      </c>
      <c r="T226" s="77">
        <v>2.8195854008000959E-4</v>
      </c>
      <c r="U226" s="77">
        <v>8.3145562933921175E-6</v>
      </c>
    </row>
    <row r="227" spans="2:21">
      <c r="B227" s="75" t="s">
        <v>552</v>
      </c>
      <c r="C227" s="69">
        <v>1155878</v>
      </c>
      <c r="D227" s="82" t="s">
        <v>114</v>
      </c>
      <c r="E227" s="82" t="s">
        <v>244</v>
      </c>
      <c r="F227" s="69">
        <v>514486042</v>
      </c>
      <c r="G227" s="82" t="s">
        <v>370</v>
      </c>
      <c r="H227" s="69" t="s">
        <v>426</v>
      </c>
      <c r="I227" s="69" t="s">
        <v>125</v>
      </c>
      <c r="J227" s="69"/>
      <c r="K227" s="76">
        <v>2.3000000000314773</v>
      </c>
      <c r="L227" s="82" t="s">
        <v>127</v>
      </c>
      <c r="M227" s="83">
        <v>3.27E-2</v>
      </c>
      <c r="N227" s="83">
        <v>5.2400000002770009E-2</v>
      </c>
      <c r="O227" s="76">
        <v>3303.41428</v>
      </c>
      <c r="P227" s="78">
        <v>96.17</v>
      </c>
      <c r="Q227" s="69"/>
      <c r="R227" s="76">
        <v>3.1768935130000004</v>
      </c>
      <c r="S227" s="77">
        <v>1.0467324306939634E-5</v>
      </c>
      <c r="T227" s="77">
        <v>1.3760086787043299E-3</v>
      </c>
      <c r="U227" s="77">
        <v>4.0576538721035879E-5</v>
      </c>
    </row>
    <row r="228" spans="2:21">
      <c r="B228" s="75" t="s">
        <v>554</v>
      </c>
      <c r="C228" s="69">
        <v>7200249</v>
      </c>
      <c r="D228" s="82" t="s">
        <v>114</v>
      </c>
      <c r="E228" s="82" t="s">
        <v>244</v>
      </c>
      <c r="F228" s="69" t="s">
        <v>555</v>
      </c>
      <c r="G228" s="82" t="s">
        <v>473</v>
      </c>
      <c r="H228" s="69" t="s">
        <v>426</v>
      </c>
      <c r="I228" s="69" t="s">
        <v>125</v>
      </c>
      <c r="J228" s="69"/>
      <c r="K228" s="76">
        <v>5.060000000023388</v>
      </c>
      <c r="L228" s="82" t="s">
        <v>127</v>
      </c>
      <c r="M228" s="83">
        <v>7.4999999999999997E-3</v>
      </c>
      <c r="N228" s="83">
        <v>4.5200000000727644E-2</v>
      </c>
      <c r="O228" s="76">
        <v>9250.0896600000015</v>
      </c>
      <c r="P228" s="78">
        <v>83.2</v>
      </c>
      <c r="Q228" s="69"/>
      <c r="R228" s="76">
        <v>7.6960745970000017</v>
      </c>
      <c r="S228" s="77">
        <v>1.740102610504851E-5</v>
      </c>
      <c r="T228" s="77">
        <v>3.3334027074227363E-3</v>
      </c>
      <c r="U228" s="77">
        <v>9.8297304460249042E-5</v>
      </c>
    </row>
    <row r="229" spans="2:21">
      <c r="B229" s="75" t="s">
        <v>556</v>
      </c>
      <c r="C229" s="69">
        <v>7200173</v>
      </c>
      <c r="D229" s="82" t="s">
        <v>114</v>
      </c>
      <c r="E229" s="82" t="s">
        <v>244</v>
      </c>
      <c r="F229" s="69" t="s">
        <v>555</v>
      </c>
      <c r="G229" s="82" t="s">
        <v>473</v>
      </c>
      <c r="H229" s="69" t="s">
        <v>426</v>
      </c>
      <c r="I229" s="69" t="s">
        <v>125</v>
      </c>
      <c r="J229" s="69"/>
      <c r="K229" s="76">
        <v>2.3900000001238371</v>
      </c>
      <c r="L229" s="82" t="s">
        <v>127</v>
      </c>
      <c r="M229" s="83">
        <v>3.4500000000000003E-2</v>
      </c>
      <c r="N229" s="83">
        <v>5.2500000001238369E-2</v>
      </c>
      <c r="O229" s="76">
        <v>4159.0168830000011</v>
      </c>
      <c r="P229" s="78">
        <v>97.08</v>
      </c>
      <c r="Q229" s="69"/>
      <c r="R229" s="76">
        <v>4.03757345</v>
      </c>
      <c r="S229" s="77">
        <v>9.463011656239705E-6</v>
      </c>
      <c r="T229" s="77">
        <v>1.7487951942272678E-3</v>
      </c>
      <c r="U229" s="77">
        <v>5.156948281789998E-5</v>
      </c>
    </row>
    <row r="230" spans="2:21">
      <c r="B230" s="75" t="s">
        <v>557</v>
      </c>
      <c r="C230" s="69">
        <v>1168483</v>
      </c>
      <c r="D230" s="82" t="s">
        <v>114</v>
      </c>
      <c r="E230" s="82" t="s">
        <v>244</v>
      </c>
      <c r="F230" s="69" t="s">
        <v>558</v>
      </c>
      <c r="G230" s="82" t="s">
        <v>473</v>
      </c>
      <c r="H230" s="69" t="s">
        <v>426</v>
      </c>
      <c r="I230" s="69" t="s">
        <v>125</v>
      </c>
      <c r="J230" s="69"/>
      <c r="K230" s="76">
        <v>4.0599999995360685</v>
      </c>
      <c r="L230" s="82" t="s">
        <v>127</v>
      </c>
      <c r="M230" s="83">
        <v>2.5000000000000001E-3</v>
      </c>
      <c r="N230" s="83">
        <v>5.4799999994414809E-2</v>
      </c>
      <c r="O230" s="76">
        <v>5454.9360960000013</v>
      </c>
      <c r="P230" s="78">
        <v>81.400000000000006</v>
      </c>
      <c r="Q230" s="69"/>
      <c r="R230" s="76">
        <v>4.4403178010000008</v>
      </c>
      <c r="S230" s="77">
        <v>9.627456479151153E-6</v>
      </c>
      <c r="T230" s="77">
        <v>1.9232359553064207E-3</v>
      </c>
      <c r="U230" s="77">
        <v>5.6713492740221228E-5</v>
      </c>
    </row>
    <row r="231" spans="2:21">
      <c r="B231" s="75" t="s">
        <v>559</v>
      </c>
      <c r="C231" s="69">
        <v>1161751</v>
      </c>
      <c r="D231" s="82" t="s">
        <v>114</v>
      </c>
      <c r="E231" s="82" t="s">
        <v>244</v>
      </c>
      <c r="F231" s="69" t="s">
        <v>558</v>
      </c>
      <c r="G231" s="82" t="s">
        <v>473</v>
      </c>
      <c r="H231" s="69" t="s">
        <v>426</v>
      </c>
      <c r="I231" s="69" t="s">
        <v>125</v>
      </c>
      <c r="J231" s="69"/>
      <c r="K231" s="76">
        <v>3.2599999825647372</v>
      </c>
      <c r="L231" s="82" t="s">
        <v>127</v>
      </c>
      <c r="M231" s="83">
        <v>2.0499999999999997E-2</v>
      </c>
      <c r="N231" s="83">
        <v>5.3199999785412143E-2</v>
      </c>
      <c r="O231" s="76">
        <v>131.38596300000003</v>
      </c>
      <c r="P231" s="78">
        <v>90.8</v>
      </c>
      <c r="Q231" s="69"/>
      <c r="R231" s="76">
        <v>0.11929845800000001</v>
      </c>
      <c r="S231" s="77">
        <v>2.3516436176077848E-7</v>
      </c>
      <c r="T231" s="77">
        <v>5.167177083283118E-5</v>
      </c>
      <c r="U231" s="77">
        <v>1.5237270247140552E-6</v>
      </c>
    </row>
    <row r="232" spans="2:21">
      <c r="B232" s="75" t="s">
        <v>560</v>
      </c>
      <c r="C232" s="69">
        <v>1162825</v>
      </c>
      <c r="D232" s="82" t="s">
        <v>114</v>
      </c>
      <c r="E232" s="82" t="s">
        <v>244</v>
      </c>
      <c r="F232" s="69" t="s">
        <v>561</v>
      </c>
      <c r="G232" s="82" t="s">
        <v>432</v>
      </c>
      <c r="H232" s="69" t="s">
        <v>426</v>
      </c>
      <c r="I232" s="69" t="s">
        <v>125</v>
      </c>
      <c r="J232" s="69"/>
      <c r="K232" s="69">
        <v>2.83</v>
      </c>
      <c r="L232" s="82" t="s">
        <v>127</v>
      </c>
      <c r="M232" s="83">
        <v>2.4E-2</v>
      </c>
      <c r="N232" s="83">
        <v>5.8101305158483524E-2</v>
      </c>
      <c r="O232" s="76">
        <v>3.5100000000000005E-3</v>
      </c>
      <c r="P232" s="78">
        <v>91.67</v>
      </c>
      <c r="Q232" s="69"/>
      <c r="R232" s="76">
        <v>3.2180000000000004E-6</v>
      </c>
      <c r="S232" s="77">
        <v>1.3468525092898291E-11</v>
      </c>
      <c r="T232" s="77">
        <v>1.3938131416589704E-9</v>
      </c>
      <c r="U232" s="77">
        <v>4.1101567008769128E-11</v>
      </c>
    </row>
    <row r="233" spans="2:21">
      <c r="B233" s="75" t="s">
        <v>562</v>
      </c>
      <c r="C233" s="69">
        <v>1140102</v>
      </c>
      <c r="D233" s="82" t="s">
        <v>114</v>
      </c>
      <c r="E233" s="82" t="s">
        <v>244</v>
      </c>
      <c r="F233" s="69" t="s">
        <v>431</v>
      </c>
      <c r="G233" s="82" t="s">
        <v>432</v>
      </c>
      <c r="H233" s="69" t="s">
        <v>433</v>
      </c>
      <c r="I233" s="69" t="s">
        <v>255</v>
      </c>
      <c r="J233" s="69"/>
      <c r="K233" s="76">
        <v>2.5099999999804212</v>
      </c>
      <c r="L233" s="82" t="s">
        <v>127</v>
      </c>
      <c r="M233" s="83">
        <v>4.2999999999999997E-2</v>
      </c>
      <c r="N233" s="83">
        <v>6.0700000001892664E-2</v>
      </c>
      <c r="O233" s="76">
        <v>6266.1776940000009</v>
      </c>
      <c r="P233" s="78">
        <v>97.81</v>
      </c>
      <c r="Q233" s="69"/>
      <c r="R233" s="76">
        <v>6.1289486120000003</v>
      </c>
      <c r="S233" s="77">
        <v>5.1741407767269404E-6</v>
      </c>
      <c r="T233" s="77">
        <v>2.6546330391417359E-3</v>
      </c>
      <c r="U233" s="77">
        <v>7.8281352414363132E-5</v>
      </c>
    </row>
    <row r="234" spans="2:21">
      <c r="B234" s="75" t="s">
        <v>563</v>
      </c>
      <c r="C234" s="69">
        <v>1132836</v>
      </c>
      <c r="D234" s="82" t="s">
        <v>114</v>
      </c>
      <c r="E234" s="82" t="s">
        <v>244</v>
      </c>
      <c r="F234" s="69" t="s">
        <v>441</v>
      </c>
      <c r="G234" s="82" t="s">
        <v>150</v>
      </c>
      <c r="H234" s="69" t="s">
        <v>433</v>
      </c>
      <c r="I234" s="69" t="s">
        <v>255</v>
      </c>
      <c r="J234" s="69"/>
      <c r="K234" s="76">
        <v>1.4799999987913808</v>
      </c>
      <c r="L234" s="82" t="s">
        <v>127</v>
      </c>
      <c r="M234" s="83">
        <v>4.1399999999999999E-2</v>
      </c>
      <c r="N234" s="83">
        <v>5.4099999988102644E-2</v>
      </c>
      <c r="O234" s="76">
        <v>349.952001</v>
      </c>
      <c r="P234" s="78">
        <v>98.21</v>
      </c>
      <c r="Q234" s="76">
        <v>0.18584198300000002</v>
      </c>
      <c r="R234" s="76">
        <v>0.52952984300000017</v>
      </c>
      <c r="S234" s="77">
        <v>2.3317408423238277E-6</v>
      </c>
      <c r="T234" s="77">
        <v>2.2935539281355237E-4</v>
      </c>
      <c r="U234" s="77">
        <v>6.7633643024261971E-6</v>
      </c>
    </row>
    <row r="235" spans="2:21">
      <c r="B235" s="75" t="s">
        <v>564</v>
      </c>
      <c r="C235" s="69">
        <v>1139252</v>
      </c>
      <c r="D235" s="82" t="s">
        <v>114</v>
      </c>
      <c r="E235" s="82" t="s">
        <v>244</v>
      </c>
      <c r="F235" s="69" t="s">
        <v>441</v>
      </c>
      <c r="G235" s="82" t="s">
        <v>150</v>
      </c>
      <c r="H235" s="69" t="s">
        <v>433</v>
      </c>
      <c r="I235" s="69" t="s">
        <v>255</v>
      </c>
      <c r="J235" s="69"/>
      <c r="K235" s="76">
        <v>2.0300000002045895</v>
      </c>
      <c r="L235" s="82" t="s">
        <v>127</v>
      </c>
      <c r="M235" s="83">
        <v>3.5499999999999997E-2</v>
      </c>
      <c r="N235" s="83">
        <v>5.6100000004091786E-2</v>
      </c>
      <c r="O235" s="76">
        <v>3112.982755</v>
      </c>
      <c r="P235" s="78">
        <v>96.08</v>
      </c>
      <c r="Q235" s="76">
        <v>0.91932040800000014</v>
      </c>
      <c r="R235" s="76">
        <v>3.9102742400000006</v>
      </c>
      <c r="S235" s="77">
        <v>1.0136858717964267E-5</v>
      </c>
      <c r="T235" s="77">
        <v>1.6936580556875522E-3</v>
      </c>
      <c r="U235" s="77">
        <v>4.9943567028596582E-5</v>
      </c>
    </row>
    <row r="236" spans="2:21">
      <c r="B236" s="75" t="s">
        <v>565</v>
      </c>
      <c r="C236" s="69">
        <v>1143080</v>
      </c>
      <c r="D236" s="82" t="s">
        <v>114</v>
      </c>
      <c r="E236" s="82" t="s">
        <v>244</v>
      </c>
      <c r="F236" s="69" t="s">
        <v>441</v>
      </c>
      <c r="G236" s="82" t="s">
        <v>150</v>
      </c>
      <c r="H236" s="69" t="s">
        <v>433</v>
      </c>
      <c r="I236" s="69" t="s">
        <v>255</v>
      </c>
      <c r="J236" s="69"/>
      <c r="K236" s="76">
        <v>2.530000000004768</v>
      </c>
      <c r="L236" s="82" t="s">
        <v>127</v>
      </c>
      <c r="M236" s="83">
        <v>2.5000000000000001E-2</v>
      </c>
      <c r="N236" s="83">
        <v>5.5799999999332453E-2</v>
      </c>
      <c r="O236" s="76">
        <v>13415.203193000001</v>
      </c>
      <c r="P236" s="78">
        <v>93.8</v>
      </c>
      <c r="Q236" s="69"/>
      <c r="R236" s="76">
        <v>12.583460298000002</v>
      </c>
      <c r="S236" s="77">
        <v>1.1866801354664864E-5</v>
      </c>
      <c r="T236" s="77">
        <v>5.4502772936284357E-3</v>
      </c>
      <c r="U236" s="77">
        <v>1.6072092499702705E-4</v>
      </c>
    </row>
    <row r="237" spans="2:21">
      <c r="B237" s="75" t="s">
        <v>566</v>
      </c>
      <c r="C237" s="69">
        <v>1189190</v>
      </c>
      <c r="D237" s="82" t="s">
        <v>114</v>
      </c>
      <c r="E237" s="82" t="s">
        <v>244</v>
      </c>
      <c r="F237" s="69" t="s">
        <v>441</v>
      </c>
      <c r="G237" s="82" t="s">
        <v>150</v>
      </c>
      <c r="H237" s="69" t="s">
        <v>433</v>
      </c>
      <c r="I237" s="69" t="s">
        <v>255</v>
      </c>
      <c r="J237" s="69"/>
      <c r="K237" s="76">
        <v>4.3200000003831356</v>
      </c>
      <c r="L237" s="82" t="s">
        <v>127</v>
      </c>
      <c r="M237" s="83">
        <v>4.7300000000000002E-2</v>
      </c>
      <c r="N237" s="83">
        <v>5.7900000005146363E-2</v>
      </c>
      <c r="O237" s="76">
        <v>6270.7946280000006</v>
      </c>
      <c r="P237" s="78">
        <v>95.85</v>
      </c>
      <c r="Q237" s="76">
        <v>0.14912820600000004</v>
      </c>
      <c r="R237" s="76">
        <v>6.1596845770000019</v>
      </c>
      <c r="S237" s="77">
        <v>1.5878846404922579E-5</v>
      </c>
      <c r="T237" s="77">
        <v>2.6679457153190424E-3</v>
      </c>
      <c r="U237" s="77">
        <v>7.8673924299082432E-5</v>
      </c>
    </row>
    <row r="238" spans="2:21">
      <c r="B238" s="75" t="s">
        <v>567</v>
      </c>
      <c r="C238" s="69">
        <v>1137512</v>
      </c>
      <c r="D238" s="82" t="s">
        <v>114</v>
      </c>
      <c r="E238" s="82" t="s">
        <v>244</v>
      </c>
      <c r="F238" s="69" t="s">
        <v>568</v>
      </c>
      <c r="G238" s="82" t="s">
        <v>425</v>
      </c>
      <c r="H238" s="69" t="s">
        <v>426</v>
      </c>
      <c r="I238" s="69" t="s">
        <v>125</v>
      </c>
      <c r="J238" s="69"/>
      <c r="K238" s="76">
        <v>1.0799999999777428</v>
      </c>
      <c r="L238" s="82" t="s">
        <v>127</v>
      </c>
      <c r="M238" s="83">
        <v>3.5000000000000003E-2</v>
      </c>
      <c r="N238" s="83">
        <v>5.9600000002893429E-2</v>
      </c>
      <c r="O238" s="76">
        <v>3639.4749850000003</v>
      </c>
      <c r="P238" s="78">
        <v>98.76</v>
      </c>
      <c r="Q238" s="69"/>
      <c r="R238" s="76">
        <v>3.5943455760000007</v>
      </c>
      <c r="S238" s="77">
        <v>1.51866262674734E-5</v>
      </c>
      <c r="T238" s="77">
        <v>1.5568197947459857E-3</v>
      </c>
      <c r="U238" s="77">
        <v>4.5908401350104689E-5</v>
      </c>
    </row>
    <row r="239" spans="2:21">
      <c r="B239" s="75" t="s">
        <v>569</v>
      </c>
      <c r="C239" s="69">
        <v>1141852</v>
      </c>
      <c r="D239" s="82" t="s">
        <v>114</v>
      </c>
      <c r="E239" s="82" t="s">
        <v>244</v>
      </c>
      <c r="F239" s="69" t="s">
        <v>568</v>
      </c>
      <c r="G239" s="82" t="s">
        <v>425</v>
      </c>
      <c r="H239" s="69" t="s">
        <v>426</v>
      </c>
      <c r="I239" s="69" t="s">
        <v>125</v>
      </c>
      <c r="J239" s="69"/>
      <c r="K239" s="76">
        <v>2.4100000001477175</v>
      </c>
      <c r="L239" s="82" t="s">
        <v>127</v>
      </c>
      <c r="M239" s="83">
        <v>2.6499999999999999E-2</v>
      </c>
      <c r="N239" s="83">
        <v>6.440000000746364E-2</v>
      </c>
      <c r="O239" s="76">
        <v>2785.5701040000004</v>
      </c>
      <c r="P239" s="78">
        <v>92.35</v>
      </c>
      <c r="Q239" s="69"/>
      <c r="R239" s="76">
        <v>2.5724740820000007</v>
      </c>
      <c r="S239" s="77">
        <v>3.8851635263924072E-6</v>
      </c>
      <c r="T239" s="77">
        <v>1.1142163399840573E-3</v>
      </c>
      <c r="U239" s="77">
        <v>3.2856655021642285E-5</v>
      </c>
    </row>
    <row r="240" spans="2:21">
      <c r="B240" s="75" t="s">
        <v>570</v>
      </c>
      <c r="C240" s="69">
        <v>1168038</v>
      </c>
      <c r="D240" s="82" t="s">
        <v>114</v>
      </c>
      <c r="E240" s="82" t="s">
        <v>244</v>
      </c>
      <c r="F240" s="69" t="s">
        <v>568</v>
      </c>
      <c r="G240" s="82" t="s">
        <v>425</v>
      </c>
      <c r="H240" s="69" t="s">
        <v>426</v>
      </c>
      <c r="I240" s="69" t="s">
        <v>125</v>
      </c>
      <c r="J240" s="69"/>
      <c r="K240" s="76">
        <v>2.1699999996416324</v>
      </c>
      <c r="L240" s="82" t="s">
        <v>127</v>
      </c>
      <c r="M240" s="83">
        <v>4.99E-2</v>
      </c>
      <c r="N240" s="83">
        <v>5.6199999998302476E-2</v>
      </c>
      <c r="O240" s="76">
        <v>2119.8748540000001</v>
      </c>
      <c r="P240" s="78">
        <v>100.04</v>
      </c>
      <c r="Q240" s="69"/>
      <c r="R240" s="76">
        <v>2.1207228279999999</v>
      </c>
      <c r="S240" s="77">
        <v>9.9758816658823529E-6</v>
      </c>
      <c r="T240" s="77">
        <v>9.1854920680005468E-4</v>
      </c>
      <c r="U240" s="77">
        <v>2.708670957802E-5</v>
      </c>
    </row>
    <row r="241" spans="2:21">
      <c r="B241" s="75" t="s">
        <v>571</v>
      </c>
      <c r="C241" s="69">
        <v>1190008</v>
      </c>
      <c r="D241" s="82" t="s">
        <v>114</v>
      </c>
      <c r="E241" s="82" t="s">
        <v>244</v>
      </c>
      <c r="F241" s="69" t="s">
        <v>572</v>
      </c>
      <c r="G241" s="82" t="s">
        <v>432</v>
      </c>
      <c r="H241" s="69" t="s">
        <v>433</v>
      </c>
      <c r="I241" s="69" t="s">
        <v>255</v>
      </c>
      <c r="J241" s="69"/>
      <c r="K241" s="76">
        <v>3.9200000000724939</v>
      </c>
      <c r="L241" s="82" t="s">
        <v>127</v>
      </c>
      <c r="M241" s="83">
        <v>5.3399999999999996E-2</v>
      </c>
      <c r="N241" s="83">
        <v>6.1000000000792899E-2</v>
      </c>
      <c r="O241" s="76">
        <v>9019.6548650000004</v>
      </c>
      <c r="P241" s="78">
        <v>97.88</v>
      </c>
      <c r="Q241" s="69"/>
      <c r="R241" s="76">
        <v>8.8284384829999993</v>
      </c>
      <c r="S241" s="77">
        <v>2.25491371625E-5</v>
      </c>
      <c r="T241" s="77">
        <v>3.8238637594571732E-3</v>
      </c>
      <c r="U241" s="77">
        <v>1.1276030326035442E-4</v>
      </c>
    </row>
    <row r="242" spans="2:21">
      <c r="B242" s="75" t="s">
        <v>573</v>
      </c>
      <c r="C242" s="69">
        <v>1188572</v>
      </c>
      <c r="D242" s="82" t="s">
        <v>114</v>
      </c>
      <c r="E242" s="82" t="s">
        <v>244</v>
      </c>
      <c r="F242" s="69" t="s">
        <v>574</v>
      </c>
      <c r="G242" s="82" t="s">
        <v>432</v>
      </c>
      <c r="H242" s="69" t="s">
        <v>447</v>
      </c>
      <c r="I242" s="69" t="s">
        <v>125</v>
      </c>
      <c r="J242" s="69"/>
      <c r="K242" s="76">
        <v>3.3699999999155503</v>
      </c>
      <c r="L242" s="82" t="s">
        <v>127</v>
      </c>
      <c r="M242" s="83">
        <v>4.53E-2</v>
      </c>
      <c r="N242" s="83">
        <v>6.1499999998190356E-2</v>
      </c>
      <c r="O242" s="76">
        <v>17439.494885000004</v>
      </c>
      <c r="P242" s="78">
        <v>95.06</v>
      </c>
      <c r="Q242" s="69"/>
      <c r="R242" s="76">
        <v>16.577984420000003</v>
      </c>
      <c r="S242" s="77">
        <v>2.4913564121428576E-5</v>
      </c>
      <c r="T242" s="77">
        <v>7.1804265216947379E-3</v>
      </c>
      <c r="U242" s="77">
        <v>2.1174056479458071E-4</v>
      </c>
    </row>
    <row r="243" spans="2:21">
      <c r="B243" s="75" t="s">
        <v>575</v>
      </c>
      <c r="C243" s="69">
        <v>1150812</v>
      </c>
      <c r="D243" s="82" t="s">
        <v>114</v>
      </c>
      <c r="E243" s="82" t="s">
        <v>244</v>
      </c>
      <c r="F243" s="69" t="s">
        <v>457</v>
      </c>
      <c r="G243" s="82" t="s">
        <v>458</v>
      </c>
      <c r="H243" s="69" t="s">
        <v>447</v>
      </c>
      <c r="I243" s="69" t="s">
        <v>125</v>
      </c>
      <c r="J243" s="69"/>
      <c r="K243" s="76">
        <v>1.9099999997106234</v>
      </c>
      <c r="L243" s="82" t="s">
        <v>127</v>
      </c>
      <c r="M243" s="83">
        <v>3.7499999999999999E-2</v>
      </c>
      <c r="N243" s="83">
        <v>5.8199999994212465E-2</v>
      </c>
      <c r="O243" s="76">
        <v>3372.4737680000003</v>
      </c>
      <c r="P243" s="78">
        <v>96.32</v>
      </c>
      <c r="Q243" s="69"/>
      <c r="R243" s="76">
        <v>3.2483667340000011</v>
      </c>
      <c r="S243" s="77">
        <v>9.1250096378167981E-6</v>
      </c>
      <c r="T243" s="77">
        <v>1.4069658927212648E-3</v>
      </c>
      <c r="U243" s="77">
        <v>4.1489422929321801E-5</v>
      </c>
    </row>
    <row r="244" spans="2:21">
      <c r="B244" s="75" t="s">
        <v>576</v>
      </c>
      <c r="C244" s="69">
        <v>1161785</v>
      </c>
      <c r="D244" s="82" t="s">
        <v>114</v>
      </c>
      <c r="E244" s="82" t="s">
        <v>244</v>
      </c>
      <c r="F244" s="69" t="s">
        <v>457</v>
      </c>
      <c r="G244" s="82" t="s">
        <v>458</v>
      </c>
      <c r="H244" s="69" t="s">
        <v>447</v>
      </c>
      <c r="I244" s="69" t="s">
        <v>125</v>
      </c>
      <c r="J244" s="69"/>
      <c r="K244" s="76">
        <v>3.6699999999583905</v>
      </c>
      <c r="L244" s="82" t="s">
        <v>127</v>
      </c>
      <c r="M244" s="83">
        <v>2.6600000000000002E-2</v>
      </c>
      <c r="N244" s="83">
        <v>6.8999999999722603E-2</v>
      </c>
      <c r="O244" s="76">
        <v>20821.549867000005</v>
      </c>
      <c r="P244" s="78">
        <v>86.57</v>
      </c>
      <c r="Q244" s="69"/>
      <c r="R244" s="76">
        <v>18.025215025000005</v>
      </c>
      <c r="S244" s="77">
        <v>2.5299676931864143E-5</v>
      </c>
      <c r="T244" s="77">
        <v>7.8072658741683443E-3</v>
      </c>
      <c r="U244" s="77">
        <v>2.3022516569220315E-4</v>
      </c>
    </row>
    <row r="245" spans="2:21">
      <c r="B245" s="75" t="s">
        <v>577</v>
      </c>
      <c r="C245" s="69">
        <v>1172725</v>
      </c>
      <c r="D245" s="82" t="s">
        <v>114</v>
      </c>
      <c r="E245" s="82" t="s">
        <v>244</v>
      </c>
      <c r="F245" s="69" t="s">
        <v>578</v>
      </c>
      <c r="G245" s="82" t="s">
        <v>432</v>
      </c>
      <c r="H245" s="69" t="s">
        <v>447</v>
      </c>
      <c r="I245" s="69" t="s">
        <v>125</v>
      </c>
      <c r="J245" s="69"/>
      <c r="K245" s="76">
        <v>3.4199999999745128</v>
      </c>
      <c r="L245" s="82" t="s">
        <v>127</v>
      </c>
      <c r="M245" s="83">
        <v>2.5000000000000001E-2</v>
      </c>
      <c r="N245" s="83">
        <v>6.3500000000091025E-2</v>
      </c>
      <c r="O245" s="76">
        <v>6239.1000000000013</v>
      </c>
      <c r="P245" s="78">
        <v>88.04</v>
      </c>
      <c r="Q245" s="69"/>
      <c r="R245" s="76">
        <v>5.4929039170000005</v>
      </c>
      <c r="S245" s="77">
        <v>2.9583817972580766E-5</v>
      </c>
      <c r="T245" s="77">
        <v>2.3791428419467479E-3</v>
      </c>
      <c r="U245" s="77">
        <v>7.01575383521771E-5</v>
      </c>
    </row>
    <row r="246" spans="2:21">
      <c r="B246" s="75" t="s">
        <v>579</v>
      </c>
      <c r="C246" s="69">
        <v>1159375</v>
      </c>
      <c r="D246" s="82" t="s">
        <v>114</v>
      </c>
      <c r="E246" s="82" t="s">
        <v>244</v>
      </c>
      <c r="F246" s="69" t="s">
        <v>580</v>
      </c>
      <c r="G246" s="82" t="s">
        <v>473</v>
      </c>
      <c r="H246" s="69" t="s">
        <v>462</v>
      </c>
      <c r="I246" s="69"/>
      <c r="J246" s="69"/>
      <c r="K246" s="76">
        <v>1.460000000536714</v>
      </c>
      <c r="L246" s="82" t="s">
        <v>127</v>
      </c>
      <c r="M246" s="83">
        <v>3.5499999999999997E-2</v>
      </c>
      <c r="N246" s="83">
        <v>6.9700000030629719E-2</v>
      </c>
      <c r="O246" s="76">
        <v>1132.9944060000003</v>
      </c>
      <c r="P246" s="78">
        <v>95.38</v>
      </c>
      <c r="Q246" s="69"/>
      <c r="R246" s="76">
        <v>1.0806500770000003</v>
      </c>
      <c r="S246" s="77">
        <v>3.9559529040259448E-6</v>
      </c>
      <c r="T246" s="77">
        <v>4.6806223705947127E-4</v>
      </c>
      <c r="U246" s="77">
        <v>1.3802489606229655E-5</v>
      </c>
    </row>
    <row r="247" spans="2:21">
      <c r="B247" s="75" t="s">
        <v>581</v>
      </c>
      <c r="C247" s="69">
        <v>1193275</v>
      </c>
      <c r="D247" s="82" t="s">
        <v>114</v>
      </c>
      <c r="E247" s="82" t="s">
        <v>244</v>
      </c>
      <c r="F247" s="69" t="s">
        <v>580</v>
      </c>
      <c r="G247" s="82" t="s">
        <v>473</v>
      </c>
      <c r="H247" s="69" t="s">
        <v>462</v>
      </c>
      <c r="I247" s="69"/>
      <c r="J247" s="69"/>
      <c r="K247" s="76">
        <v>3.7299999999533959</v>
      </c>
      <c r="L247" s="82" t="s">
        <v>127</v>
      </c>
      <c r="M247" s="83">
        <v>6.0499999999999998E-2</v>
      </c>
      <c r="N247" s="83">
        <v>6.0300000000051784E-2</v>
      </c>
      <c r="O247" s="76">
        <v>5687.1892140000009</v>
      </c>
      <c r="P247" s="78">
        <v>101.87</v>
      </c>
      <c r="Q247" s="69"/>
      <c r="R247" s="76">
        <v>5.793539399000001</v>
      </c>
      <c r="S247" s="77">
        <v>2.5850860063636366E-5</v>
      </c>
      <c r="T247" s="77">
        <v>2.5093571631588608E-3</v>
      </c>
      <c r="U247" s="77">
        <v>7.3997373469839205E-5</v>
      </c>
    </row>
    <row r="248" spans="2:21">
      <c r="B248" s="75" t="s">
        <v>582</v>
      </c>
      <c r="C248" s="69">
        <v>7200116</v>
      </c>
      <c r="D248" s="82" t="s">
        <v>114</v>
      </c>
      <c r="E248" s="82" t="s">
        <v>244</v>
      </c>
      <c r="F248" s="69" t="s">
        <v>555</v>
      </c>
      <c r="G248" s="82" t="s">
        <v>473</v>
      </c>
      <c r="H248" s="69" t="s">
        <v>462</v>
      </c>
      <c r="I248" s="69"/>
      <c r="J248" s="69"/>
      <c r="K248" s="76">
        <v>1.470000001692805</v>
      </c>
      <c r="L248" s="82" t="s">
        <v>127</v>
      </c>
      <c r="M248" s="83">
        <v>4.2500000000000003E-2</v>
      </c>
      <c r="N248" s="83">
        <v>4.7500000028213425E-2</v>
      </c>
      <c r="O248" s="76">
        <v>527.80901900000015</v>
      </c>
      <c r="P248" s="78">
        <v>100.73</v>
      </c>
      <c r="Q248" s="69"/>
      <c r="R248" s="76">
        <v>0.53166203000000001</v>
      </c>
      <c r="S248" s="77">
        <v>5.7075860394701288E-6</v>
      </c>
      <c r="T248" s="77">
        <v>2.3027890750002664E-4</v>
      </c>
      <c r="U248" s="77">
        <v>6.7905974369369864E-6</v>
      </c>
    </row>
    <row r="249" spans="2:21">
      <c r="B249" s="75" t="s">
        <v>583</v>
      </c>
      <c r="C249" s="69">
        <v>1183581</v>
      </c>
      <c r="D249" s="82" t="s">
        <v>114</v>
      </c>
      <c r="E249" s="82" t="s">
        <v>244</v>
      </c>
      <c r="F249" s="69" t="s">
        <v>584</v>
      </c>
      <c r="G249" s="82" t="s">
        <v>260</v>
      </c>
      <c r="H249" s="69" t="s">
        <v>462</v>
      </c>
      <c r="I249" s="69"/>
      <c r="J249" s="69"/>
      <c r="K249" s="76">
        <v>2.4799999992660311</v>
      </c>
      <c r="L249" s="82" t="s">
        <v>127</v>
      </c>
      <c r="M249" s="83">
        <v>0.01</v>
      </c>
      <c r="N249" s="83">
        <v>6.7299999989383658E-2</v>
      </c>
      <c r="O249" s="76">
        <v>1749.9427680000001</v>
      </c>
      <c r="P249" s="78">
        <v>87.2</v>
      </c>
      <c r="Q249" s="69"/>
      <c r="R249" s="76">
        <v>1.5259500940000006</v>
      </c>
      <c r="S249" s="77">
        <v>9.7219042666666667E-6</v>
      </c>
      <c r="T249" s="77">
        <v>6.6093514435454999E-4</v>
      </c>
      <c r="U249" s="77">
        <v>1.9490037302852259E-5</v>
      </c>
    </row>
    <row r="250" spans="2:21">
      <c r="B250" s="72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76"/>
      <c r="P250" s="78"/>
      <c r="Q250" s="69"/>
      <c r="R250" s="69"/>
      <c r="S250" s="69"/>
      <c r="T250" s="77"/>
      <c r="U250" s="69"/>
    </row>
    <row r="251" spans="2:21">
      <c r="B251" s="86" t="s">
        <v>45</v>
      </c>
      <c r="C251" s="71"/>
      <c r="D251" s="71"/>
      <c r="E251" s="71"/>
      <c r="F251" s="71"/>
      <c r="G251" s="71"/>
      <c r="H251" s="71"/>
      <c r="I251" s="71"/>
      <c r="J251" s="71"/>
      <c r="K251" s="79">
        <v>3.686204478114695</v>
      </c>
      <c r="L251" s="71"/>
      <c r="M251" s="71"/>
      <c r="N251" s="91">
        <v>7.9157326453123622E-2</v>
      </c>
      <c r="O251" s="79"/>
      <c r="P251" s="81"/>
      <c r="Q251" s="71"/>
      <c r="R251" s="79">
        <v>32.717070949000004</v>
      </c>
      <c r="S251" s="71"/>
      <c r="T251" s="80">
        <v>1.4170753090523656E-2</v>
      </c>
      <c r="U251" s="80">
        <v>4.1787535237444912E-4</v>
      </c>
    </row>
    <row r="252" spans="2:21">
      <c r="B252" s="75" t="s">
        <v>585</v>
      </c>
      <c r="C252" s="69">
        <v>1178250</v>
      </c>
      <c r="D252" s="82" t="s">
        <v>114</v>
      </c>
      <c r="E252" s="82" t="s">
        <v>244</v>
      </c>
      <c r="F252" s="69" t="s">
        <v>586</v>
      </c>
      <c r="G252" s="82" t="s">
        <v>480</v>
      </c>
      <c r="H252" s="69" t="s">
        <v>292</v>
      </c>
      <c r="I252" s="69" t="s">
        <v>255</v>
      </c>
      <c r="J252" s="69"/>
      <c r="K252" s="76">
        <v>3.2799999998003453</v>
      </c>
      <c r="L252" s="82" t="s">
        <v>127</v>
      </c>
      <c r="M252" s="83">
        <v>2.12E-2</v>
      </c>
      <c r="N252" s="83">
        <v>5.0199999996137112E-2</v>
      </c>
      <c r="O252" s="76">
        <v>4475.9187680000005</v>
      </c>
      <c r="P252" s="78">
        <v>102.95</v>
      </c>
      <c r="Q252" s="69"/>
      <c r="R252" s="76">
        <v>4.6079582390000002</v>
      </c>
      <c r="S252" s="77">
        <v>2.9839458453333337E-5</v>
      </c>
      <c r="T252" s="77">
        <v>1.9958460999794678E-3</v>
      </c>
      <c r="U252" s="77">
        <v>5.8854662627056648E-5</v>
      </c>
    </row>
    <row r="253" spans="2:21">
      <c r="B253" s="75" t="s">
        <v>587</v>
      </c>
      <c r="C253" s="69">
        <v>1178268</v>
      </c>
      <c r="D253" s="82" t="s">
        <v>114</v>
      </c>
      <c r="E253" s="82" t="s">
        <v>244</v>
      </c>
      <c r="F253" s="69" t="s">
        <v>586</v>
      </c>
      <c r="G253" s="82" t="s">
        <v>480</v>
      </c>
      <c r="H253" s="69" t="s">
        <v>292</v>
      </c>
      <c r="I253" s="69" t="s">
        <v>255</v>
      </c>
      <c r="J253" s="69"/>
      <c r="K253" s="76">
        <v>5.6099999988361278</v>
      </c>
      <c r="L253" s="82" t="s">
        <v>127</v>
      </c>
      <c r="M253" s="83">
        <v>2.6699999999999998E-2</v>
      </c>
      <c r="N253" s="83">
        <v>5.1499999988578821E-2</v>
      </c>
      <c r="O253" s="76">
        <v>932.3976090000001</v>
      </c>
      <c r="P253" s="78">
        <v>98.6</v>
      </c>
      <c r="Q253" s="69"/>
      <c r="R253" s="76">
        <v>0.91934398700000008</v>
      </c>
      <c r="S253" s="77">
        <v>5.4386234776014936E-6</v>
      </c>
      <c r="T253" s="77">
        <v>3.9819569011365866E-4</v>
      </c>
      <c r="U253" s="77">
        <v>1.1742224513918419E-5</v>
      </c>
    </row>
    <row r="254" spans="2:21">
      <c r="B254" s="75" t="s">
        <v>588</v>
      </c>
      <c r="C254" s="69">
        <v>2320174</v>
      </c>
      <c r="D254" s="82" t="s">
        <v>114</v>
      </c>
      <c r="E254" s="82" t="s">
        <v>244</v>
      </c>
      <c r="F254" s="69" t="s">
        <v>491</v>
      </c>
      <c r="G254" s="82" t="s">
        <v>121</v>
      </c>
      <c r="H254" s="69" t="s">
        <v>292</v>
      </c>
      <c r="I254" s="69" t="s">
        <v>255</v>
      </c>
      <c r="J254" s="69"/>
      <c r="K254" s="69">
        <v>1.23</v>
      </c>
      <c r="L254" s="82" t="s">
        <v>127</v>
      </c>
      <c r="M254" s="83">
        <v>3.49E-2</v>
      </c>
      <c r="N254" s="83">
        <v>6.6740088105726875E-2</v>
      </c>
      <c r="O254" s="76">
        <v>2.3000000000000003E-4</v>
      </c>
      <c r="P254" s="78">
        <v>99.45</v>
      </c>
      <c r="Q254" s="69"/>
      <c r="R254" s="76">
        <v>2.2700000000000001E-7</v>
      </c>
      <c r="S254" s="77">
        <v>2.7394858891874935E-13</v>
      </c>
      <c r="T254" s="77">
        <v>9.8320566549591756E-11</v>
      </c>
      <c r="U254" s="77">
        <v>2.8993336578591024E-12</v>
      </c>
    </row>
    <row r="255" spans="2:21">
      <c r="B255" s="75" t="s">
        <v>589</v>
      </c>
      <c r="C255" s="69">
        <v>2320224</v>
      </c>
      <c r="D255" s="82" t="s">
        <v>114</v>
      </c>
      <c r="E255" s="82" t="s">
        <v>244</v>
      </c>
      <c r="F255" s="69" t="s">
        <v>491</v>
      </c>
      <c r="G255" s="82" t="s">
        <v>121</v>
      </c>
      <c r="H255" s="69" t="s">
        <v>292</v>
      </c>
      <c r="I255" s="69" t="s">
        <v>255</v>
      </c>
      <c r="J255" s="69"/>
      <c r="K255" s="69">
        <v>3.89</v>
      </c>
      <c r="L255" s="82" t="s">
        <v>127</v>
      </c>
      <c r="M255" s="83">
        <v>3.7699999999999997E-2</v>
      </c>
      <c r="N255" s="83">
        <v>6.8035714285714283E-2</v>
      </c>
      <c r="O255" s="76">
        <v>3.4400000000000007E-4</v>
      </c>
      <c r="P255" s="78">
        <v>97.67</v>
      </c>
      <c r="Q255" s="69"/>
      <c r="R255" s="76">
        <v>3.3600000000000004E-7</v>
      </c>
      <c r="S255" s="77">
        <v>1.8001696555239309E-12</v>
      </c>
      <c r="T255" s="77">
        <v>1.4553176370336049E-10</v>
      </c>
      <c r="U255" s="77">
        <v>4.2915247094302138E-12</v>
      </c>
    </row>
    <row r="256" spans="2:21">
      <c r="B256" s="75" t="s">
        <v>590</v>
      </c>
      <c r="C256" s="69">
        <v>1141332</v>
      </c>
      <c r="D256" s="82" t="s">
        <v>114</v>
      </c>
      <c r="E256" s="82" t="s">
        <v>244</v>
      </c>
      <c r="F256" s="69" t="s">
        <v>591</v>
      </c>
      <c r="G256" s="82" t="s">
        <v>121</v>
      </c>
      <c r="H256" s="69" t="s">
        <v>401</v>
      </c>
      <c r="I256" s="69" t="s">
        <v>125</v>
      </c>
      <c r="J256" s="69"/>
      <c r="K256" s="69">
        <v>3.54</v>
      </c>
      <c r="L256" s="82" t="s">
        <v>127</v>
      </c>
      <c r="M256" s="83">
        <v>4.6900000000000004E-2</v>
      </c>
      <c r="N256" s="83">
        <v>8.4500010822276581E-2</v>
      </c>
      <c r="O256" s="76">
        <v>1.6700000000000002E-4</v>
      </c>
      <c r="P256" s="78">
        <v>94.1</v>
      </c>
      <c r="Q256" s="69"/>
      <c r="R256" s="76">
        <v>3.6960800000000006E-4</v>
      </c>
      <c r="S256" s="77">
        <v>1.0972026664279646E-13</v>
      </c>
      <c r="T256" s="77">
        <v>1.6008840511568949E-7</v>
      </c>
      <c r="U256" s="77">
        <v>4.7207793595329833E-9</v>
      </c>
    </row>
    <row r="257" spans="2:21">
      <c r="B257" s="75" t="s">
        <v>592</v>
      </c>
      <c r="C257" s="69">
        <v>1143593</v>
      </c>
      <c r="D257" s="82" t="s">
        <v>114</v>
      </c>
      <c r="E257" s="82" t="s">
        <v>244</v>
      </c>
      <c r="F257" s="69" t="s">
        <v>591</v>
      </c>
      <c r="G257" s="82" t="s">
        <v>121</v>
      </c>
      <c r="H257" s="69" t="s">
        <v>401</v>
      </c>
      <c r="I257" s="69" t="s">
        <v>125</v>
      </c>
      <c r="J257" s="69"/>
      <c r="K257" s="76">
        <v>3.6900000000044137</v>
      </c>
      <c r="L257" s="82" t="s">
        <v>127</v>
      </c>
      <c r="M257" s="83">
        <v>4.6900000000000004E-2</v>
      </c>
      <c r="N257" s="83">
        <v>8.4999999999632217E-2</v>
      </c>
      <c r="O257" s="76">
        <v>28584.311296000007</v>
      </c>
      <c r="P257" s="78">
        <v>95.12</v>
      </c>
      <c r="Q257" s="69"/>
      <c r="R257" s="76">
        <v>27.189398552000004</v>
      </c>
      <c r="S257" s="77">
        <v>2.227479044124623E-5</v>
      </c>
      <c r="T257" s="77">
        <v>1.1776550968173084E-2</v>
      </c>
      <c r="U257" s="77">
        <v>3.4727373726325619E-4</v>
      </c>
    </row>
    <row r="258" spans="2:21">
      <c r="B258" s="72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76"/>
      <c r="P258" s="78"/>
      <c r="Q258" s="69"/>
      <c r="R258" s="69"/>
      <c r="S258" s="69"/>
      <c r="T258" s="77"/>
      <c r="U258" s="69"/>
    </row>
    <row r="259" spans="2:21">
      <c r="B259" s="70" t="s">
        <v>187</v>
      </c>
      <c r="C259" s="71"/>
      <c r="D259" s="71"/>
      <c r="E259" s="71"/>
      <c r="F259" s="71"/>
      <c r="G259" s="71"/>
      <c r="H259" s="71"/>
      <c r="I259" s="71"/>
      <c r="J259" s="71"/>
      <c r="K259" s="79">
        <v>3.2202409511386456</v>
      </c>
      <c r="L259" s="71"/>
      <c r="M259" s="71"/>
      <c r="N259" s="91">
        <v>-3.2378054486593331E-2</v>
      </c>
      <c r="O259" s="79"/>
      <c r="P259" s="81"/>
      <c r="Q259" s="71"/>
      <c r="R259" s="79">
        <v>2.4466304800000001</v>
      </c>
      <c r="S259" s="71"/>
      <c r="T259" s="80">
        <f t="shared" ref="T259:T264" si="1">IFERROR(R259/$R$11,0)</f>
        <v>1.0597096692999983E-3</v>
      </c>
      <c r="U259" s="80">
        <f>R259/'סכום נכסי הקרן'!$C$42</f>
        <v>3.1249330832634235E-5</v>
      </c>
    </row>
    <row r="260" spans="2:21">
      <c r="B260" s="86" t="s">
        <v>61</v>
      </c>
      <c r="C260" s="71"/>
      <c r="D260" s="71"/>
      <c r="E260" s="71"/>
      <c r="F260" s="71"/>
      <c r="G260" s="71"/>
      <c r="H260" s="71"/>
      <c r="I260" s="71"/>
      <c r="J260" s="71"/>
      <c r="K260" s="79">
        <v>2.5200000006024306</v>
      </c>
      <c r="L260" s="71"/>
      <c r="M260" s="71"/>
      <c r="N260" s="91">
        <v>-7.3800000021439438E-2</v>
      </c>
      <c r="O260" s="79"/>
      <c r="P260" s="81"/>
      <c r="Q260" s="71"/>
      <c r="R260" s="79">
        <v>1.1287605910000003</v>
      </c>
      <c r="S260" s="71"/>
      <c r="T260" s="80">
        <f t="shared" si="1"/>
        <v>4.8890035597344507E-4</v>
      </c>
      <c r="U260" s="80">
        <f>R260/'סכום נכסי הקרן'!$C$42</f>
        <v>1.4416976093177238E-5</v>
      </c>
    </row>
    <row r="261" spans="2:21">
      <c r="B261" s="75" t="s">
        <v>593</v>
      </c>
      <c r="C261" s="69" t="s">
        <v>594</v>
      </c>
      <c r="D261" s="82" t="s">
        <v>26</v>
      </c>
      <c r="E261" s="82" t="s">
        <v>595</v>
      </c>
      <c r="F261" s="69" t="s">
        <v>596</v>
      </c>
      <c r="G261" s="82" t="s">
        <v>597</v>
      </c>
      <c r="H261" s="69" t="s">
        <v>462</v>
      </c>
      <c r="I261" s="69"/>
      <c r="J261" s="69"/>
      <c r="K261" s="76">
        <v>2.5200000006024306</v>
      </c>
      <c r="L261" s="82" t="s">
        <v>126</v>
      </c>
      <c r="M261" s="83">
        <v>0</v>
      </c>
      <c r="N261" s="83">
        <v>-7.3800000021439438E-2</v>
      </c>
      <c r="O261" s="76">
        <v>256.77600000000007</v>
      </c>
      <c r="P261" s="78">
        <v>118.80800000000001</v>
      </c>
      <c r="Q261" s="69"/>
      <c r="R261" s="76">
        <v>1.1287605910000003</v>
      </c>
      <c r="S261" s="77">
        <v>4.0596996047430842E-7</v>
      </c>
      <c r="T261" s="77">
        <f t="shared" si="1"/>
        <v>4.8890035597344507E-4</v>
      </c>
      <c r="U261" s="77">
        <f>R261/'סכום נכסי הקרן'!$C$42</f>
        <v>1.4416976093177238E-5</v>
      </c>
    </row>
    <row r="262" spans="2:21">
      <c r="B262" s="72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76"/>
      <c r="P262" s="78"/>
      <c r="Q262" s="69"/>
      <c r="R262" s="69"/>
      <c r="S262" s="69"/>
      <c r="T262" s="77"/>
      <c r="U262" s="69"/>
    </row>
    <row r="263" spans="2:21">
      <c r="B263" s="86" t="s">
        <v>60</v>
      </c>
      <c r="C263" s="71"/>
      <c r="D263" s="71"/>
      <c r="E263" s="71"/>
      <c r="F263" s="71"/>
      <c r="G263" s="71"/>
      <c r="H263" s="71"/>
      <c r="I263" s="71"/>
      <c r="J263" s="71"/>
      <c r="K263" s="79">
        <v>3.8199999984975754</v>
      </c>
      <c r="L263" s="71"/>
      <c r="M263" s="71"/>
      <c r="N263" s="91">
        <v>3.0999999955230785E-3</v>
      </c>
      <c r="O263" s="79"/>
      <c r="P263" s="81"/>
      <c r="Q263" s="71"/>
      <c r="R263" s="79">
        <v>1.3178698890000002</v>
      </c>
      <c r="S263" s="71"/>
      <c r="T263" s="80">
        <f t="shared" si="1"/>
        <v>5.7080931332655343E-4</v>
      </c>
      <c r="U263" s="80">
        <f>R263/'סכום נכסי הקרן'!$C$42</f>
        <v>1.6832354739457004E-5</v>
      </c>
    </row>
    <row r="264" spans="2:21">
      <c r="B264" s="75" t="s">
        <v>598</v>
      </c>
      <c r="C264" s="69" t="s">
        <v>599</v>
      </c>
      <c r="D264" s="82" t="s">
        <v>26</v>
      </c>
      <c r="E264" s="82" t="s">
        <v>595</v>
      </c>
      <c r="F264" s="69"/>
      <c r="G264" s="82" t="s">
        <v>473</v>
      </c>
      <c r="H264" s="69" t="s">
        <v>462</v>
      </c>
      <c r="I264" s="69"/>
      <c r="J264" s="69"/>
      <c r="K264" s="76">
        <v>3.8199999984975754</v>
      </c>
      <c r="L264" s="82" t="s">
        <v>126</v>
      </c>
      <c r="M264" s="83">
        <v>2.5000000000000001E-2</v>
      </c>
      <c r="N264" s="83">
        <v>3.0999999955230785E-3</v>
      </c>
      <c r="O264" s="76">
        <v>325.90800000000007</v>
      </c>
      <c r="P264" s="78">
        <v>109.28883</v>
      </c>
      <c r="Q264" s="69"/>
      <c r="R264" s="76">
        <v>1.3178698890000002</v>
      </c>
      <c r="S264" s="77">
        <v>7.5572869565217411E-7</v>
      </c>
      <c r="T264" s="77">
        <f t="shared" si="1"/>
        <v>5.7080931332655343E-4</v>
      </c>
      <c r="U264" s="77">
        <f>R264/'סכום נכסי הקרן'!$C$42</f>
        <v>1.6832354739457004E-5</v>
      </c>
    </row>
    <row r="265" spans="2:21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</row>
    <row r="266" spans="2:21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</row>
    <row r="267" spans="2:21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</row>
    <row r="268" spans="2:21">
      <c r="B268" s="119" t="s">
        <v>209</v>
      </c>
      <c r="C268" s="121"/>
      <c r="D268" s="121"/>
      <c r="E268" s="121"/>
      <c r="F268" s="121"/>
      <c r="G268" s="121"/>
      <c r="H268" s="121"/>
      <c r="I268" s="121"/>
      <c r="J268" s="121"/>
      <c r="K268" s="12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</row>
    <row r="269" spans="2:21">
      <c r="B269" s="119" t="s">
        <v>106</v>
      </c>
      <c r="C269" s="121"/>
      <c r="D269" s="121"/>
      <c r="E269" s="121"/>
      <c r="F269" s="121"/>
      <c r="G269" s="121"/>
      <c r="H269" s="121"/>
      <c r="I269" s="121"/>
      <c r="J269" s="121"/>
      <c r="K269" s="12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</row>
    <row r="270" spans="2:21">
      <c r="B270" s="119" t="s">
        <v>192</v>
      </c>
      <c r="C270" s="121"/>
      <c r="D270" s="121"/>
      <c r="E270" s="121"/>
      <c r="F270" s="121"/>
      <c r="G270" s="121"/>
      <c r="H270" s="121"/>
      <c r="I270" s="121"/>
      <c r="J270" s="121"/>
      <c r="K270" s="12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</row>
    <row r="271" spans="2:21">
      <c r="B271" s="119" t="s">
        <v>200</v>
      </c>
      <c r="C271" s="121"/>
      <c r="D271" s="121"/>
      <c r="E271" s="121"/>
      <c r="F271" s="121"/>
      <c r="G271" s="121"/>
      <c r="H271" s="121"/>
      <c r="I271" s="121"/>
      <c r="J271" s="121"/>
      <c r="K271" s="12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</row>
    <row r="272" spans="2:21">
      <c r="B272" s="158" t="s">
        <v>205</v>
      </c>
      <c r="C272" s="158"/>
      <c r="D272" s="158"/>
      <c r="E272" s="158"/>
      <c r="F272" s="158"/>
      <c r="G272" s="158"/>
      <c r="H272" s="158"/>
      <c r="I272" s="158"/>
      <c r="J272" s="158"/>
      <c r="K272" s="158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</row>
    <row r="273" spans="2:21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</row>
    <row r="274" spans="2:21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</row>
    <row r="275" spans="2:21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</row>
    <row r="276" spans="2:21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</row>
    <row r="277" spans="2:21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</row>
    <row r="278" spans="2:21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</row>
    <row r="279" spans="2:21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</row>
    <row r="280" spans="2:21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</row>
    <row r="281" spans="2:21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</row>
    <row r="282" spans="2:21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</row>
    <row r="283" spans="2:21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</row>
    <row r="284" spans="2:21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</row>
    <row r="285" spans="2:21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</row>
    <row r="286" spans="2:21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</row>
    <row r="287" spans="2:21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</row>
    <row r="288" spans="2:21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</row>
    <row r="289" spans="2:21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</row>
    <row r="290" spans="2:21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</row>
    <row r="291" spans="2:21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</row>
    <row r="292" spans="2:21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</row>
    <row r="293" spans="2:21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</row>
    <row r="294" spans="2:21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</row>
    <row r="295" spans="2:21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</row>
    <row r="296" spans="2:21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</row>
    <row r="297" spans="2:21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</row>
    <row r="298" spans="2:21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</row>
    <row r="299" spans="2:21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</row>
    <row r="300" spans="2:21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</row>
    <row r="301" spans="2:21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</row>
    <row r="302" spans="2:21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</row>
    <row r="303" spans="2:21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</row>
    <row r="304" spans="2:21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</row>
    <row r="305" spans="2:21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</row>
    <row r="306" spans="2:21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</row>
    <row r="307" spans="2:21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</row>
    <row r="308" spans="2:21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</row>
    <row r="309" spans="2:21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</row>
    <row r="310" spans="2:21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</row>
    <row r="311" spans="2:21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</row>
    <row r="312" spans="2:21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</row>
    <row r="313" spans="2:21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</row>
    <row r="314" spans="2:21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</row>
    <row r="315" spans="2:21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</row>
    <row r="316" spans="2:21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</row>
    <row r="317" spans="2:21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</row>
    <row r="318" spans="2:21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</row>
    <row r="319" spans="2:21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</row>
    <row r="320" spans="2:21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</row>
    <row r="321" spans="2:21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</row>
    <row r="322" spans="2:21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</row>
    <row r="323" spans="2:21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</row>
    <row r="324" spans="2:21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</row>
    <row r="325" spans="2:21">
      <c r="B325" s="110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</row>
    <row r="326" spans="2:21">
      <c r="B326" s="110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</row>
    <row r="327" spans="2:21">
      <c r="B327" s="110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</row>
    <row r="328" spans="2:21">
      <c r="B328" s="110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</row>
    <row r="329" spans="2:21">
      <c r="B329" s="110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</row>
    <row r="330" spans="2:21">
      <c r="B330" s="110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</row>
    <row r="331" spans="2:21">
      <c r="B331" s="110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</row>
    <row r="332" spans="2:21">
      <c r="B332" s="110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</row>
    <row r="333" spans="2:21">
      <c r="B333" s="110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</row>
    <row r="334" spans="2:21">
      <c r="B334" s="110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</row>
    <row r="335" spans="2:21">
      <c r="B335" s="110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</row>
    <row r="336" spans="2:21">
      <c r="B336" s="110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</row>
    <row r="337" spans="2:21">
      <c r="B337" s="110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</row>
    <row r="338" spans="2:21">
      <c r="B338" s="110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</row>
    <row r="339" spans="2:21">
      <c r="B339" s="110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</row>
    <row r="340" spans="2:21">
      <c r="B340" s="110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</row>
    <row r="341" spans="2:21">
      <c r="B341" s="110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</row>
    <row r="342" spans="2:21">
      <c r="B342" s="110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</row>
    <row r="343" spans="2:21">
      <c r="B343" s="110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</row>
    <row r="344" spans="2:21">
      <c r="B344" s="110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</row>
    <row r="345" spans="2:21">
      <c r="B345" s="110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</row>
    <row r="346" spans="2:21">
      <c r="B346" s="110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</row>
    <row r="347" spans="2:21">
      <c r="B347" s="110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</row>
    <row r="348" spans="2:21">
      <c r="B348" s="110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</row>
    <row r="349" spans="2:21">
      <c r="B349" s="110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</row>
    <row r="350" spans="2:21">
      <c r="B350" s="110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</row>
    <row r="351" spans="2:21">
      <c r="B351" s="110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</row>
    <row r="352" spans="2:21">
      <c r="B352" s="110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</row>
    <row r="353" spans="2:21">
      <c r="B353" s="110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</row>
    <row r="354" spans="2:21">
      <c r="B354" s="110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</row>
    <row r="355" spans="2:21">
      <c r="B355" s="110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</row>
    <row r="356" spans="2:21">
      <c r="B356" s="110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</row>
    <row r="357" spans="2:21">
      <c r="B357" s="110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</row>
    <row r="358" spans="2:21">
      <c r="B358" s="110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</row>
    <row r="359" spans="2:21">
      <c r="B359" s="110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</row>
    <row r="360" spans="2:21">
      <c r="B360" s="110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</row>
    <row r="361" spans="2:21">
      <c r="B361" s="110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</row>
    <row r="362" spans="2:21">
      <c r="B362" s="110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</row>
    <row r="363" spans="2:21">
      <c r="B363" s="110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</row>
    <row r="364" spans="2:21">
      <c r="B364" s="110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</row>
    <row r="365" spans="2:21">
      <c r="B365" s="110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</row>
    <row r="366" spans="2:21">
      <c r="B366" s="110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</row>
    <row r="367" spans="2:21">
      <c r="B367" s="110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</row>
    <row r="368" spans="2:21">
      <c r="B368" s="110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</row>
    <row r="369" spans="2:21">
      <c r="B369" s="110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</row>
    <row r="370" spans="2:21">
      <c r="B370" s="110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</row>
    <row r="371" spans="2:21">
      <c r="B371" s="110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</row>
    <row r="372" spans="2:21">
      <c r="B372" s="110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</row>
    <row r="373" spans="2:21">
      <c r="B373" s="110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</row>
    <row r="374" spans="2:21">
      <c r="B374" s="110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</row>
    <row r="375" spans="2:21">
      <c r="B375" s="110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</row>
    <row r="376" spans="2:21">
      <c r="B376" s="110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</row>
    <row r="377" spans="2:21">
      <c r="B377" s="110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</row>
    <row r="378" spans="2:21">
      <c r="B378" s="110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</row>
    <row r="379" spans="2:21">
      <c r="B379" s="110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</row>
    <row r="380" spans="2:21">
      <c r="B380" s="110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</row>
    <row r="381" spans="2:21">
      <c r="B381" s="110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</row>
    <row r="382" spans="2:21">
      <c r="B382" s="110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</row>
    <row r="383" spans="2:21">
      <c r="B383" s="110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</row>
    <row r="384" spans="2:21">
      <c r="B384" s="110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</row>
    <row r="385" spans="2:21">
      <c r="B385" s="110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</row>
    <row r="386" spans="2:21">
      <c r="B386" s="110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</row>
    <row r="387" spans="2:21">
      <c r="B387" s="110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</row>
    <row r="388" spans="2:21">
      <c r="B388" s="110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</row>
    <row r="389" spans="2:21">
      <c r="B389" s="110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</row>
    <row r="390" spans="2:21">
      <c r="B390" s="110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</row>
    <row r="391" spans="2:21">
      <c r="B391" s="110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</row>
    <row r="392" spans="2:21">
      <c r="B392" s="110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</row>
    <row r="393" spans="2:21">
      <c r="B393" s="110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</row>
    <row r="394" spans="2:21">
      <c r="B394" s="110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</row>
    <row r="395" spans="2:21">
      <c r="B395" s="110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</row>
    <row r="396" spans="2:21">
      <c r="B396" s="110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</row>
    <row r="397" spans="2:21">
      <c r="B397" s="110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</row>
    <row r="398" spans="2:21">
      <c r="B398" s="110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</row>
    <row r="399" spans="2:21">
      <c r="B399" s="110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</row>
    <row r="400" spans="2:21">
      <c r="B400" s="110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</row>
    <row r="401" spans="2:21">
      <c r="B401" s="110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</row>
    <row r="402" spans="2:21">
      <c r="B402" s="110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</row>
    <row r="403" spans="2:21">
      <c r="B403" s="110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</row>
    <row r="404" spans="2:21">
      <c r="B404" s="110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</row>
    <row r="405" spans="2:21">
      <c r="B405" s="110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</row>
    <row r="406" spans="2:21">
      <c r="B406" s="110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</row>
    <row r="407" spans="2:21">
      <c r="B407" s="110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</row>
    <row r="408" spans="2:21">
      <c r="B408" s="110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</row>
    <row r="409" spans="2:21">
      <c r="B409" s="110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</row>
    <row r="410" spans="2:21">
      <c r="B410" s="110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</row>
    <row r="411" spans="2:21">
      <c r="B411" s="110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</row>
    <row r="412" spans="2:21">
      <c r="B412" s="110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</row>
    <row r="413" spans="2:21">
      <c r="B413" s="110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</row>
    <row r="414" spans="2:21">
      <c r="B414" s="110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</row>
    <row r="415" spans="2:21">
      <c r="B415" s="110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</row>
    <row r="416" spans="2:21">
      <c r="B416" s="110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</row>
    <row r="417" spans="2:21">
      <c r="B417" s="110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</row>
    <row r="418" spans="2:21">
      <c r="B418" s="110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</row>
    <row r="419" spans="2:21">
      <c r="B419" s="110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</row>
    <row r="420" spans="2:21">
      <c r="B420" s="110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</row>
    <row r="421" spans="2:21">
      <c r="B421" s="110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</row>
    <row r="422" spans="2:21">
      <c r="B422" s="110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</row>
    <row r="423" spans="2:21">
      <c r="B423" s="110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</row>
    <row r="424" spans="2:21">
      <c r="B424" s="110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</row>
    <row r="425" spans="2:21">
      <c r="B425" s="110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</row>
    <row r="426" spans="2:21">
      <c r="B426" s="110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</row>
    <row r="427" spans="2:21">
      <c r="B427" s="110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</row>
    <row r="428" spans="2:21">
      <c r="B428" s="110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</row>
    <row r="429" spans="2:21">
      <c r="B429" s="110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</row>
    <row r="430" spans="2:21">
      <c r="B430" s="110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</row>
    <row r="431" spans="2:21">
      <c r="B431" s="110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</row>
    <row r="432" spans="2:21">
      <c r="B432" s="110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</row>
    <row r="433" spans="2:21">
      <c r="B433" s="110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</row>
    <row r="434" spans="2:21">
      <c r="B434" s="110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</row>
    <row r="435" spans="2:21">
      <c r="B435" s="110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</row>
    <row r="436" spans="2:21">
      <c r="B436" s="110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</row>
    <row r="437" spans="2:21">
      <c r="B437" s="110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</row>
    <row r="438" spans="2:21">
      <c r="B438" s="110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</row>
    <row r="439" spans="2:21">
      <c r="B439" s="110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</row>
    <row r="440" spans="2:21">
      <c r="B440" s="110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</row>
    <row r="441" spans="2:21">
      <c r="B441" s="110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</row>
    <row r="442" spans="2:21">
      <c r="B442" s="110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</row>
    <row r="443" spans="2:21">
      <c r="B443" s="110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</row>
    <row r="444" spans="2:21">
      <c r="B444" s="110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</row>
    <row r="445" spans="2:21">
      <c r="B445" s="110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</row>
    <row r="446" spans="2:21">
      <c r="B446" s="110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</row>
    <row r="447" spans="2:21">
      <c r="B447" s="110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</row>
    <row r="448" spans="2:21">
      <c r="B448" s="110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</row>
    <row r="449" spans="2:21">
      <c r="B449" s="110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</row>
    <row r="450" spans="2:21">
      <c r="B450" s="110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</row>
    <row r="451" spans="2:21">
      <c r="B451" s="110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</row>
    <row r="452" spans="2:21">
      <c r="B452" s="110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</row>
    <row r="453" spans="2:21">
      <c r="B453" s="110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</row>
    <row r="454" spans="2:21">
      <c r="B454" s="110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</row>
    <row r="455" spans="2:21">
      <c r="B455" s="110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</row>
    <row r="456" spans="2:21">
      <c r="B456" s="110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</row>
    <row r="457" spans="2:21">
      <c r="B457" s="110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</row>
    <row r="458" spans="2:21">
      <c r="B458" s="110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</row>
    <row r="459" spans="2:21">
      <c r="B459" s="110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</row>
    <row r="460" spans="2:21">
      <c r="B460" s="110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</row>
    <row r="461" spans="2:21">
      <c r="B461" s="110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</row>
    <row r="462" spans="2:21">
      <c r="B462" s="110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</row>
    <row r="463" spans="2:21">
      <c r="B463" s="110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</row>
    <row r="464" spans="2:21">
      <c r="B464" s="110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</row>
    <row r="465" spans="2:21">
      <c r="B465" s="110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</row>
    <row r="466" spans="2:21">
      <c r="B466" s="110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</row>
    <row r="467" spans="2:21">
      <c r="B467" s="110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</row>
    <row r="468" spans="2:21">
      <c r="B468" s="110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</row>
    <row r="469" spans="2:21">
      <c r="B469" s="110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</row>
    <row r="470" spans="2:21">
      <c r="B470" s="110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</row>
    <row r="471" spans="2:21">
      <c r="B471" s="110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</row>
    <row r="472" spans="2:21">
      <c r="B472" s="110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</row>
    <row r="473" spans="2:21">
      <c r="B473" s="110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</row>
    <row r="474" spans="2:21">
      <c r="B474" s="110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</row>
    <row r="475" spans="2:21">
      <c r="B475" s="110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</row>
    <row r="476" spans="2:21">
      <c r="B476" s="110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</row>
    <row r="477" spans="2:21">
      <c r="B477" s="110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</row>
    <row r="478" spans="2:21">
      <c r="B478" s="110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</row>
    <row r="479" spans="2:21">
      <c r="B479" s="110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</row>
    <row r="480" spans="2:21">
      <c r="B480" s="110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</row>
    <row r="481" spans="2:21">
      <c r="B481" s="110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</row>
    <row r="482" spans="2:21">
      <c r="B482" s="110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</row>
    <row r="483" spans="2:21">
      <c r="B483" s="110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</row>
    <row r="484" spans="2:21">
      <c r="B484" s="110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</row>
    <row r="485" spans="2:21">
      <c r="B485" s="110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</row>
    <row r="486" spans="2:21">
      <c r="B486" s="110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</row>
    <row r="487" spans="2:21">
      <c r="B487" s="110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</row>
    <row r="488" spans="2:21">
      <c r="B488" s="110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</row>
    <row r="489" spans="2:21">
      <c r="B489" s="110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</row>
    <row r="490" spans="2:21">
      <c r="B490" s="110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</row>
    <row r="491" spans="2:21">
      <c r="B491" s="110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</row>
    <row r="492" spans="2:21">
      <c r="B492" s="110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</row>
    <row r="493" spans="2:21">
      <c r="B493" s="110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</row>
    <row r="494" spans="2:21">
      <c r="B494" s="110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</row>
    <row r="495" spans="2:21">
      <c r="B495" s="110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</row>
    <row r="496" spans="2:21">
      <c r="B496" s="110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</row>
    <row r="497" spans="2:21">
      <c r="B497" s="110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</row>
    <row r="498" spans="2:21">
      <c r="B498" s="110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</row>
    <row r="499" spans="2:21">
      <c r="B499" s="110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</row>
    <row r="500" spans="2:21">
      <c r="B500" s="110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</row>
    <row r="501" spans="2:21">
      <c r="B501" s="110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</row>
    <row r="502" spans="2:21">
      <c r="B502" s="110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</row>
    <row r="503" spans="2:21">
      <c r="B503" s="110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</row>
    <row r="504" spans="2:21">
      <c r="B504" s="110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</row>
    <row r="505" spans="2:21">
      <c r="B505" s="110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</row>
    <row r="506" spans="2:21">
      <c r="B506" s="110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</row>
    <row r="507" spans="2:21">
      <c r="B507" s="110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</row>
    <row r="508" spans="2:21">
      <c r="B508" s="110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</row>
    <row r="509" spans="2:21">
      <c r="B509" s="110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</row>
    <row r="510" spans="2:21">
      <c r="B510" s="110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</row>
    <row r="511" spans="2:21">
      <c r="B511" s="110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</row>
    <row r="512" spans="2:21">
      <c r="B512" s="110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</row>
    <row r="513" spans="2:21">
      <c r="B513" s="110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</row>
    <row r="514" spans="2:21">
      <c r="B514" s="110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</row>
    <row r="515" spans="2:21">
      <c r="B515" s="110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</row>
    <row r="516" spans="2:21">
      <c r="B516" s="110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</row>
    <row r="517" spans="2:21">
      <c r="B517" s="110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</row>
    <row r="518" spans="2:21">
      <c r="B518" s="110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</row>
    <row r="519" spans="2:21">
      <c r="B519" s="110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</row>
    <row r="520" spans="2:21">
      <c r="B520" s="110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</row>
    <row r="521" spans="2:21">
      <c r="B521" s="110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</row>
    <row r="522" spans="2:21">
      <c r="B522" s="110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</row>
    <row r="523" spans="2:21">
      <c r="B523" s="110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</row>
    <row r="524" spans="2:2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</row>
    <row r="525" spans="2:21">
      <c r="B525" s="110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</row>
    <row r="526" spans="2:21">
      <c r="B526" s="110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</row>
    <row r="527" spans="2:21">
      <c r="B527" s="110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</row>
    <row r="528" spans="2:21">
      <c r="B528" s="110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</row>
    <row r="529" spans="2:21">
      <c r="B529" s="110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</row>
    <row r="530" spans="2:21">
      <c r="B530" s="110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</row>
    <row r="531" spans="2:21">
      <c r="B531" s="110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</row>
    <row r="532" spans="2:21">
      <c r="B532" s="110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</row>
    <row r="533" spans="2:21">
      <c r="B533" s="110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</row>
    <row r="534" spans="2:21">
      <c r="B534" s="110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</row>
    <row r="535" spans="2:21">
      <c r="B535" s="110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</row>
    <row r="536" spans="2:21">
      <c r="B536" s="110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</row>
    <row r="537" spans="2:21">
      <c r="B537" s="110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</row>
    <row r="538" spans="2:21">
      <c r="B538" s="110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</row>
    <row r="539" spans="2:21">
      <c r="B539" s="110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</row>
    <row r="540" spans="2:21">
      <c r="B540" s="110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</row>
    <row r="541" spans="2:21">
      <c r="B541" s="110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</row>
    <row r="542" spans="2:21">
      <c r="B542" s="110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</row>
    <row r="543" spans="2:21">
      <c r="B543" s="110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</row>
    <row r="544" spans="2:21">
      <c r="B544" s="110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</row>
    <row r="545" spans="2:21">
      <c r="B545" s="110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</row>
    <row r="546" spans="2:21">
      <c r="B546" s="110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</row>
    <row r="547" spans="2:21">
      <c r="B547" s="110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</row>
    <row r="548" spans="2:21">
      <c r="B548" s="110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</row>
    <row r="549" spans="2:21">
      <c r="B549" s="110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</row>
    <row r="550" spans="2:21">
      <c r="B550" s="110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</row>
    <row r="551" spans="2:21">
      <c r="B551" s="110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</row>
    <row r="552" spans="2:21">
      <c r="B552" s="110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</row>
    <row r="553" spans="2:21">
      <c r="B553" s="110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</row>
    <row r="554" spans="2:21">
      <c r="B554" s="110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</row>
    <row r="555" spans="2:21">
      <c r="B555" s="110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</row>
    <row r="556" spans="2:21">
      <c r="B556" s="110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</row>
    <row r="557" spans="2:21">
      <c r="B557" s="110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</row>
    <row r="558" spans="2:21">
      <c r="B558" s="110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</row>
    <row r="559" spans="2:21">
      <c r="B559" s="110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</row>
    <row r="560" spans="2:21">
      <c r="B560" s="110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</row>
    <row r="561" spans="2:21">
      <c r="B561" s="110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</row>
    <row r="562" spans="2:21">
      <c r="B562" s="110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</row>
    <row r="563" spans="2:21">
      <c r="B563" s="110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</row>
    <row r="564" spans="2:21">
      <c r="B564" s="110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</row>
    <row r="565" spans="2:21">
      <c r="B565" s="110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</row>
    <row r="566" spans="2:21">
      <c r="B566" s="110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</row>
    <row r="567" spans="2:21">
      <c r="B567" s="110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</row>
    <row r="568" spans="2:21">
      <c r="B568" s="110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</row>
    <row r="569" spans="2:21">
      <c r="B569" s="110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</row>
    <row r="570" spans="2:21">
      <c r="B570" s="110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</row>
    <row r="571" spans="2:21">
      <c r="B571" s="110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</row>
    <row r="572" spans="2:21">
      <c r="B572" s="110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</row>
    <row r="573" spans="2:21">
      <c r="B573" s="110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</row>
    <row r="574" spans="2:21">
      <c r="B574" s="110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</row>
    <row r="575" spans="2:21">
      <c r="B575" s="110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</row>
    <row r="576" spans="2:21">
      <c r="B576" s="110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</row>
    <row r="577" spans="2:21">
      <c r="B577" s="110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</row>
    <row r="578" spans="2:21">
      <c r="B578" s="110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</row>
    <row r="579" spans="2:21">
      <c r="B579" s="110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</row>
    <row r="580" spans="2:21">
      <c r="B580" s="110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</row>
    <row r="581" spans="2:21">
      <c r="B581" s="110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</row>
    <row r="582" spans="2:21">
      <c r="B582" s="110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</row>
    <row r="583" spans="2:21">
      <c r="B583" s="110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</row>
    <row r="584" spans="2:21">
      <c r="B584" s="110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</row>
    <row r="585" spans="2:21">
      <c r="B585" s="110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</row>
    <row r="586" spans="2:21">
      <c r="B586" s="110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</row>
    <row r="587" spans="2:21">
      <c r="B587" s="110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</row>
    <row r="588" spans="2:21">
      <c r="B588" s="110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</row>
    <row r="589" spans="2:21">
      <c r="B589" s="110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</row>
    <row r="590" spans="2:21">
      <c r="B590" s="110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</row>
    <row r="591" spans="2:21">
      <c r="B591" s="110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</row>
    <row r="592" spans="2:21">
      <c r="B592" s="110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</row>
    <row r="593" spans="2:21">
      <c r="B593" s="110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</row>
    <row r="594" spans="2:21">
      <c r="B594" s="110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</row>
    <row r="595" spans="2:21">
      <c r="B595" s="110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</row>
    <row r="596" spans="2:21">
      <c r="B596" s="110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</row>
    <row r="597" spans="2:21">
      <c r="B597" s="110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</row>
    <row r="598" spans="2:21">
      <c r="B598" s="110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</row>
    <row r="599" spans="2:21">
      <c r="B599" s="110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</row>
    <row r="600" spans="2:21">
      <c r="B600" s="110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</row>
    <row r="601" spans="2:21">
      <c r="B601" s="110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</row>
    <row r="602" spans="2:21">
      <c r="B602" s="110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</row>
    <row r="603" spans="2:21">
      <c r="B603" s="110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</row>
    <row r="604" spans="2:21">
      <c r="B604" s="110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</row>
    <row r="605" spans="2:21">
      <c r="B605" s="110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</row>
    <row r="606" spans="2:21">
      <c r="B606" s="110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</row>
    <row r="607" spans="2:21">
      <c r="B607" s="110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</row>
    <row r="608" spans="2:21">
      <c r="B608" s="110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</row>
    <row r="609" spans="2:21">
      <c r="B609" s="110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</row>
    <row r="610" spans="2:21">
      <c r="B610" s="110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</row>
    <row r="611" spans="2:21">
      <c r="B611" s="110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</row>
    <row r="612" spans="2:21">
      <c r="B612" s="110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</row>
    <row r="613" spans="2:21">
      <c r="B613" s="110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</row>
    <row r="614" spans="2:21">
      <c r="B614" s="110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</row>
    <row r="615" spans="2:21">
      <c r="B615" s="110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</row>
    <row r="616" spans="2:21">
      <c r="B616" s="110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</row>
    <row r="617" spans="2:21">
      <c r="B617" s="110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</row>
    <row r="618" spans="2:21">
      <c r="B618" s="110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</row>
    <row r="619" spans="2:21">
      <c r="B619" s="110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</row>
    <row r="620" spans="2:21">
      <c r="B620" s="110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</row>
    <row r="621" spans="2:21">
      <c r="B621" s="110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</row>
    <row r="622" spans="2:21">
      <c r="B622" s="110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</row>
    <row r="623" spans="2:21">
      <c r="B623" s="110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</row>
    <row r="624" spans="2:21">
      <c r="B624" s="110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</row>
    <row r="625" spans="2:21">
      <c r="B625" s="110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</row>
    <row r="626" spans="2:21">
      <c r="B626" s="110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</row>
    <row r="627" spans="2:21">
      <c r="B627" s="110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</row>
    <row r="628" spans="2:21">
      <c r="B628" s="110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</row>
    <row r="629" spans="2:21">
      <c r="B629" s="110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</row>
    <row r="630" spans="2:21">
      <c r="B630" s="110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</row>
    <row r="631" spans="2:21">
      <c r="B631" s="110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</row>
    <row r="632" spans="2:21">
      <c r="B632" s="110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</row>
    <row r="633" spans="2:21">
      <c r="B633" s="110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</row>
    <row r="634" spans="2:21">
      <c r="B634" s="110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</row>
    <row r="635" spans="2:21">
      <c r="B635" s="110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</row>
    <row r="636" spans="2:21">
      <c r="B636" s="110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</row>
    <row r="637" spans="2:21">
      <c r="B637" s="110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</row>
    <row r="638" spans="2:21">
      <c r="B638" s="110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</row>
    <row r="639" spans="2:21">
      <c r="B639" s="110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</row>
    <row r="640" spans="2:21">
      <c r="B640" s="110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</row>
    <row r="641" spans="2:21">
      <c r="B641" s="110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</row>
    <row r="642" spans="2:21">
      <c r="B642" s="110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</row>
    <row r="643" spans="2:21">
      <c r="B643" s="110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</row>
    <row r="644" spans="2:21">
      <c r="B644" s="110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</row>
    <row r="645" spans="2:21">
      <c r="B645" s="110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</row>
    <row r="646" spans="2:21">
      <c r="B646" s="110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</row>
    <row r="647" spans="2:21">
      <c r="B647" s="110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</row>
    <row r="648" spans="2:21">
      <c r="B648" s="110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</row>
    <row r="649" spans="2:21">
      <c r="B649" s="110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</row>
    <row r="650" spans="2:21">
      <c r="B650" s="110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</row>
    <row r="651" spans="2:21">
      <c r="B651" s="110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</row>
    <row r="652" spans="2:21">
      <c r="B652" s="110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</row>
    <row r="653" spans="2:21">
      <c r="B653" s="110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</row>
    <row r="654" spans="2:21">
      <c r="B654" s="110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</row>
    <row r="655" spans="2:21">
      <c r="B655" s="110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</row>
    <row r="656" spans="2:21">
      <c r="B656" s="110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</row>
    <row r="657" spans="2:21">
      <c r="B657" s="110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</row>
    <row r="658" spans="2:21">
      <c r="B658" s="110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</row>
    <row r="659" spans="2:21">
      <c r="B659" s="110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</row>
    <row r="660" spans="2:21">
      <c r="B660" s="110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</row>
    <row r="661" spans="2:21">
      <c r="B661" s="110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</row>
    <row r="662" spans="2:21">
      <c r="B662" s="110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</row>
    <row r="663" spans="2:21">
      <c r="B663" s="110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</row>
    <row r="664" spans="2:21">
      <c r="B664" s="110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</row>
    <row r="665" spans="2:21">
      <c r="B665" s="110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</row>
    <row r="666" spans="2:21">
      <c r="B666" s="110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</row>
    <row r="667" spans="2:21">
      <c r="B667" s="110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</row>
    <row r="668" spans="2:21">
      <c r="B668" s="110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</row>
    <row r="669" spans="2:21">
      <c r="B669" s="110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</row>
    <row r="670" spans="2:21">
      <c r="B670" s="110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</row>
    <row r="671" spans="2:21">
      <c r="B671" s="110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</row>
    <row r="672" spans="2:21">
      <c r="B672" s="110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</row>
    <row r="673" spans="2:21">
      <c r="B673" s="110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</row>
    <row r="674" spans="2:21">
      <c r="B674" s="110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</row>
    <row r="675" spans="2:21">
      <c r="B675" s="110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</row>
    <row r="676" spans="2:21">
      <c r="B676" s="110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</row>
    <row r="677" spans="2:21">
      <c r="B677" s="110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</row>
    <row r="678" spans="2:21">
      <c r="B678" s="110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</row>
    <row r="679" spans="2:21">
      <c r="B679" s="110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</row>
    <row r="680" spans="2:21">
      <c r="B680" s="110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</row>
    <row r="681" spans="2:21">
      <c r="B681" s="110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</row>
    <row r="682" spans="2:21">
      <c r="B682" s="110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</row>
    <row r="683" spans="2:21">
      <c r="B683" s="110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</row>
    <row r="684" spans="2:21">
      <c r="B684" s="110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</row>
    <row r="685" spans="2:21">
      <c r="B685" s="110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</row>
    <row r="686" spans="2:21">
      <c r="B686" s="110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</row>
    <row r="687" spans="2:21">
      <c r="B687" s="110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</row>
    <row r="688" spans="2:21">
      <c r="B688" s="110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</row>
    <row r="689" spans="2:21">
      <c r="B689" s="110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</row>
    <row r="690" spans="2:21">
      <c r="B690" s="110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</row>
    <row r="691" spans="2:21">
      <c r="B691" s="110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</row>
    <row r="692" spans="2:21">
      <c r="B692" s="110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</row>
    <row r="693" spans="2:21">
      <c r="B693" s="110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</row>
    <row r="694" spans="2:21">
      <c r="B694" s="110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</row>
    <row r="695" spans="2:21">
      <c r="B695" s="110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</row>
    <row r="696" spans="2:21">
      <c r="B696" s="110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</row>
    <row r="697" spans="2:21">
      <c r="B697" s="110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</row>
    <row r="698" spans="2:21">
      <c r="B698" s="110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</row>
    <row r="699" spans="2:21">
      <c r="B699" s="110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</row>
    <row r="700" spans="2:21">
      <c r="B700" s="110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</row>
    <row r="701" spans="2:21">
      <c r="B701" s="110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</row>
    <row r="702" spans="2:21">
      <c r="B702" s="110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</row>
    <row r="703" spans="2:21">
      <c r="B703" s="110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</row>
    <row r="704" spans="2:21">
      <c r="B704" s="110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</row>
    <row r="705" spans="2:21">
      <c r="B705" s="110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</row>
    <row r="706" spans="2:21">
      <c r="B706" s="110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</row>
    <row r="707" spans="2:21">
      <c r="B707" s="110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</row>
    <row r="708" spans="2:21">
      <c r="B708" s="110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</row>
    <row r="709" spans="2:21">
      <c r="B709" s="110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</row>
    <row r="710" spans="2:21">
      <c r="B710" s="110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</row>
    <row r="711" spans="2:21">
      <c r="B711" s="110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</row>
    <row r="712" spans="2:21">
      <c r="B712" s="110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</row>
    <row r="713" spans="2:21">
      <c r="B713" s="110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</row>
    <row r="714" spans="2:21">
      <c r="B714" s="110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</row>
    <row r="715" spans="2:21">
      <c r="B715" s="110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</row>
    <row r="716" spans="2:21">
      <c r="B716" s="110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</row>
    <row r="717" spans="2:21">
      <c r="B717" s="110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</row>
    <row r="718" spans="2:21">
      <c r="B718" s="110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</row>
    <row r="719" spans="2:21">
      <c r="B719" s="110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</row>
    <row r="720" spans="2:21">
      <c r="B720" s="110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</row>
    <row r="721" spans="2:21">
      <c r="B721" s="110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</row>
    <row r="722" spans="2:21">
      <c r="B722" s="110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</row>
    <row r="723" spans="2:21">
      <c r="B723" s="110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</row>
    <row r="724" spans="2:21">
      <c r="B724" s="110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</row>
    <row r="725" spans="2:21">
      <c r="B725" s="110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</row>
    <row r="726" spans="2:21">
      <c r="B726" s="110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</row>
    <row r="727" spans="2:21">
      <c r="B727" s="110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</row>
    <row r="728" spans="2:21">
      <c r="B728" s="110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</row>
    <row r="729" spans="2:21">
      <c r="B729" s="110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</row>
    <row r="730" spans="2:21">
      <c r="B730" s="110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</row>
    <row r="731" spans="2:21">
      <c r="B731" s="110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</row>
    <row r="732" spans="2:21">
      <c r="B732" s="110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</row>
    <row r="733" spans="2:21">
      <c r="B733" s="110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72:K272"/>
  </mergeCells>
  <phoneticPr fontId="3" type="noConversion"/>
  <conditionalFormatting sqref="B12:B264">
    <cfRule type="cellIs" dxfId="8" priority="2" operator="equal">
      <formula>"NR3"</formula>
    </cfRule>
  </conditionalFormatting>
  <conditionalFormatting sqref="B12:B264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70 B272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271 I273:I827 L12:L827 G12:G35 G37:G271 G273:G554 E12:E35 E37:E271 E273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57.7109375" style="2" customWidth="1"/>
    <col min="4" max="4" width="9.7109375" style="2" bestFit="1" customWidth="1"/>
    <col min="5" max="5" width="8" style="2" bestFit="1" customWidth="1"/>
    <col min="6" max="6" width="23.140625" style="2" customWidth="1"/>
    <col min="7" max="7" width="44.7109375" style="2" bestFit="1" customWidth="1"/>
    <col min="8" max="8" width="12.28515625" style="1" bestFit="1" customWidth="1"/>
    <col min="9" max="9" width="10" style="1" bestFit="1" customWidth="1"/>
    <col min="10" max="10" width="16.42578125" style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140</v>
      </c>
      <c r="C1" s="67" t="s" vm="1">
        <v>217</v>
      </c>
    </row>
    <row r="2" spans="2:15">
      <c r="B2" s="46" t="s">
        <v>139</v>
      </c>
      <c r="C2" s="67" t="s">
        <v>218</v>
      </c>
    </row>
    <row r="3" spans="2:15">
      <c r="B3" s="46" t="s">
        <v>141</v>
      </c>
      <c r="C3" s="67" t="s">
        <v>219</v>
      </c>
    </row>
    <row r="4" spans="2:15">
      <c r="B4" s="46" t="s">
        <v>142</v>
      </c>
      <c r="C4" s="67">
        <v>8602</v>
      </c>
    </row>
    <row r="6" spans="2:15" ht="26.25" customHeight="1">
      <c r="B6" s="149" t="s">
        <v>167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ht="26.25" customHeight="1">
      <c r="B7" s="149" t="s">
        <v>86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2:15" s="3" customFormat="1" ht="78.75">
      <c r="B8" s="21" t="s">
        <v>109</v>
      </c>
      <c r="C8" s="29" t="s">
        <v>43</v>
      </c>
      <c r="D8" s="29" t="s">
        <v>113</v>
      </c>
      <c r="E8" s="29" t="s">
        <v>183</v>
      </c>
      <c r="F8" s="29" t="s">
        <v>111</v>
      </c>
      <c r="G8" s="29" t="s">
        <v>62</v>
      </c>
      <c r="H8" s="29" t="s">
        <v>97</v>
      </c>
      <c r="I8" s="12" t="s">
        <v>194</v>
      </c>
      <c r="J8" s="12" t="s">
        <v>193</v>
      </c>
      <c r="K8" s="29" t="s">
        <v>208</v>
      </c>
      <c r="L8" s="12" t="s">
        <v>59</v>
      </c>
      <c r="M8" s="12" t="s">
        <v>56</v>
      </c>
      <c r="N8" s="12" t="s">
        <v>143</v>
      </c>
      <c r="O8" s="13" t="s">
        <v>145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201</v>
      </c>
      <c r="J9" s="15"/>
      <c r="K9" s="15" t="s">
        <v>197</v>
      </c>
      <c r="L9" s="15" t="s">
        <v>197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4" t="s">
        <v>28</v>
      </c>
      <c r="C11" s="85"/>
      <c r="D11" s="85"/>
      <c r="E11" s="85"/>
      <c r="F11" s="85"/>
      <c r="G11" s="85"/>
      <c r="H11" s="85"/>
      <c r="I11" s="87"/>
      <c r="J11" s="89"/>
      <c r="K11" s="87">
        <v>0.11428949900000002</v>
      </c>
      <c r="L11" s="87">
        <f>L12+L187</f>
        <v>534.87853668100013</v>
      </c>
      <c r="M11" s="85"/>
      <c r="N11" s="90">
        <f>IFERROR(L11/$L$11,0)</f>
        <v>1</v>
      </c>
      <c r="O11" s="90">
        <f>L11/'סכום נכסי הקרן'!$C$42</f>
        <v>6.8316799306856746E-3</v>
      </c>
    </row>
    <row r="12" spans="2:15">
      <c r="B12" s="70" t="s">
        <v>188</v>
      </c>
      <c r="C12" s="71"/>
      <c r="D12" s="71"/>
      <c r="E12" s="71"/>
      <c r="F12" s="71"/>
      <c r="G12" s="71"/>
      <c r="H12" s="71"/>
      <c r="I12" s="79"/>
      <c r="J12" s="81"/>
      <c r="K12" s="79">
        <v>0.10046537500000002</v>
      </c>
      <c r="L12" s="79">
        <f>L13+L49+L115</f>
        <v>402.20799115900013</v>
      </c>
      <c r="M12" s="71"/>
      <c r="N12" s="80">
        <f t="shared" ref="N12:N75" si="0">IFERROR(L12/$L$11,0)</f>
        <v>0.75196135865678926</v>
      </c>
      <c r="O12" s="80">
        <f>L12/'סכום נכסי הקרן'!$C$42</f>
        <v>5.13715932258672E-3</v>
      </c>
    </row>
    <row r="13" spans="2:15">
      <c r="B13" s="86" t="s">
        <v>601</v>
      </c>
      <c r="C13" s="71"/>
      <c r="D13" s="71"/>
      <c r="E13" s="71"/>
      <c r="F13" s="71"/>
      <c r="G13" s="71"/>
      <c r="H13" s="71"/>
      <c r="I13" s="79"/>
      <c r="J13" s="81"/>
      <c r="K13" s="79">
        <v>9.3935652000000008E-2</v>
      </c>
      <c r="L13" s="79">
        <f>SUM(L14:L47)</f>
        <v>247.72657517100012</v>
      </c>
      <c r="M13" s="71"/>
      <c r="N13" s="80">
        <f t="shared" si="0"/>
        <v>0.4631454773043987</v>
      </c>
      <c r="O13" s="80">
        <f>L13/'סכום נכסי הקרן'!$C$42</f>
        <v>3.1640616622882981E-3</v>
      </c>
    </row>
    <row r="14" spans="2:15">
      <c r="B14" s="75" t="s">
        <v>602</v>
      </c>
      <c r="C14" s="69" t="s">
        <v>603</v>
      </c>
      <c r="D14" s="82" t="s">
        <v>114</v>
      </c>
      <c r="E14" s="82" t="s">
        <v>244</v>
      </c>
      <c r="F14" s="69" t="s">
        <v>443</v>
      </c>
      <c r="G14" s="82" t="s">
        <v>268</v>
      </c>
      <c r="H14" s="82" t="s">
        <v>127</v>
      </c>
      <c r="I14" s="76">
        <v>231.55824000000004</v>
      </c>
      <c r="J14" s="78">
        <v>2442</v>
      </c>
      <c r="K14" s="69"/>
      <c r="L14" s="76">
        <v>5.6546522170000006</v>
      </c>
      <c r="M14" s="77">
        <v>1.031795982173018E-6</v>
      </c>
      <c r="N14" s="77">
        <f t="shared" si="0"/>
        <v>1.0571843566743112E-2</v>
      </c>
      <c r="O14" s="77">
        <f>L14/'סכום נכסי הקרן'!$C$42</f>
        <v>7.2223451525267374E-5</v>
      </c>
    </row>
    <row r="15" spans="2:15">
      <c r="B15" s="75" t="s">
        <v>604</v>
      </c>
      <c r="C15" s="69" t="s">
        <v>605</v>
      </c>
      <c r="D15" s="82" t="s">
        <v>114</v>
      </c>
      <c r="E15" s="82" t="s">
        <v>244</v>
      </c>
      <c r="F15" s="69" t="s">
        <v>600</v>
      </c>
      <c r="G15" s="82" t="s">
        <v>473</v>
      </c>
      <c r="H15" s="82" t="s">
        <v>127</v>
      </c>
      <c r="I15" s="76">
        <v>28.256299000000002</v>
      </c>
      <c r="J15" s="78">
        <v>29830</v>
      </c>
      <c r="K15" s="69"/>
      <c r="L15" s="76">
        <v>8.4288540560000023</v>
      </c>
      <c r="M15" s="77">
        <v>5.0371399573138287E-7</v>
      </c>
      <c r="N15" s="77">
        <f t="shared" si="0"/>
        <v>1.5758445101017288E-2</v>
      </c>
      <c r="O15" s="77">
        <f>L15/'סכום נכסי הקרן'!$C$42</f>
        <v>1.0765665313543179E-4</v>
      </c>
    </row>
    <row r="16" spans="2:15">
      <c r="B16" s="75" t="s">
        <v>606</v>
      </c>
      <c r="C16" s="69" t="s">
        <v>607</v>
      </c>
      <c r="D16" s="82" t="s">
        <v>114</v>
      </c>
      <c r="E16" s="82" t="s">
        <v>244</v>
      </c>
      <c r="F16" s="69" t="s">
        <v>482</v>
      </c>
      <c r="G16" s="82" t="s">
        <v>345</v>
      </c>
      <c r="H16" s="82" t="s">
        <v>127</v>
      </c>
      <c r="I16" s="76">
        <v>875.84605500000009</v>
      </c>
      <c r="J16" s="78">
        <v>2010</v>
      </c>
      <c r="K16" s="69"/>
      <c r="L16" s="76">
        <v>17.604505698000004</v>
      </c>
      <c r="M16" s="77">
        <v>6.7929170954693086E-7</v>
      </c>
      <c r="N16" s="77">
        <f t="shared" si="0"/>
        <v>3.2913090525633251E-2</v>
      </c>
      <c r="O16" s="77">
        <f>L16/'סכום נכסי הקרן'!$C$42</f>
        <v>2.2485170000080952E-4</v>
      </c>
    </row>
    <row r="17" spans="2:15">
      <c r="B17" s="75" t="s">
        <v>608</v>
      </c>
      <c r="C17" s="69" t="s">
        <v>609</v>
      </c>
      <c r="D17" s="82" t="s">
        <v>114</v>
      </c>
      <c r="E17" s="82" t="s">
        <v>244</v>
      </c>
      <c r="F17" s="69" t="s">
        <v>586</v>
      </c>
      <c r="G17" s="82" t="s">
        <v>480</v>
      </c>
      <c r="H17" s="82" t="s">
        <v>127</v>
      </c>
      <c r="I17" s="76">
        <v>22.135557000000002</v>
      </c>
      <c r="J17" s="78">
        <v>77200</v>
      </c>
      <c r="K17" s="76">
        <v>4.1140795000000001E-2</v>
      </c>
      <c r="L17" s="76">
        <v>17.129790745000001</v>
      </c>
      <c r="M17" s="77">
        <v>4.9913711320158407E-7</v>
      </c>
      <c r="N17" s="77">
        <f t="shared" si="0"/>
        <v>3.2025571359233944E-2</v>
      </c>
      <c r="O17" s="77">
        <f>L17/'סכום נכסי הקרן'!$C$42</f>
        <v>2.187884531236205E-4</v>
      </c>
    </row>
    <row r="18" spans="2:15">
      <c r="B18" s="75" t="s">
        <v>610</v>
      </c>
      <c r="C18" s="69" t="s">
        <v>611</v>
      </c>
      <c r="D18" s="82" t="s">
        <v>114</v>
      </c>
      <c r="E18" s="82" t="s">
        <v>244</v>
      </c>
      <c r="F18" s="69" t="s">
        <v>612</v>
      </c>
      <c r="G18" s="82" t="s">
        <v>260</v>
      </c>
      <c r="H18" s="82" t="s">
        <v>127</v>
      </c>
      <c r="I18" s="76">
        <v>17.898327000000002</v>
      </c>
      <c r="J18" s="78">
        <v>2886</v>
      </c>
      <c r="K18" s="69"/>
      <c r="L18" s="76">
        <v>0.51654573100000001</v>
      </c>
      <c r="M18" s="77">
        <v>9.9588699730137821E-8</v>
      </c>
      <c r="N18" s="77">
        <f t="shared" si="0"/>
        <v>9.6572529196112841E-4</v>
      </c>
      <c r="O18" s="77">
        <f>L18/'סכום נכסי הקרן'!$C$42</f>
        <v>6.597526095646405E-6</v>
      </c>
    </row>
    <row r="19" spans="2:15">
      <c r="B19" s="75" t="s">
        <v>613</v>
      </c>
      <c r="C19" s="69" t="s">
        <v>614</v>
      </c>
      <c r="D19" s="82" t="s">
        <v>114</v>
      </c>
      <c r="E19" s="82" t="s">
        <v>244</v>
      </c>
      <c r="F19" s="69" t="s">
        <v>529</v>
      </c>
      <c r="G19" s="82" t="s">
        <v>406</v>
      </c>
      <c r="H19" s="82" t="s">
        <v>127</v>
      </c>
      <c r="I19" s="76">
        <v>5.3547010000000013</v>
      </c>
      <c r="J19" s="78">
        <v>152880</v>
      </c>
      <c r="K19" s="69"/>
      <c r="L19" s="76">
        <v>8.1862674390000016</v>
      </c>
      <c r="M19" s="77">
        <v>1.3976749533886573E-6</v>
      </c>
      <c r="N19" s="77">
        <f t="shared" si="0"/>
        <v>1.5304909203867094E-2</v>
      </c>
      <c r="O19" s="77">
        <f>L19/'סכום נכסי הקרן'!$C$42</f>
        <v>1.0455824104902529E-4</v>
      </c>
    </row>
    <row r="20" spans="2:15">
      <c r="B20" s="75" t="s">
        <v>615</v>
      </c>
      <c r="C20" s="69" t="s">
        <v>616</v>
      </c>
      <c r="D20" s="82" t="s">
        <v>114</v>
      </c>
      <c r="E20" s="82" t="s">
        <v>244</v>
      </c>
      <c r="F20" s="69" t="s">
        <v>286</v>
      </c>
      <c r="G20" s="82" t="s">
        <v>260</v>
      </c>
      <c r="H20" s="82" t="s">
        <v>127</v>
      </c>
      <c r="I20" s="76">
        <v>242.35043000000002</v>
      </c>
      <c r="J20" s="78">
        <v>1943</v>
      </c>
      <c r="K20" s="69"/>
      <c r="L20" s="76">
        <v>4.7088688480000007</v>
      </c>
      <c r="M20" s="77">
        <v>5.1554220198322215E-7</v>
      </c>
      <c r="N20" s="77">
        <f t="shared" si="0"/>
        <v>8.8036227387608846E-3</v>
      </c>
      <c r="O20" s="77">
        <f>L20/'סכום נכסי הקרן'!$C$42</f>
        <v>6.014353278172079E-5</v>
      </c>
    </row>
    <row r="21" spans="2:15">
      <c r="B21" s="75" t="s">
        <v>617</v>
      </c>
      <c r="C21" s="69" t="s">
        <v>618</v>
      </c>
      <c r="D21" s="82" t="s">
        <v>114</v>
      </c>
      <c r="E21" s="82" t="s">
        <v>244</v>
      </c>
      <c r="F21" s="69" t="s">
        <v>555</v>
      </c>
      <c r="G21" s="82" t="s">
        <v>473</v>
      </c>
      <c r="H21" s="82" t="s">
        <v>127</v>
      </c>
      <c r="I21" s="76">
        <v>107.36674200000002</v>
      </c>
      <c r="J21" s="78">
        <v>6515</v>
      </c>
      <c r="K21" s="69"/>
      <c r="L21" s="76">
        <v>6.994943225000001</v>
      </c>
      <c r="M21" s="77">
        <v>9.1262440356736232E-7</v>
      </c>
      <c r="N21" s="77">
        <f t="shared" si="0"/>
        <v>1.3077629303289399E-2</v>
      </c>
      <c r="O21" s="77">
        <f>L21/'סכום נכסי הקרן'!$C$42</f>
        <v>8.9342177652229068E-5</v>
      </c>
    </row>
    <row r="22" spans="2:15">
      <c r="B22" s="75" t="s">
        <v>619</v>
      </c>
      <c r="C22" s="69" t="s">
        <v>620</v>
      </c>
      <c r="D22" s="82" t="s">
        <v>114</v>
      </c>
      <c r="E22" s="82" t="s">
        <v>244</v>
      </c>
      <c r="F22" s="69" t="s">
        <v>621</v>
      </c>
      <c r="G22" s="82" t="s">
        <v>121</v>
      </c>
      <c r="H22" s="82" t="s">
        <v>127</v>
      </c>
      <c r="I22" s="76">
        <v>44.743507999999999</v>
      </c>
      <c r="J22" s="78">
        <v>4750</v>
      </c>
      <c r="K22" s="69"/>
      <c r="L22" s="76">
        <v>2.1253166160000005</v>
      </c>
      <c r="M22" s="77">
        <v>2.5266055723288154E-7</v>
      </c>
      <c r="N22" s="77">
        <f t="shared" si="0"/>
        <v>3.9734565331185322E-3</v>
      </c>
      <c r="O22" s="77">
        <f>L22/'סכום נכסי הקרן'!$C$42</f>
        <v>2.7145383252757758E-5</v>
      </c>
    </row>
    <row r="23" spans="2:15">
      <c r="B23" s="75" t="s">
        <v>622</v>
      </c>
      <c r="C23" s="69" t="s">
        <v>623</v>
      </c>
      <c r="D23" s="82" t="s">
        <v>114</v>
      </c>
      <c r="E23" s="82" t="s">
        <v>244</v>
      </c>
      <c r="F23" s="69" t="s">
        <v>558</v>
      </c>
      <c r="G23" s="82" t="s">
        <v>473</v>
      </c>
      <c r="H23" s="82" t="s">
        <v>127</v>
      </c>
      <c r="I23" s="76">
        <v>472.38576400000005</v>
      </c>
      <c r="J23" s="78">
        <v>1200</v>
      </c>
      <c r="K23" s="69"/>
      <c r="L23" s="76">
        <v>5.6686291680000016</v>
      </c>
      <c r="M23" s="77">
        <v>8.6228024653196465E-7</v>
      </c>
      <c r="N23" s="77">
        <f t="shared" si="0"/>
        <v>1.0597974641447903E-2</v>
      </c>
      <c r="O23" s="77">
        <f>L23/'סכום נכסי הקרן'!$C$42</f>
        <v>7.2401970663895358E-5</v>
      </c>
    </row>
    <row r="24" spans="2:15">
      <c r="B24" s="75" t="s">
        <v>624</v>
      </c>
      <c r="C24" s="69" t="s">
        <v>625</v>
      </c>
      <c r="D24" s="82" t="s">
        <v>114</v>
      </c>
      <c r="E24" s="82" t="s">
        <v>244</v>
      </c>
      <c r="F24" s="69" t="s">
        <v>291</v>
      </c>
      <c r="G24" s="82" t="s">
        <v>260</v>
      </c>
      <c r="H24" s="82" t="s">
        <v>127</v>
      </c>
      <c r="I24" s="76">
        <v>62.235327000000005</v>
      </c>
      <c r="J24" s="78">
        <v>4872</v>
      </c>
      <c r="K24" s="69"/>
      <c r="L24" s="76">
        <v>3.0321051260000003</v>
      </c>
      <c r="M24" s="77">
        <v>5.0095333974382821E-7</v>
      </c>
      <c r="N24" s="77">
        <f t="shared" si="0"/>
        <v>5.6687732224490776E-3</v>
      </c>
      <c r="O24" s="77">
        <f>L24/'סכום נכסי הקרן'!$C$42</f>
        <v>3.8727244255413723E-5</v>
      </c>
    </row>
    <row r="25" spans="2:15">
      <c r="B25" s="75" t="s">
        <v>626</v>
      </c>
      <c r="C25" s="69" t="s">
        <v>627</v>
      </c>
      <c r="D25" s="82" t="s">
        <v>114</v>
      </c>
      <c r="E25" s="82" t="s">
        <v>244</v>
      </c>
      <c r="F25" s="69" t="s">
        <v>431</v>
      </c>
      <c r="G25" s="82" t="s">
        <v>432</v>
      </c>
      <c r="H25" s="82" t="s">
        <v>127</v>
      </c>
      <c r="I25" s="76">
        <v>13.824280000000002</v>
      </c>
      <c r="J25" s="78">
        <v>5122</v>
      </c>
      <c r="K25" s="69"/>
      <c r="L25" s="76">
        <v>0.70807961900000005</v>
      </c>
      <c r="M25" s="77">
        <v>1.3656730490040669E-7</v>
      </c>
      <c r="N25" s="77">
        <f t="shared" si="0"/>
        <v>1.3238138576166061E-3</v>
      </c>
      <c r="O25" s="77">
        <f>L25/'סכום נכסי הקרן'!$C$42</f>
        <v>9.043872563042951E-6</v>
      </c>
    </row>
    <row r="26" spans="2:15">
      <c r="B26" s="75" t="s">
        <v>628</v>
      </c>
      <c r="C26" s="69" t="s">
        <v>629</v>
      </c>
      <c r="D26" s="82" t="s">
        <v>114</v>
      </c>
      <c r="E26" s="82" t="s">
        <v>244</v>
      </c>
      <c r="F26" s="69" t="s">
        <v>348</v>
      </c>
      <c r="G26" s="82" t="s">
        <v>150</v>
      </c>
      <c r="H26" s="82" t="s">
        <v>127</v>
      </c>
      <c r="I26" s="76">
        <v>1365.9011020000003</v>
      </c>
      <c r="J26" s="78">
        <v>452.6</v>
      </c>
      <c r="K26" s="69"/>
      <c r="L26" s="76">
        <v>6.1820683860000019</v>
      </c>
      <c r="M26" s="77">
        <v>4.9369242598199301E-7</v>
      </c>
      <c r="N26" s="77">
        <f t="shared" si="0"/>
        <v>1.1557892048465142E-2</v>
      </c>
      <c r="O26" s="77">
        <f>L26/'סכום נכסי הקרן'!$C$42</f>
        <v>7.8959819148530854E-5</v>
      </c>
    </row>
    <row r="27" spans="2:15">
      <c r="B27" s="75" t="s">
        <v>630</v>
      </c>
      <c r="C27" s="69" t="s">
        <v>631</v>
      </c>
      <c r="D27" s="82" t="s">
        <v>114</v>
      </c>
      <c r="E27" s="82" t="s">
        <v>244</v>
      </c>
      <c r="F27" s="69" t="s">
        <v>296</v>
      </c>
      <c r="G27" s="82" t="s">
        <v>260</v>
      </c>
      <c r="H27" s="82" t="s">
        <v>127</v>
      </c>
      <c r="I27" s="76">
        <v>16.498424000000004</v>
      </c>
      <c r="J27" s="78">
        <v>33330</v>
      </c>
      <c r="K27" s="69"/>
      <c r="L27" s="76">
        <v>5.4989247940000006</v>
      </c>
      <c r="M27" s="77">
        <v>6.8521099495744527E-7</v>
      </c>
      <c r="N27" s="77">
        <f t="shared" si="0"/>
        <v>1.0280698171442131E-2</v>
      </c>
      <c r="O27" s="77">
        <f>L27/'סכום נכסי הקרן'!$C$42</f>
        <v>7.0234439371278122E-5</v>
      </c>
    </row>
    <row r="28" spans="2:15">
      <c r="B28" s="75" t="s">
        <v>632</v>
      </c>
      <c r="C28" s="69" t="s">
        <v>633</v>
      </c>
      <c r="D28" s="82" t="s">
        <v>114</v>
      </c>
      <c r="E28" s="82" t="s">
        <v>244</v>
      </c>
      <c r="F28" s="69" t="s">
        <v>359</v>
      </c>
      <c r="G28" s="82" t="s">
        <v>246</v>
      </c>
      <c r="H28" s="82" t="s">
        <v>127</v>
      </c>
      <c r="I28" s="76">
        <v>26.663001000000005</v>
      </c>
      <c r="J28" s="78">
        <v>14420</v>
      </c>
      <c r="K28" s="69"/>
      <c r="L28" s="76">
        <v>3.8448047360000008</v>
      </c>
      <c r="M28" s="77">
        <v>2.6575291906591489E-7</v>
      </c>
      <c r="N28" s="77">
        <f t="shared" si="0"/>
        <v>7.1881828720546138E-3</v>
      </c>
      <c r="O28" s="77">
        <f>L28/'סכום נכסי הקרן'!$C$42</f>
        <v>4.9107364665114019E-5</v>
      </c>
    </row>
    <row r="29" spans="2:15">
      <c r="B29" s="75" t="s">
        <v>634</v>
      </c>
      <c r="C29" s="69" t="s">
        <v>635</v>
      </c>
      <c r="D29" s="82" t="s">
        <v>114</v>
      </c>
      <c r="E29" s="82" t="s">
        <v>244</v>
      </c>
      <c r="F29" s="69" t="s">
        <v>364</v>
      </c>
      <c r="G29" s="82" t="s">
        <v>246</v>
      </c>
      <c r="H29" s="82" t="s">
        <v>127</v>
      </c>
      <c r="I29" s="76">
        <v>623.1596790000001</v>
      </c>
      <c r="J29" s="78">
        <v>1840</v>
      </c>
      <c r="K29" s="69"/>
      <c r="L29" s="76">
        <v>11.466138100000004</v>
      </c>
      <c r="M29" s="77">
        <v>5.0376232013914205E-7</v>
      </c>
      <c r="N29" s="77">
        <f t="shared" si="0"/>
        <v>2.1436900742267721E-2</v>
      </c>
      <c r="O29" s="77">
        <f>L29/'סכום נכסי הקרן'!$C$42</f>
        <v>1.4645004457705123E-4</v>
      </c>
    </row>
    <row r="30" spans="2:15">
      <c r="B30" s="75" t="s">
        <v>636</v>
      </c>
      <c r="C30" s="69" t="s">
        <v>637</v>
      </c>
      <c r="D30" s="82" t="s">
        <v>114</v>
      </c>
      <c r="E30" s="82" t="s">
        <v>244</v>
      </c>
      <c r="F30" s="69" t="s">
        <v>638</v>
      </c>
      <c r="G30" s="82" t="s">
        <v>121</v>
      </c>
      <c r="H30" s="82" t="s">
        <v>127</v>
      </c>
      <c r="I30" s="76">
        <v>1.5237750000000003</v>
      </c>
      <c r="J30" s="78">
        <v>42110</v>
      </c>
      <c r="K30" s="69"/>
      <c r="L30" s="76">
        <v>0.64166149400000005</v>
      </c>
      <c r="M30" s="77">
        <v>8.2705855635911987E-8</v>
      </c>
      <c r="N30" s="77">
        <f t="shared" si="0"/>
        <v>1.1996396377794553E-3</v>
      </c>
      <c r="O30" s="77">
        <f>L30/'סכום נכסי הקרן'!$C$42</f>
        <v>8.1955540374729366E-6</v>
      </c>
    </row>
    <row r="31" spans="2:15">
      <c r="B31" s="75" t="s">
        <v>639</v>
      </c>
      <c r="C31" s="69" t="s">
        <v>640</v>
      </c>
      <c r="D31" s="82" t="s">
        <v>114</v>
      </c>
      <c r="E31" s="82" t="s">
        <v>244</v>
      </c>
      <c r="F31" s="69" t="s">
        <v>369</v>
      </c>
      <c r="G31" s="82" t="s">
        <v>370</v>
      </c>
      <c r="H31" s="82" t="s">
        <v>127</v>
      </c>
      <c r="I31" s="76">
        <v>134.59212300000002</v>
      </c>
      <c r="J31" s="78">
        <v>3725</v>
      </c>
      <c r="K31" s="69"/>
      <c r="L31" s="76">
        <v>5.0135565900000012</v>
      </c>
      <c r="M31" s="77">
        <v>5.3064661793224135E-7</v>
      </c>
      <c r="N31" s="77">
        <f t="shared" si="0"/>
        <v>9.3732618644783473E-3</v>
      </c>
      <c r="O31" s="77">
        <f>L31/'סכום נכסי הקרן'!$C$42</f>
        <v>6.4035124964618114E-5</v>
      </c>
    </row>
    <row r="32" spans="2:15">
      <c r="B32" s="75" t="s">
        <v>641</v>
      </c>
      <c r="C32" s="69" t="s">
        <v>642</v>
      </c>
      <c r="D32" s="82" t="s">
        <v>114</v>
      </c>
      <c r="E32" s="82" t="s">
        <v>244</v>
      </c>
      <c r="F32" s="69" t="s">
        <v>372</v>
      </c>
      <c r="G32" s="82" t="s">
        <v>370</v>
      </c>
      <c r="H32" s="82" t="s">
        <v>127</v>
      </c>
      <c r="I32" s="76">
        <v>109.48641600000002</v>
      </c>
      <c r="J32" s="78">
        <v>2884</v>
      </c>
      <c r="K32" s="69"/>
      <c r="L32" s="76">
        <v>3.1575882310000001</v>
      </c>
      <c r="M32" s="77">
        <v>5.2113128496918363E-7</v>
      </c>
      <c r="N32" s="77">
        <f t="shared" si="0"/>
        <v>5.9033743447499294E-3</v>
      </c>
      <c r="O32" s="77">
        <f>L32/'סכום נכסי הקרן'!$C$42</f>
        <v>4.0329964034352787E-5</v>
      </c>
    </row>
    <row r="33" spans="2:15">
      <c r="B33" s="75" t="s">
        <v>643</v>
      </c>
      <c r="C33" s="69" t="s">
        <v>644</v>
      </c>
      <c r="D33" s="82" t="s">
        <v>114</v>
      </c>
      <c r="E33" s="82" t="s">
        <v>244</v>
      </c>
      <c r="F33" s="69" t="s">
        <v>645</v>
      </c>
      <c r="G33" s="82" t="s">
        <v>406</v>
      </c>
      <c r="H33" s="82" t="s">
        <v>127</v>
      </c>
      <c r="I33" s="76">
        <v>2.5351300000000005</v>
      </c>
      <c r="J33" s="78">
        <v>97110</v>
      </c>
      <c r="K33" s="69"/>
      <c r="L33" s="76">
        <v>2.4618644480000005</v>
      </c>
      <c r="M33" s="77">
        <v>3.2913550209740099E-7</v>
      </c>
      <c r="N33" s="77">
        <f t="shared" si="0"/>
        <v>4.6026607522452311E-3</v>
      </c>
      <c r="O33" s="77">
        <f>L33/'סכום נכסי הקרן'!$C$42</f>
        <v>3.1443905088868379E-5</v>
      </c>
    </row>
    <row r="34" spans="2:15">
      <c r="B34" s="75" t="s">
        <v>646</v>
      </c>
      <c r="C34" s="69" t="s">
        <v>647</v>
      </c>
      <c r="D34" s="82" t="s">
        <v>114</v>
      </c>
      <c r="E34" s="82" t="s">
        <v>244</v>
      </c>
      <c r="F34" s="69" t="s">
        <v>648</v>
      </c>
      <c r="G34" s="82" t="s">
        <v>649</v>
      </c>
      <c r="H34" s="82" t="s">
        <v>127</v>
      </c>
      <c r="I34" s="76">
        <v>27.055157000000005</v>
      </c>
      <c r="J34" s="78">
        <v>13670</v>
      </c>
      <c r="K34" s="69"/>
      <c r="L34" s="76">
        <v>3.6984399620000006</v>
      </c>
      <c r="M34" s="77">
        <v>2.4568099315894781E-7</v>
      </c>
      <c r="N34" s="77">
        <f t="shared" si="0"/>
        <v>6.9145417293230045E-3</v>
      </c>
      <c r="O34" s="77">
        <f>L34/'סכום נכסי הקרן'!$C$42</f>
        <v>4.7237935962104589E-5</v>
      </c>
    </row>
    <row r="35" spans="2:15">
      <c r="B35" s="75" t="s">
        <v>650</v>
      </c>
      <c r="C35" s="69" t="s">
        <v>651</v>
      </c>
      <c r="D35" s="82" t="s">
        <v>114</v>
      </c>
      <c r="E35" s="82" t="s">
        <v>244</v>
      </c>
      <c r="F35" s="69" t="s">
        <v>652</v>
      </c>
      <c r="G35" s="82" t="s">
        <v>653</v>
      </c>
      <c r="H35" s="82" t="s">
        <v>127</v>
      </c>
      <c r="I35" s="76">
        <v>128.88834400000002</v>
      </c>
      <c r="J35" s="78">
        <v>2795</v>
      </c>
      <c r="K35" s="69"/>
      <c r="L35" s="76">
        <v>3.6024292290000006</v>
      </c>
      <c r="M35" s="77">
        <v>1.1504062787080608E-7</v>
      </c>
      <c r="N35" s="77">
        <f t="shared" si="0"/>
        <v>6.7350416626428926E-3</v>
      </c>
      <c r="O35" s="77">
        <f>L35/'סכום נכסי הקרן'!$C$42</f>
        <v>4.601164895900933E-5</v>
      </c>
    </row>
    <row r="36" spans="2:15">
      <c r="B36" s="75" t="s">
        <v>654</v>
      </c>
      <c r="C36" s="69" t="s">
        <v>655</v>
      </c>
      <c r="D36" s="82" t="s">
        <v>114</v>
      </c>
      <c r="E36" s="82" t="s">
        <v>244</v>
      </c>
      <c r="F36" s="69" t="s">
        <v>245</v>
      </c>
      <c r="G36" s="82" t="s">
        <v>246</v>
      </c>
      <c r="H36" s="82" t="s">
        <v>127</v>
      </c>
      <c r="I36" s="76">
        <v>869.18055800000013</v>
      </c>
      <c r="J36" s="78">
        <v>2759</v>
      </c>
      <c r="K36" s="69"/>
      <c r="L36" s="76">
        <v>23.980691592000003</v>
      </c>
      <c r="M36" s="77">
        <v>5.6522040534717839E-7</v>
      </c>
      <c r="N36" s="77">
        <f t="shared" si="0"/>
        <v>4.4833901432657433E-2</v>
      </c>
      <c r="O36" s="77">
        <f>L36/'סכום נכסי הקרן'!$C$42</f>
        <v>3.0629086463182552E-4</v>
      </c>
    </row>
    <row r="37" spans="2:15">
      <c r="B37" s="75" t="s">
        <v>656</v>
      </c>
      <c r="C37" s="69" t="s">
        <v>657</v>
      </c>
      <c r="D37" s="82" t="s">
        <v>114</v>
      </c>
      <c r="E37" s="82" t="s">
        <v>244</v>
      </c>
      <c r="F37" s="69" t="s">
        <v>312</v>
      </c>
      <c r="G37" s="82" t="s">
        <v>260</v>
      </c>
      <c r="H37" s="82" t="s">
        <v>127</v>
      </c>
      <c r="I37" s="76">
        <v>935.65397800000017</v>
      </c>
      <c r="J37" s="78">
        <v>902.1</v>
      </c>
      <c r="K37" s="69"/>
      <c r="L37" s="76">
        <v>8.4405345370000013</v>
      </c>
      <c r="M37" s="77">
        <v>1.2394614044937498E-6</v>
      </c>
      <c r="N37" s="77">
        <f t="shared" si="0"/>
        <v>1.5780282733674E-2</v>
      </c>
      <c r="O37" s="77">
        <f>L37/'סכום נכסי הקרן'!$C$42</f>
        <v>1.0780584085218634E-4</v>
      </c>
    </row>
    <row r="38" spans="2:15">
      <c r="B38" s="75" t="s">
        <v>658</v>
      </c>
      <c r="C38" s="69" t="s">
        <v>659</v>
      </c>
      <c r="D38" s="82" t="s">
        <v>114</v>
      </c>
      <c r="E38" s="82" t="s">
        <v>244</v>
      </c>
      <c r="F38" s="69" t="s">
        <v>249</v>
      </c>
      <c r="G38" s="82" t="s">
        <v>246</v>
      </c>
      <c r="H38" s="82" t="s">
        <v>127</v>
      </c>
      <c r="I38" s="76">
        <v>143.36937800000004</v>
      </c>
      <c r="J38" s="78">
        <v>12330</v>
      </c>
      <c r="K38" s="69"/>
      <c r="L38" s="76">
        <v>17.677444363000003</v>
      </c>
      <c r="M38" s="77">
        <v>5.5705456090041058E-7</v>
      </c>
      <c r="N38" s="77">
        <f t="shared" si="0"/>
        <v>3.3049455438408766E-2</v>
      </c>
      <c r="O38" s="77">
        <f>L38/'סכום נכסי הקרן'!$C$42</f>
        <v>2.2578330143866772E-4</v>
      </c>
    </row>
    <row r="39" spans="2:15">
      <c r="B39" s="75" t="s">
        <v>660</v>
      </c>
      <c r="C39" s="69" t="s">
        <v>661</v>
      </c>
      <c r="D39" s="82" t="s">
        <v>114</v>
      </c>
      <c r="E39" s="82" t="s">
        <v>244</v>
      </c>
      <c r="F39" s="69" t="s">
        <v>318</v>
      </c>
      <c r="G39" s="82" t="s">
        <v>260</v>
      </c>
      <c r="H39" s="82" t="s">
        <v>127</v>
      </c>
      <c r="I39" s="76">
        <v>41.794370000000008</v>
      </c>
      <c r="J39" s="78">
        <v>24000</v>
      </c>
      <c r="K39" s="76">
        <v>5.2794857000000008E-2</v>
      </c>
      <c r="L39" s="76">
        <v>10.083443567000002</v>
      </c>
      <c r="M39" s="77">
        <v>8.7986850720094664E-7</v>
      </c>
      <c r="N39" s="77">
        <f t="shared" si="0"/>
        <v>1.885183808191155E-2</v>
      </c>
      <c r="O39" s="77">
        <f>L39/'סכום נכסי הקרן'!$C$42</f>
        <v>1.2878972388073105E-4</v>
      </c>
    </row>
    <row r="40" spans="2:15">
      <c r="B40" s="75" t="s">
        <v>662</v>
      </c>
      <c r="C40" s="69" t="s">
        <v>663</v>
      </c>
      <c r="D40" s="82" t="s">
        <v>114</v>
      </c>
      <c r="E40" s="82" t="s">
        <v>244</v>
      </c>
      <c r="F40" s="69" t="s">
        <v>664</v>
      </c>
      <c r="G40" s="82" t="s">
        <v>649</v>
      </c>
      <c r="H40" s="82" t="s">
        <v>127</v>
      </c>
      <c r="I40" s="76">
        <v>5.9958380000000009</v>
      </c>
      <c r="J40" s="78">
        <v>41920</v>
      </c>
      <c r="K40" s="69"/>
      <c r="L40" s="76">
        <v>2.5134553370000003</v>
      </c>
      <c r="M40" s="77">
        <v>2.0873378131078263E-7</v>
      </c>
      <c r="N40" s="77">
        <f t="shared" si="0"/>
        <v>4.6991142187090924E-3</v>
      </c>
      <c r="O40" s="77">
        <f>L40/'סכום נכסי הקרן'!$C$42</f>
        <v>3.2102844299954601E-5</v>
      </c>
    </row>
    <row r="41" spans="2:15">
      <c r="B41" s="75" t="s">
        <v>665</v>
      </c>
      <c r="C41" s="69" t="s">
        <v>666</v>
      </c>
      <c r="D41" s="82" t="s">
        <v>114</v>
      </c>
      <c r="E41" s="82" t="s">
        <v>244</v>
      </c>
      <c r="F41" s="69" t="s">
        <v>667</v>
      </c>
      <c r="G41" s="82" t="s">
        <v>121</v>
      </c>
      <c r="H41" s="82" t="s">
        <v>127</v>
      </c>
      <c r="I41" s="76">
        <v>437.25502900000009</v>
      </c>
      <c r="J41" s="78">
        <v>1033</v>
      </c>
      <c r="K41" s="69"/>
      <c r="L41" s="76">
        <v>4.5168444480000005</v>
      </c>
      <c r="M41" s="77">
        <v>3.7250771553003173E-7</v>
      </c>
      <c r="N41" s="77">
        <f t="shared" si="0"/>
        <v>8.444617120043147E-3</v>
      </c>
      <c r="O41" s="77">
        <f>L41/'סכום נכסי הקרן'!$C$42</f>
        <v>5.7690921301323437E-5</v>
      </c>
    </row>
    <row r="42" spans="2:15">
      <c r="B42" s="75" t="s">
        <v>668</v>
      </c>
      <c r="C42" s="69" t="s">
        <v>669</v>
      </c>
      <c r="D42" s="82" t="s">
        <v>114</v>
      </c>
      <c r="E42" s="82" t="s">
        <v>244</v>
      </c>
      <c r="F42" s="69" t="s">
        <v>670</v>
      </c>
      <c r="G42" s="82" t="s">
        <v>151</v>
      </c>
      <c r="H42" s="82" t="s">
        <v>127</v>
      </c>
      <c r="I42" s="76">
        <v>5.600245000000001</v>
      </c>
      <c r="J42" s="78">
        <v>75700</v>
      </c>
      <c r="K42" s="69"/>
      <c r="L42" s="76">
        <v>4.2393855070000006</v>
      </c>
      <c r="M42" s="77">
        <v>8.8511782323140153E-8</v>
      </c>
      <c r="N42" s="77">
        <f t="shared" si="0"/>
        <v>7.9258845069873438E-3</v>
      </c>
      <c r="O42" s="77">
        <f>L42/'סכום נכסי הקרן'!$C$42</f>
        <v>5.4147106119317959E-5</v>
      </c>
    </row>
    <row r="43" spans="2:15">
      <c r="B43" s="75" t="s">
        <v>671</v>
      </c>
      <c r="C43" s="69" t="s">
        <v>672</v>
      </c>
      <c r="D43" s="82" t="s">
        <v>114</v>
      </c>
      <c r="E43" s="82" t="s">
        <v>244</v>
      </c>
      <c r="F43" s="69" t="s">
        <v>278</v>
      </c>
      <c r="G43" s="82" t="s">
        <v>260</v>
      </c>
      <c r="H43" s="82" t="s">
        <v>127</v>
      </c>
      <c r="I43" s="76">
        <v>53.849035000000015</v>
      </c>
      <c r="J43" s="78">
        <v>20800</v>
      </c>
      <c r="K43" s="69"/>
      <c r="L43" s="76">
        <v>11.200599248000001</v>
      </c>
      <c r="M43" s="77">
        <v>4.4403240265992143E-7</v>
      </c>
      <c r="N43" s="77">
        <f t="shared" si="0"/>
        <v>2.0940453728993062E-2</v>
      </c>
      <c r="O43" s="77">
        <f>L43/'סכום נכסי הקרן'!$C$42</f>
        <v>1.430584774798139E-4</v>
      </c>
    </row>
    <row r="44" spans="2:15">
      <c r="B44" s="75" t="s">
        <v>673</v>
      </c>
      <c r="C44" s="69" t="s">
        <v>674</v>
      </c>
      <c r="D44" s="82" t="s">
        <v>114</v>
      </c>
      <c r="E44" s="82" t="s">
        <v>244</v>
      </c>
      <c r="F44" s="69" t="s">
        <v>262</v>
      </c>
      <c r="G44" s="82" t="s">
        <v>246</v>
      </c>
      <c r="H44" s="82" t="s">
        <v>127</v>
      </c>
      <c r="I44" s="76">
        <v>742.99420000000009</v>
      </c>
      <c r="J44" s="78">
        <v>3038</v>
      </c>
      <c r="K44" s="69"/>
      <c r="L44" s="76">
        <v>22.572163798000009</v>
      </c>
      <c r="M44" s="77">
        <v>5.5560638143153828E-7</v>
      </c>
      <c r="N44" s="77">
        <f t="shared" si="0"/>
        <v>4.2200541337971048E-2</v>
      </c>
      <c r="O44" s="77">
        <f>L44/'סכום נכסי הקרן'!$C$42</f>
        <v>2.8830059132268799E-4</v>
      </c>
    </row>
    <row r="45" spans="2:15">
      <c r="B45" s="75" t="s">
        <v>675</v>
      </c>
      <c r="C45" s="69" t="s">
        <v>676</v>
      </c>
      <c r="D45" s="82" t="s">
        <v>114</v>
      </c>
      <c r="E45" s="82" t="s">
        <v>244</v>
      </c>
      <c r="F45" s="69" t="s">
        <v>677</v>
      </c>
      <c r="G45" s="82" t="s">
        <v>678</v>
      </c>
      <c r="H45" s="82" t="s">
        <v>127</v>
      </c>
      <c r="I45" s="76">
        <v>70.774493000000021</v>
      </c>
      <c r="J45" s="78">
        <v>8344</v>
      </c>
      <c r="K45" s="69"/>
      <c r="L45" s="76">
        <v>5.9054237260000013</v>
      </c>
      <c r="M45" s="77">
        <v>6.0744053947045606E-7</v>
      </c>
      <c r="N45" s="77">
        <f t="shared" si="0"/>
        <v>1.1040681801599337E-2</v>
      </c>
      <c r="O45" s="77">
        <f>L45/'סכום נכסי הקרן'!$C$42</f>
        <v>7.5426404285072751E-5</v>
      </c>
    </row>
    <row r="46" spans="2:15">
      <c r="B46" s="75" t="s">
        <v>679</v>
      </c>
      <c r="C46" s="69" t="s">
        <v>680</v>
      </c>
      <c r="D46" s="82" t="s">
        <v>114</v>
      </c>
      <c r="E46" s="82" t="s">
        <v>244</v>
      </c>
      <c r="F46" s="69" t="s">
        <v>681</v>
      </c>
      <c r="G46" s="82" t="s">
        <v>432</v>
      </c>
      <c r="H46" s="82" t="s">
        <v>127</v>
      </c>
      <c r="I46" s="76">
        <v>298.29299200000008</v>
      </c>
      <c r="J46" s="78">
        <v>789.1</v>
      </c>
      <c r="K46" s="69"/>
      <c r="L46" s="76">
        <v>2.3538300010000004</v>
      </c>
      <c r="M46" s="77">
        <v>6.2110591899987215E-7</v>
      </c>
      <c r="N46" s="77">
        <f t="shared" si="0"/>
        <v>4.400681350210575E-3</v>
      </c>
      <c r="O46" s="77">
        <f>L46/'סכום נכסי הקרן'!$C$42</f>
        <v>3.0064046461576325E-5</v>
      </c>
    </row>
    <row r="47" spans="2:15">
      <c r="B47" s="75" t="s">
        <v>682</v>
      </c>
      <c r="C47" s="69" t="s">
        <v>683</v>
      </c>
      <c r="D47" s="82" t="s">
        <v>114</v>
      </c>
      <c r="E47" s="82" t="s">
        <v>244</v>
      </c>
      <c r="F47" s="69" t="s">
        <v>546</v>
      </c>
      <c r="G47" s="82" t="s">
        <v>547</v>
      </c>
      <c r="H47" s="82" t="s">
        <v>127</v>
      </c>
      <c r="I47" s="76">
        <v>310.09497000000005</v>
      </c>
      <c r="J47" s="78">
        <v>2553</v>
      </c>
      <c r="K47" s="69"/>
      <c r="L47" s="76">
        <v>7.916724589000002</v>
      </c>
      <c r="M47" s="77">
        <v>8.6800105589380685E-7</v>
      </c>
      <c r="N47" s="77">
        <f t="shared" si="0"/>
        <v>1.4800976382646498E-2</v>
      </c>
      <c r="O47" s="77">
        <f>L47/'סכום נכסי הקרן'!$C$42</f>
        <v>1.0111553330787874E-4</v>
      </c>
    </row>
    <row r="48" spans="2:15">
      <c r="B48" s="72"/>
      <c r="C48" s="69"/>
      <c r="D48" s="69"/>
      <c r="E48" s="69"/>
      <c r="F48" s="69"/>
      <c r="G48" s="69"/>
      <c r="H48" s="69"/>
      <c r="I48" s="76"/>
      <c r="J48" s="78"/>
      <c r="K48" s="69"/>
      <c r="L48" s="69"/>
      <c r="M48" s="69"/>
      <c r="N48" s="77"/>
      <c r="O48" s="69"/>
    </row>
    <row r="49" spans="2:15">
      <c r="B49" s="86" t="s">
        <v>684</v>
      </c>
      <c r="C49" s="71"/>
      <c r="D49" s="71"/>
      <c r="E49" s="71"/>
      <c r="F49" s="71"/>
      <c r="G49" s="71"/>
      <c r="H49" s="71"/>
      <c r="I49" s="79"/>
      <c r="J49" s="81"/>
      <c r="K49" s="71"/>
      <c r="L49" s="79">
        <v>127.23259276700001</v>
      </c>
      <c r="M49" s="71"/>
      <c r="N49" s="80">
        <f t="shared" si="0"/>
        <v>0.23787193547996324</v>
      </c>
      <c r="O49" s="80">
        <f>L49/'סכום נכסי הקרן'!$C$42</f>
        <v>1.6250649276918225E-3</v>
      </c>
    </row>
    <row r="50" spans="2:15">
      <c r="B50" s="75" t="s">
        <v>685</v>
      </c>
      <c r="C50" s="69" t="s">
        <v>686</v>
      </c>
      <c r="D50" s="82" t="s">
        <v>114</v>
      </c>
      <c r="E50" s="82" t="s">
        <v>244</v>
      </c>
      <c r="F50" s="69" t="s">
        <v>550</v>
      </c>
      <c r="G50" s="82" t="s">
        <v>432</v>
      </c>
      <c r="H50" s="82" t="s">
        <v>127</v>
      </c>
      <c r="I50" s="76">
        <v>181.26617700000003</v>
      </c>
      <c r="J50" s="78">
        <v>1125</v>
      </c>
      <c r="K50" s="69"/>
      <c r="L50" s="76">
        <v>2.0392444920000004</v>
      </c>
      <c r="M50" s="77">
        <v>8.6013996267548743E-7</v>
      </c>
      <c r="N50" s="77">
        <f t="shared" si="0"/>
        <v>3.8125375242271113E-3</v>
      </c>
      <c r="O50" s="77">
        <f>L50/'סכום נכסי הקרן'!$C$42</f>
        <v>2.6046036089248405E-5</v>
      </c>
    </row>
    <row r="51" spans="2:15">
      <c r="B51" s="75" t="s">
        <v>687</v>
      </c>
      <c r="C51" s="69" t="s">
        <v>688</v>
      </c>
      <c r="D51" s="82" t="s">
        <v>114</v>
      </c>
      <c r="E51" s="82" t="s">
        <v>244</v>
      </c>
      <c r="F51" s="69" t="s">
        <v>553</v>
      </c>
      <c r="G51" s="82" t="s">
        <v>370</v>
      </c>
      <c r="H51" s="82" t="s">
        <v>127</v>
      </c>
      <c r="I51" s="76">
        <v>6.7104650000000019</v>
      </c>
      <c r="J51" s="78">
        <v>8395</v>
      </c>
      <c r="K51" s="69"/>
      <c r="L51" s="76">
        <v>0.56334357599999996</v>
      </c>
      <c r="M51" s="77">
        <v>4.5727460190053608E-7</v>
      </c>
      <c r="N51" s="77">
        <f t="shared" si="0"/>
        <v>1.0532177632245809E-3</v>
      </c>
      <c r="O51" s="77">
        <f>L51/'סכום נכסי הקרן'!$C$42</f>
        <v>7.1952466556630274E-6</v>
      </c>
    </row>
    <row r="52" spans="2:15">
      <c r="B52" s="75" t="s">
        <v>689</v>
      </c>
      <c r="C52" s="69" t="s">
        <v>690</v>
      </c>
      <c r="D52" s="82" t="s">
        <v>114</v>
      </c>
      <c r="E52" s="82" t="s">
        <v>244</v>
      </c>
      <c r="F52" s="69" t="s">
        <v>691</v>
      </c>
      <c r="G52" s="82" t="s">
        <v>547</v>
      </c>
      <c r="H52" s="82" t="s">
        <v>127</v>
      </c>
      <c r="I52" s="76">
        <v>182.73996000000002</v>
      </c>
      <c r="J52" s="78">
        <v>1281</v>
      </c>
      <c r="K52" s="69"/>
      <c r="L52" s="76">
        <v>2.3408988910000001</v>
      </c>
      <c r="M52" s="77">
        <v>1.4607508572800458E-6</v>
      </c>
      <c r="N52" s="77">
        <f t="shared" si="0"/>
        <v>4.3765055624135187E-3</v>
      </c>
      <c r="O52" s="77">
        <f>L52/'סכום נכסי הקרן'!$C$42</f>
        <v>2.9898885217274656E-5</v>
      </c>
    </row>
    <row r="53" spans="2:15">
      <c r="B53" s="75" t="s">
        <v>692</v>
      </c>
      <c r="C53" s="69" t="s">
        <v>693</v>
      </c>
      <c r="D53" s="82" t="s">
        <v>114</v>
      </c>
      <c r="E53" s="82" t="s">
        <v>244</v>
      </c>
      <c r="F53" s="69" t="s">
        <v>694</v>
      </c>
      <c r="G53" s="82" t="s">
        <v>124</v>
      </c>
      <c r="H53" s="82" t="s">
        <v>127</v>
      </c>
      <c r="I53" s="76">
        <v>27.970939000000001</v>
      </c>
      <c r="J53" s="78">
        <v>657.6</v>
      </c>
      <c r="K53" s="69"/>
      <c r="L53" s="76">
        <v>0.18393689400000002</v>
      </c>
      <c r="M53" s="77">
        <v>1.4166654853075981E-7</v>
      </c>
      <c r="N53" s="77">
        <f t="shared" si="0"/>
        <v>3.438853522546548E-4</v>
      </c>
      <c r="O53" s="77">
        <f>L53/'סכום נכסי הקרן'!$C$42</f>
        <v>2.3493146594548986E-6</v>
      </c>
    </row>
    <row r="54" spans="2:15">
      <c r="B54" s="75" t="s">
        <v>695</v>
      </c>
      <c r="C54" s="69" t="s">
        <v>696</v>
      </c>
      <c r="D54" s="82" t="s">
        <v>114</v>
      </c>
      <c r="E54" s="82" t="s">
        <v>244</v>
      </c>
      <c r="F54" s="69" t="s">
        <v>697</v>
      </c>
      <c r="G54" s="82" t="s">
        <v>425</v>
      </c>
      <c r="H54" s="82" t="s">
        <v>127</v>
      </c>
      <c r="I54" s="76">
        <v>13.317878000000002</v>
      </c>
      <c r="J54" s="78">
        <v>4213</v>
      </c>
      <c r="K54" s="69"/>
      <c r="L54" s="76">
        <v>0.56108220800000019</v>
      </c>
      <c r="M54" s="77">
        <v>2.3628892477867098E-7</v>
      </c>
      <c r="N54" s="77">
        <f t="shared" si="0"/>
        <v>1.048989947290833E-3</v>
      </c>
      <c r="O54" s="77">
        <f>L54/'סכום נכסי הקרן'!$C$42</f>
        <v>7.1663635703978076E-6</v>
      </c>
    </row>
    <row r="55" spans="2:15">
      <c r="B55" s="75" t="s">
        <v>698</v>
      </c>
      <c r="C55" s="69" t="s">
        <v>699</v>
      </c>
      <c r="D55" s="82" t="s">
        <v>114</v>
      </c>
      <c r="E55" s="82" t="s">
        <v>244</v>
      </c>
      <c r="F55" s="69" t="s">
        <v>700</v>
      </c>
      <c r="G55" s="82" t="s">
        <v>496</v>
      </c>
      <c r="H55" s="82" t="s">
        <v>127</v>
      </c>
      <c r="I55" s="76">
        <v>16.144705000000002</v>
      </c>
      <c r="J55" s="78">
        <v>9180</v>
      </c>
      <c r="K55" s="69"/>
      <c r="L55" s="76">
        <v>1.4820839560000001</v>
      </c>
      <c r="M55" s="77">
        <v>7.475045877803802E-7</v>
      </c>
      <c r="N55" s="77">
        <f t="shared" si="0"/>
        <v>2.7708794695643401E-3</v>
      </c>
      <c r="O55" s="77">
        <f>L55/'סכום נכסי הקרן'!$C$42</f>
        <v>1.8929761662571671E-5</v>
      </c>
    </row>
    <row r="56" spans="2:15">
      <c r="B56" s="75" t="s">
        <v>701</v>
      </c>
      <c r="C56" s="69" t="s">
        <v>702</v>
      </c>
      <c r="D56" s="82" t="s">
        <v>114</v>
      </c>
      <c r="E56" s="82" t="s">
        <v>244</v>
      </c>
      <c r="F56" s="69" t="s">
        <v>561</v>
      </c>
      <c r="G56" s="82" t="s">
        <v>432</v>
      </c>
      <c r="H56" s="82" t="s">
        <v>127</v>
      </c>
      <c r="I56" s="76">
        <v>16.186250000000005</v>
      </c>
      <c r="J56" s="78">
        <v>17820</v>
      </c>
      <c r="K56" s="69"/>
      <c r="L56" s="76">
        <v>2.8843898300000004</v>
      </c>
      <c r="M56" s="77">
        <v>1.2801996213717431E-6</v>
      </c>
      <c r="N56" s="77">
        <f t="shared" si="0"/>
        <v>5.3926071662887482E-3</v>
      </c>
      <c r="O56" s="77">
        <f>L56/'סכום נכסי הקרן'!$C$42</f>
        <v>3.6840566152006589E-5</v>
      </c>
    </row>
    <row r="57" spans="2:15">
      <c r="B57" s="75" t="s">
        <v>703</v>
      </c>
      <c r="C57" s="69" t="s">
        <v>704</v>
      </c>
      <c r="D57" s="82" t="s">
        <v>114</v>
      </c>
      <c r="E57" s="82" t="s">
        <v>244</v>
      </c>
      <c r="F57" s="69" t="s">
        <v>705</v>
      </c>
      <c r="G57" s="82" t="s">
        <v>406</v>
      </c>
      <c r="H57" s="82" t="s">
        <v>127</v>
      </c>
      <c r="I57" s="76">
        <v>12.549900000000001</v>
      </c>
      <c r="J57" s="78">
        <v>10400</v>
      </c>
      <c r="K57" s="69"/>
      <c r="L57" s="76">
        <v>1.3051896280000004</v>
      </c>
      <c r="M57" s="77">
        <v>3.4543192367451555E-7</v>
      </c>
      <c r="N57" s="77">
        <f t="shared" si="0"/>
        <v>2.4401607813596218E-3</v>
      </c>
      <c r="O57" s="77">
        <f>L57/'סכום נכסי הקרן'!$C$42</f>
        <v>1.6670397437660803E-5</v>
      </c>
    </row>
    <row r="58" spans="2:15">
      <c r="B58" s="75" t="s">
        <v>706</v>
      </c>
      <c r="C58" s="69" t="s">
        <v>707</v>
      </c>
      <c r="D58" s="82" t="s">
        <v>114</v>
      </c>
      <c r="E58" s="82" t="s">
        <v>244</v>
      </c>
      <c r="F58" s="69" t="s">
        <v>574</v>
      </c>
      <c r="G58" s="82" t="s">
        <v>432</v>
      </c>
      <c r="H58" s="82" t="s">
        <v>127</v>
      </c>
      <c r="I58" s="76">
        <v>5.8441299999999998</v>
      </c>
      <c r="J58" s="78">
        <v>3235</v>
      </c>
      <c r="K58" s="69"/>
      <c r="L58" s="76">
        <v>0.18905759200000002</v>
      </c>
      <c r="M58" s="77">
        <v>1.0156622973651935E-7</v>
      </c>
      <c r="N58" s="77">
        <f t="shared" si="0"/>
        <v>3.5345892391407243E-4</v>
      </c>
      <c r="O58" s="77">
        <f>L58/'סכום נכסי הקרן'!$C$42</f>
        <v>2.4147182368255234E-6</v>
      </c>
    </row>
    <row r="59" spans="2:15">
      <c r="B59" s="75" t="s">
        <v>708</v>
      </c>
      <c r="C59" s="69" t="s">
        <v>709</v>
      </c>
      <c r="D59" s="82" t="s">
        <v>114</v>
      </c>
      <c r="E59" s="82" t="s">
        <v>244</v>
      </c>
      <c r="F59" s="69" t="s">
        <v>710</v>
      </c>
      <c r="G59" s="82" t="s">
        <v>425</v>
      </c>
      <c r="H59" s="82" t="s">
        <v>127</v>
      </c>
      <c r="I59" s="76">
        <v>0.91663800000000006</v>
      </c>
      <c r="J59" s="78">
        <v>4615</v>
      </c>
      <c r="K59" s="69"/>
      <c r="L59" s="76">
        <v>4.2302827000000008E-2</v>
      </c>
      <c r="M59" s="77">
        <v>5.0638691726347619E-8</v>
      </c>
      <c r="N59" s="77">
        <f t="shared" si="0"/>
        <v>7.9088660506916697E-5</v>
      </c>
      <c r="O59" s="77">
        <f>L59/'סכום נכסי הקרן'!$C$42</f>
        <v>5.4030841472991557E-7</v>
      </c>
    </row>
    <row r="60" spans="2:15">
      <c r="B60" s="75" t="s">
        <v>711</v>
      </c>
      <c r="C60" s="69" t="s">
        <v>712</v>
      </c>
      <c r="D60" s="82" t="s">
        <v>114</v>
      </c>
      <c r="E60" s="82" t="s">
        <v>244</v>
      </c>
      <c r="F60" s="69" t="s">
        <v>532</v>
      </c>
      <c r="G60" s="82" t="s">
        <v>268</v>
      </c>
      <c r="H60" s="82" t="s">
        <v>127</v>
      </c>
      <c r="I60" s="76">
        <v>1220.7942990000001</v>
      </c>
      <c r="J60" s="78">
        <v>105.8</v>
      </c>
      <c r="K60" s="69"/>
      <c r="L60" s="76">
        <v>1.2916003690000002</v>
      </c>
      <c r="M60" s="77">
        <v>3.8326725889629471E-7</v>
      </c>
      <c r="N60" s="77">
        <f t="shared" si="0"/>
        <v>2.4147545291582835E-3</v>
      </c>
      <c r="O60" s="77">
        <f>L60/'סכום נכסי הקרן'!$C$42</f>
        <v>1.6496830054382981E-5</v>
      </c>
    </row>
    <row r="61" spans="2:15">
      <c r="B61" s="75" t="s">
        <v>713</v>
      </c>
      <c r="C61" s="69" t="s">
        <v>714</v>
      </c>
      <c r="D61" s="82" t="s">
        <v>114</v>
      </c>
      <c r="E61" s="82" t="s">
        <v>244</v>
      </c>
      <c r="F61" s="69" t="s">
        <v>435</v>
      </c>
      <c r="G61" s="82" t="s">
        <v>425</v>
      </c>
      <c r="H61" s="82" t="s">
        <v>127</v>
      </c>
      <c r="I61" s="76">
        <v>165.49696500000002</v>
      </c>
      <c r="J61" s="78">
        <v>1216</v>
      </c>
      <c r="K61" s="69"/>
      <c r="L61" s="76">
        <v>2.0124430900000005</v>
      </c>
      <c r="M61" s="77">
        <v>9.2694484857056046E-7</v>
      </c>
      <c r="N61" s="77">
        <f t="shared" si="0"/>
        <v>3.7624300696145062E-3</v>
      </c>
      <c r="O61" s="77">
        <f>L61/'סכום נכסי הקרן'!$C$42</f>
        <v>2.5703717997193727E-5</v>
      </c>
    </row>
    <row r="62" spans="2:15">
      <c r="B62" s="75" t="s">
        <v>715</v>
      </c>
      <c r="C62" s="69" t="s">
        <v>716</v>
      </c>
      <c r="D62" s="82" t="s">
        <v>114</v>
      </c>
      <c r="E62" s="82" t="s">
        <v>244</v>
      </c>
      <c r="F62" s="69" t="s">
        <v>405</v>
      </c>
      <c r="G62" s="82" t="s">
        <v>406</v>
      </c>
      <c r="H62" s="82" t="s">
        <v>127</v>
      </c>
      <c r="I62" s="76">
        <v>2067.3721290000003</v>
      </c>
      <c r="J62" s="78">
        <v>78.599999999999994</v>
      </c>
      <c r="K62" s="69"/>
      <c r="L62" s="76">
        <v>1.6249544930000002</v>
      </c>
      <c r="M62" s="77">
        <v>1.6343436185875332E-6</v>
      </c>
      <c r="N62" s="77">
        <f t="shared" si="0"/>
        <v>3.0379878450219398E-3</v>
      </c>
      <c r="O62" s="77">
        <f>L62/'סכום נכסי הקרן'!$C$42</f>
        <v>2.0754560590503408E-5</v>
      </c>
    </row>
    <row r="63" spans="2:15">
      <c r="B63" s="75" t="s">
        <v>717</v>
      </c>
      <c r="C63" s="69" t="s">
        <v>718</v>
      </c>
      <c r="D63" s="82" t="s">
        <v>114</v>
      </c>
      <c r="E63" s="82" t="s">
        <v>244</v>
      </c>
      <c r="F63" s="69" t="s">
        <v>719</v>
      </c>
      <c r="G63" s="82" t="s">
        <v>473</v>
      </c>
      <c r="H63" s="82" t="s">
        <v>127</v>
      </c>
      <c r="I63" s="76">
        <v>118.45578600000003</v>
      </c>
      <c r="J63" s="78">
        <v>742</v>
      </c>
      <c r="K63" s="69"/>
      <c r="L63" s="76">
        <v>0.87894193100000007</v>
      </c>
      <c r="M63" s="77">
        <v>6.6651966626219256E-7</v>
      </c>
      <c r="N63" s="77">
        <f t="shared" si="0"/>
        <v>1.6432551892135434E-3</v>
      </c>
      <c r="O63" s="77">
        <f>L63/'סכום נכסי הקרן'!$C$42</f>
        <v>1.1226193497145255E-5</v>
      </c>
    </row>
    <row r="64" spans="2:15">
      <c r="B64" s="75" t="s">
        <v>720</v>
      </c>
      <c r="C64" s="69" t="s">
        <v>721</v>
      </c>
      <c r="D64" s="82" t="s">
        <v>114</v>
      </c>
      <c r="E64" s="82" t="s">
        <v>244</v>
      </c>
      <c r="F64" s="69" t="s">
        <v>722</v>
      </c>
      <c r="G64" s="82" t="s">
        <v>122</v>
      </c>
      <c r="H64" s="82" t="s">
        <v>127</v>
      </c>
      <c r="I64" s="76">
        <v>6.0733710000000007</v>
      </c>
      <c r="J64" s="78">
        <v>3189</v>
      </c>
      <c r="K64" s="69"/>
      <c r="L64" s="76">
        <v>0.19367981100000006</v>
      </c>
      <c r="M64" s="77">
        <v>2.2191164122737083E-7</v>
      </c>
      <c r="N64" s="77">
        <f t="shared" si="0"/>
        <v>3.6210054754077766E-4</v>
      </c>
      <c r="O64" s="77">
        <f>L64/'סכום נכסי הקרן'!$C$42</f>
        <v>2.4737550435246247E-6</v>
      </c>
    </row>
    <row r="65" spans="2:15">
      <c r="B65" s="75" t="s">
        <v>723</v>
      </c>
      <c r="C65" s="69" t="s">
        <v>724</v>
      </c>
      <c r="D65" s="82" t="s">
        <v>114</v>
      </c>
      <c r="E65" s="82" t="s">
        <v>244</v>
      </c>
      <c r="F65" s="69" t="s">
        <v>725</v>
      </c>
      <c r="G65" s="82" t="s">
        <v>148</v>
      </c>
      <c r="H65" s="82" t="s">
        <v>127</v>
      </c>
      <c r="I65" s="76">
        <v>11.428771000000001</v>
      </c>
      <c r="J65" s="78">
        <v>14500</v>
      </c>
      <c r="K65" s="69"/>
      <c r="L65" s="76">
        <v>1.657171731</v>
      </c>
      <c r="M65" s="77">
        <v>4.4454368770711143E-7</v>
      </c>
      <c r="N65" s="77">
        <f t="shared" si="0"/>
        <v>3.0982206563811552E-3</v>
      </c>
      <c r="O65" s="77">
        <f>L65/'סכום נכסי הקרן'!$C$42</f>
        <v>2.1166051879034936E-5</v>
      </c>
    </row>
    <row r="66" spans="2:15">
      <c r="B66" s="75" t="s">
        <v>726</v>
      </c>
      <c r="C66" s="69" t="s">
        <v>727</v>
      </c>
      <c r="D66" s="82" t="s">
        <v>114</v>
      </c>
      <c r="E66" s="82" t="s">
        <v>244</v>
      </c>
      <c r="F66" s="69" t="s">
        <v>535</v>
      </c>
      <c r="G66" s="82" t="s">
        <v>432</v>
      </c>
      <c r="H66" s="82" t="s">
        <v>127</v>
      </c>
      <c r="I66" s="76">
        <v>12.842974000000002</v>
      </c>
      <c r="J66" s="78">
        <v>22990</v>
      </c>
      <c r="K66" s="69"/>
      <c r="L66" s="76">
        <v>2.952599781</v>
      </c>
      <c r="M66" s="77">
        <v>6.8650109892248037E-7</v>
      </c>
      <c r="N66" s="77">
        <f t="shared" si="0"/>
        <v>5.5201313541599845E-3</v>
      </c>
      <c r="O66" s="77">
        <f>L66/'סכום נכסי הקרן'!$C$42</f>
        <v>3.77117705869635E-5</v>
      </c>
    </row>
    <row r="67" spans="2:15">
      <c r="B67" s="75" t="s">
        <v>728</v>
      </c>
      <c r="C67" s="69" t="s">
        <v>729</v>
      </c>
      <c r="D67" s="82" t="s">
        <v>114</v>
      </c>
      <c r="E67" s="82" t="s">
        <v>244</v>
      </c>
      <c r="F67" s="69" t="s">
        <v>730</v>
      </c>
      <c r="G67" s="82" t="s">
        <v>123</v>
      </c>
      <c r="H67" s="82" t="s">
        <v>127</v>
      </c>
      <c r="I67" s="76">
        <v>7.3159560000000008</v>
      </c>
      <c r="J67" s="78">
        <v>26200</v>
      </c>
      <c r="K67" s="69"/>
      <c r="L67" s="76">
        <v>1.9167805890000005</v>
      </c>
      <c r="M67" s="77">
        <v>1.2584596918062533E-6</v>
      </c>
      <c r="N67" s="77">
        <f t="shared" si="0"/>
        <v>3.5835810516793316E-3</v>
      </c>
      <c r="O67" s="77">
        <f>L67/'סכום נכסי הקרן'!$C$42</f>
        <v>2.4481878750743157E-5</v>
      </c>
    </row>
    <row r="68" spans="2:15">
      <c r="B68" s="75" t="s">
        <v>731</v>
      </c>
      <c r="C68" s="69" t="s">
        <v>732</v>
      </c>
      <c r="D68" s="82" t="s">
        <v>114</v>
      </c>
      <c r="E68" s="82" t="s">
        <v>244</v>
      </c>
      <c r="F68" s="69" t="s">
        <v>733</v>
      </c>
      <c r="G68" s="82" t="s">
        <v>432</v>
      </c>
      <c r="H68" s="82" t="s">
        <v>127</v>
      </c>
      <c r="I68" s="76">
        <v>8.6445290000000004</v>
      </c>
      <c r="J68" s="78">
        <v>8995</v>
      </c>
      <c r="K68" s="69"/>
      <c r="L68" s="76">
        <v>0.77757535100000008</v>
      </c>
      <c r="M68" s="77">
        <v>2.7648074218702651E-7</v>
      </c>
      <c r="N68" s="77">
        <f t="shared" si="0"/>
        <v>1.4537419202216811E-3</v>
      </c>
      <c r="O68" s="77">
        <f>L68/'סכום נכסי הקרן'!$C$42</f>
        <v>9.9314995007749149E-6</v>
      </c>
    </row>
    <row r="69" spans="2:15">
      <c r="B69" s="75" t="s">
        <v>734</v>
      </c>
      <c r="C69" s="69" t="s">
        <v>735</v>
      </c>
      <c r="D69" s="82" t="s">
        <v>114</v>
      </c>
      <c r="E69" s="82" t="s">
        <v>244</v>
      </c>
      <c r="F69" s="69" t="s">
        <v>736</v>
      </c>
      <c r="G69" s="82" t="s">
        <v>737</v>
      </c>
      <c r="H69" s="82" t="s">
        <v>127</v>
      </c>
      <c r="I69" s="76">
        <v>117.81700600000002</v>
      </c>
      <c r="J69" s="78">
        <v>4990</v>
      </c>
      <c r="K69" s="69"/>
      <c r="L69" s="76">
        <v>5.8790686059999997</v>
      </c>
      <c r="M69" s="77">
        <v>1.6473963010245105E-6</v>
      </c>
      <c r="N69" s="77">
        <f t="shared" si="0"/>
        <v>1.0991408708377949E-2</v>
      </c>
      <c r="O69" s="77">
        <f>L69/'סכום נכסי הקרן'!$C$42</f>
        <v>7.50897862829894E-5</v>
      </c>
    </row>
    <row r="70" spans="2:15">
      <c r="B70" s="75" t="s">
        <v>738</v>
      </c>
      <c r="C70" s="69" t="s">
        <v>739</v>
      </c>
      <c r="D70" s="82" t="s">
        <v>114</v>
      </c>
      <c r="E70" s="82" t="s">
        <v>244</v>
      </c>
      <c r="F70" s="69" t="s">
        <v>740</v>
      </c>
      <c r="G70" s="82" t="s">
        <v>149</v>
      </c>
      <c r="H70" s="82" t="s">
        <v>127</v>
      </c>
      <c r="I70" s="76">
        <v>54.245062000000004</v>
      </c>
      <c r="J70" s="78">
        <v>1766</v>
      </c>
      <c r="K70" s="69"/>
      <c r="L70" s="76">
        <v>0.95796780300000006</v>
      </c>
      <c r="M70" s="77">
        <v>4.1058151794746687E-7</v>
      </c>
      <c r="N70" s="77">
        <f t="shared" si="0"/>
        <v>1.7910006427708446E-3</v>
      </c>
      <c r="O70" s="77">
        <f>L70/'סכום נכסי הקרן'!$C$42</f>
        <v>1.2235543147062724E-5</v>
      </c>
    </row>
    <row r="71" spans="2:15">
      <c r="B71" s="75" t="s">
        <v>741</v>
      </c>
      <c r="C71" s="69" t="s">
        <v>742</v>
      </c>
      <c r="D71" s="82" t="s">
        <v>114</v>
      </c>
      <c r="E71" s="82" t="s">
        <v>244</v>
      </c>
      <c r="F71" s="69" t="s">
        <v>743</v>
      </c>
      <c r="G71" s="82" t="s">
        <v>737</v>
      </c>
      <c r="H71" s="82" t="s">
        <v>127</v>
      </c>
      <c r="I71" s="76">
        <v>28.638214000000008</v>
      </c>
      <c r="J71" s="78">
        <v>18310</v>
      </c>
      <c r="K71" s="69"/>
      <c r="L71" s="76">
        <v>5.243657004000001</v>
      </c>
      <c r="M71" s="77">
        <v>1.248795070893817E-6</v>
      </c>
      <c r="N71" s="77">
        <f t="shared" si="0"/>
        <v>9.8034537645456162E-3</v>
      </c>
      <c r="O71" s="77">
        <f>L71/'סכום נכסי הקרן'!$C$42</f>
        <v>6.6974058334651209E-5</v>
      </c>
    </row>
    <row r="72" spans="2:15">
      <c r="B72" s="75" t="s">
        <v>744</v>
      </c>
      <c r="C72" s="69" t="s">
        <v>745</v>
      </c>
      <c r="D72" s="82" t="s">
        <v>114</v>
      </c>
      <c r="E72" s="82" t="s">
        <v>244</v>
      </c>
      <c r="F72" s="69" t="s">
        <v>746</v>
      </c>
      <c r="G72" s="82" t="s">
        <v>496</v>
      </c>
      <c r="H72" s="82" t="s">
        <v>127</v>
      </c>
      <c r="I72" s="76">
        <v>11.912142000000001</v>
      </c>
      <c r="J72" s="78">
        <v>16480</v>
      </c>
      <c r="K72" s="69"/>
      <c r="L72" s="76">
        <v>1.9631209200000004</v>
      </c>
      <c r="M72" s="77">
        <v>8.2221542726116905E-7</v>
      </c>
      <c r="N72" s="77">
        <f t="shared" si="0"/>
        <v>3.6702181623915102E-3</v>
      </c>
      <c r="O72" s="77">
        <f>L72/'סכום נכסי הקרן'!$C$42</f>
        <v>2.5073755761248138E-5</v>
      </c>
    </row>
    <row r="73" spans="2:15">
      <c r="B73" s="75" t="s">
        <v>747</v>
      </c>
      <c r="C73" s="69" t="s">
        <v>748</v>
      </c>
      <c r="D73" s="82" t="s">
        <v>114</v>
      </c>
      <c r="E73" s="82" t="s">
        <v>244</v>
      </c>
      <c r="F73" s="69" t="s">
        <v>749</v>
      </c>
      <c r="G73" s="82" t="s">
        <v>124</v>
      </c>
      <c r="H73" s="82" t="s">
        <v>127</v>
      </c>
      <c r="I73" s="76">
        <v>73.841790000000003</v>
      </c>
      <c r="J73" s="78">
        <v>1546</v>
      </c>
      <c r="K73" s="69"/>
      <c r="L73" s="76">
        <v>1.1415940760000003</v>
      </c>
      <c r="M73" s="77">
        <v>3.6876082078775413E-7</v>
      </c>
      <c r="N73" s="77">
        <f t="shared" si="0"/>
        <v>2.134305263179486E-3</v>
      </c>
      <c r="O73" s="77">
        <f>L73/'סכום נכסי הקרן'!$C$42</f>
        <v>1.4580890432420102E-5</v>
      </c>
    </row>
    <row r="74" spans="2:15">
      <c r="B74" s="75" t="s">
        <v>750</v>
      </c>
      <c r="C74" s="69" t="s">
        <v>751</v>
      </c>
      <c r="D74" s="82" t="s">
        <v>114</v>
      </c>
      <c r="E74" s="82" t="s">
        <v>244</v>
      </c>
      <c r="F74" s="69" t="s">
        <v>752</v>
      </c>
      <c r="G74" s="82" t="s">
        <v>432</v>
      </c>
      <c r="H74" s="82" t="s">
        <v>127</v>
      </c>
      <c r="I74" s="76">
        <v>198.01850099999999</v>
      </c>
      <c r="J74" s="78">
        <v>855</v>
      </c>
      <c r="K74" s="69"/>
      <c r="L74" s="76">
        <v>1.6930581830000002</v>
      </c>
      <c r="M74" s="77">
        <v>6.5442441662828424E-7</v>
      </c>
      <c r="N74" s="77">
        <f t="shared" si="0"/>
        <v>3.165313369098104E-3</v>
      </c>
      <c r="O74" s="77">
        <f>L74/'סכום נכסי הקרן'!$C$42</f>
        <v>2.1624407817998574E-5</v>
      </c>
    </row>
    <row r="75" spans="2:15">
      <c r="B75" s="75" t="s">
        <v>753</v>
      </c>
      <c r="C75" s="69" t="s">
        <v>754</v>
      </c>
      <c r="D75" s="82" t="s">
        <v>114</v>
      </c>
      <c r="E75" s="82" t="s">
        <v>244</v>
      </c>
      <c r="F75" s="69" t="s">
        <v>491</v>
      </c>
      <c r="G75" s="82" t="s">
        <v>121</v>
      </c>
      <c r="H75" s="82" t="s">
        <v>127</v>
      </c>
      <c r="I75" s="76">
        <v>4580.358521000001</v>
      </c>
      <c r="J75" s="78">
        <v>125.8</v>
      </c>
      <c r="K75" s="69"/>
      <c r="L75" s="76">
        <v>5.7620910200000006</v>
      </c>
      <c r="M75" s="77">
        <v>1.7681661844698373E-6</v>
      </c>
      <c r="N75" s="77">
        <f t="shared" si="0"/>
        <v>1.0772709362680023E-2</v>
      </c>
      <c r="O75" s="77">
        <f>L75/'סכום נכסי הקרן'!$C$42</f>
        <v>7.359570235213079E-5</v>
      </c>
    </row>
    <row r="76" spans="2:15">
      <c r="B76" s="75" t="s">
        <v>755</v>
      </c>
      <c r="C76" s="69" t="s">
        <v>756</v>
      </c>
      <c r="D76" s="82" t="s">
        <v>114</v>
      </c>
      <c r="E76" s="82" t="s">
        <v>244</v>
      </c>
      <c r="F76" s="69" t="s">
        <v>304</v>
      </c>
      <c r="G76" s="82" t="s">
        <v>260</v>
      </c>
      <c r="H76" s="82" t="s">
        <v>127</v>
      </c>
      <c r="I76" s="76">
        <v>2.8785510000000003</v>
      </c>
      <c r="J76" s="78">
        <v>68330</v>
      </c>
      <c r="K76" s="69"/>
      <c r="L76" s="76">
        <v>1.9669139910000002</v>
      </c>
      <c r="M76" s="77">
        <v>5.3844758127496375E-7</v>
      </c>
      <c r="N76" s="77">
        <f t="shared" ref="N76:N139" si="1">IFERROR(L76/$L$11,0)</f>
        <v>3.6773096247327297E-3</v>
      </c>
      <c r="O76" s="77">
        <f>L76/'סכום נכסי הקרן'!$C$42</f>
        <v>2.5122202362203858E-5</v>
      </c>
    </row>
    <row r="77" spans="2:15">
      <c r="B77" s="75" t="s">
        <v>757</v>
      </c>
      <c r="C77" s="69" t="s">
        <v>758</v>
      </c>
      <c r="D77" s="82" t="s">
        <v>114</v>
      </c>
      <c r="E77" s="82" t="s">
        <v>244</v>
      </c>
      <c r="F77" s="69" t="s">
        <v>377</v>
      </c>
      <c r="G77" s="82" t="s">
        <v>370</v>
      </c>
      <c r="H77" s="82" t="s">
        <v>127</v>
      </c>
      <c r="I77" s="76">
        <v>35.693773000000007</v>
      </c>
      <c r="J77" s="78">
        <v>5758</v>
      </c>
      <c r="K77" s="69"/>
      <c r="L77" s="76">
        <v>2.0552474550000008</v>
      </c>
      <c r="M77" s="77">
        <v>4.5164323884797329E-7</v>
      </c>
      <c r="N77" s="77">
        <f t="shared" si="1"/>
        <v>3.8424563972095666E-3</v>
      </c>
      <c r="O77" s="77">
        <f>L77/'סכום נכסי הקרן'!$C$42</f>
        <v>2.6250432253351379E-5</v>
      </c>
    </row>
    <row r="78" spans="2:15">
      <c r="B78" s="75" t="s">
        <v>759</v>
      </c>
      <c r="C78" s="69" t="s">
        <v>760</v>
      </c>
      <c r="D78" s="82" t="s">
        <v>114</v>
      </c>
      <c r="E78" s="82" t="s">
        <v>244</v>
      </c>
      <c r="F78" s="69" t="s">
        <v>761</v>
      </c>
      <c r="G78" s="82" t="s">
        <v>260</v>
      </c>
      <c r="H78" s="82" t="s">
        <v>127</v>
      </c>
      <c r="I78" s="76">
        <v>51.093407000000006</v>
      </c>
      <c r="J78" s="78">
        <v>808</v>
      </c>
      <c r="K78" s="69"/>
      <c r="L78" s="76">
        <v>0.41283472800000004</v>
      </c>
      <c r="M78" s="77">
        <v>3.397249222812208E-7</v>
      </c>
      <c r="N78" s="77">
        <f t="shared" si="1"/>
        <v>7.7182892879138539E-4</v>
      </c>
      <c r="O78" s="77">
        <f>L78/'סכום נכסי הקרן'!$C$42</f>
        <v>5.27288820274673E-6</v>
      </c>
    </row>
    <row r="79" spans="2:15">
      <c r="B79" s="75" t="s">
        <v>762</v>
      </c>
      <c r="C79" s="69" t="s">
        <v>763</v>
      </c>
      <c r="D79" s="82" t="s">
        <v>114</v>
      </c>
      <c r="E79" s="82" t="s">
        <v>244</v>
      </c>
      <c r="F79" s="69" t="s">
        <v>379</v>
      </c>
      <c r="G79" s="82" t="s">
        <v>260</v>
      </c>
      <c r="H79" s="82" t="s">
        <v>127</v>
      </c>
      <c r="I79" s="76">
        <v>33.979142000000003</v>
      </c>
      <c r="J79" s="78">
        <v>7673</v>
      </c>
      <c r="K79" s="69"/>
      <c r="L79" s="76">
        <v>2.6072195460000001</v>
      </c>
      <c r="M79" s="77">
        <v>9.3105508247799973E-7</v>
      </c>
      <c r="N79" s="77">
        <f t="shared" si="1"/>
        <v>4.8744142215505232E-3</v>
      </c>
      <c r="O79" s="77">
        <f>L79/'סכום נכסי הקרן'!$C$42</f>
        <v>3.3300437811215541E-5</v>
      </c>
    </row>
    <row r="80" spans="2:15">
      <c r="B80" s="75" t="s">
        <v>764</v>
      </c>
      <c r="C80" s="69" t="s">
        <v>765</v>
      </c>
      <c r="D80" s="82" t="s">
        <v>114</v>
      </c>
      <c r="E80" s="82" t="s">
        <v>244</v>
      </c>
      <c r="F80" s="69" t="s">
        <v>766</v>
      </c>
      <c r="G80" s="82" t="s">
        <v>737</v>
      </c>
      <c r="H80" s="82" t="s">
        <v>127</v>
      </c>
      <c r="I80" s="76">
        <v>78.509973000000002</v>
      </c>
      <c r="J80" s="78">
        <v>7553</v>
      </c>
      <c r="K80" s="69"/>
      <c r="L80" s="76">
        <v>5.929858266000001</v>
      </c>
      <c r="M80" s="77">
        <v>1.2359478459110815E-6</v>
      </c>
      <c r="N80" s="77">
        <f t="shared" si="1"/>
        <v>1.108636421045354E-2</v>
      </c>
      <c r="O80" s="77">
        <f>L80/'סכום נכסי הקרן'!$C$42</f>
        <v>7.5738491880827382E-5</v>
      </c>
    </row>
    <row r="81" spans="2:15">
      <c r="B81" s="75" t="s">
        <v>767</v>
      </c>
      <c r="C81" s="69" t="s">
        <v>768</v>
      </c>
      <c r="D81" s="82" t="s">
        <v>114</v>
      </c>
      <c r="E81" s="82" t="s">
        <v>244</v>
      </c>
      <c r="F81" s="69" t="s">
        <v>769</v>
      </c>
      <c r="G81" s="82" t="s">
        <v>770</v>
      </c>
      <c r="H81" s="82" t="s">
        <v>127</v>
      </c>
      <c r="I81" s="76">
        <v>86.071745000000021</v>
      </c>
      <c r="J81" s="78">
        <v>5064</v>
      </c>
      <c r="K81" s="69"/>
      <c r="L81" s="76">
        <v>4.3586731600000013</v>
      </c>
      <c r="M81" s="77">
        <v>7.8472273455130449E-7</v>
      </c>
      <c r="N81" s="77">
        <f t="shared" si="1"/>
        <v>8.1489027154579962E-3</v>
      </c>
      <c r="O81" s="77">
        <f>L81/'סכום נכסי הקרן'!$C$42</f>
        <v>5.5670695138304388E-5</v>
      </c>
    </row>
    <row r="82" spans="2:15">
      <c r="B82" s="75" t="s">
        <v>771</v>
      </c>
      <c r="C82" s="69" t="s">
        <v>772</v>
      </c>
      <c r="D82" s="82" t="s">
        <v>114</v>
      </c>
      <c r="E82" s="82" t="s">
        <v>244</v>
      </c>
      <c r="F82" s="69" t="s">
        <v>415</v>
      </c>
      <c r="G82" s="82" t="s">
        <v>416</v>
      </c>
      <c r="H82" s="82" t="s">
        <v>127</v>
      </c>
      <c r="I82" s="76">
        <v>1.9649680000000003</v>
      </c>
      <c r="J82" s="78">
        <v>45610</v>
      </c>
      <c r="K82" s="69"/>
      <c r="L82" s="76">
        <v>0.89622211600000012</v>
      </c>
      <c r="M82" s="77">
        <v>6.6454909356056667E-7</v>
      </c>
      <c r="N82" s="77">
        <f t="shared" si="1"/>
        <v>1.6755619351660471E-3</v>
      </c>
      <c r="O82" s="77">
        <f>L82/'סכום נכסי הקרן'!$C$42</f>
        <v>1.1446902845094737E-5</v>
      </c>
    </row>
    <row r="83" spans="2:15">
      <c r="B83" s="75" t="s">
        <v>773</v>
      </c>
      <c r="C83" s="69" t="s">
        <v>774</v>
      </c>
      <c r="D83" s="82" t="s">
        <v>114</v>
      </c>
      <c r="E83" s="82" t="s">
        <v>244</v>
      </c>
      <c r="F83" s="69" t="s">
        <v>493</v>
      </c>
      <c r="G83" s="82" t="s">
        <v>370</v>
      </c>
      <c r="H83" s="82" t="s">
        <v>127</v>
      </c>
      <c r="I83" s="76">
        <v>33.36876500000001</v>
      </c>
      <c r="J83" s="78">
        <v>7851</v>
      </c>
      <c r="K83" s="69"/>
      <c r="L83" s="76">
        <v>2.6197817750000003</v>
      </c>
      <c r="M83" s="77">
        <v>5.392233668013241E-7</v>
      </c>
      <c r="N83" s="77">
        <f t="shared" si="1"/>
        <v>4.8979003555762977E-3</v>
      </c>
      <c r="O83" s="77">
        <f>L83/'סכום נכסי הקרן'!$C$42</f>
        <v>3.3460887561688826E-5</v>
      </c>
    </row>
    <row r="84" spans="2:15">
      <c r="B84" s="75" t="s">
        <v>775</v>
      </c>
      <c r="C84" s="69" t="s">
        <v>776</v>
      </c>
      <c r="D84" s="82" t="s">
        <v>114</v>
      </c>
      <c r="E84" s="82" t="s">
        <v>244</v>
      </c>
      <c r="F84" s="69" t="s">
        <v>466</v>
      </c>
      <c r="G84" s="82" t="s">
        <v>260</v>
      </c>
      <c r="H84" s="82" t="s">
        <v>127</v>
      </c>
      <c r="I84" s="76">
        <v>1138.3673190000002</v>
      </c>
      <c r="J84" s="78">
        <v>159</v>
      </c>
      <c r="K84" s="69"/>
      <c r="L84" s="76">
        <v>1.8100040370000001</v>
      </c>
      <c r="M84" s="77">
        <v>1.6498460998970726E-6</v>
      </c>
      <c r="N84" s="77">
        <f t="shared" si="1"/>
        <v>3.3839533891775525E-3</v>
      </c>
      <c r="O84" s="77">
        <f>L84/'סכום נכסי הקרן'!$C$42</f>
        <v>2.3118086455220056E-5</v>
      </c>
    </row>
    <row r="85" spans="2:15">
      <c r="B85" s="75" t="s">
        <v>777</v>
      </c>
      <c r="C85" s="69" t="s">
        <v>778</v>
      </c>
      <c r="D85" s="82" t="s">
        <v>114</v>
      </c>
      <c r="E85" s="82" t="s">
        <v>244</v>
      </c>
      <c r="F85" s="69" t="s">
        <v>470</v>
      </c>
      <c r="G85" s="82" t="s">
        <v>268</v>
      </c>
      <c r="H85" s="82" t="s">
        <v>127</v>
      </c>
      <c r="I85" s="76">
        <v>242.06816000000003</v>
      </c>
      <c r="J85" s="78">
        <v>311.60000000000002</v>
      </c>
      <c r="K85" s="69"/>
      <c r="L85" s="76">
        <v>0.75428438800000019</v>
      </c>
      <c r="M85" s="77">
        <v>4.231991624680333E-7</v>
      </c>
      <c r="N85" s="77">
        <f t="shared" si="1"/>
        <v>1.4101975238723274E-3</v>
      </c>
      <c r="O85" s="77">
        <f>L85/'סכום נכסי הקרן'!$C$42</f>
        <v>9.6340181221412113E-6</v>
      </c>
    </row>
    <row r="86" spans="2:15">
      <c r="B86" s="75" t="s">
        <v>779</v>
      </c>
      <c r="C86" s="69" t="s">
        <v>780</v>
      </c>
      <c r="D86" s="82" t="s">
        <v>114</v>
      </c>
      <c r="E86" s="82" t="s">
        <v>244</v>
      </c>
      <c r="F86" s="69" t="s">
        <v>781</v>
      </c>
      <c r="G86" s="82" t="s">
        <v>121</v>
      </c>
      <c r="H86" s="82" t="s">
        <v>127</v>
      </c>
      <c r="I86" s="76">
        <v>39.517221000000006</v>
      </c>
      <c r="J86" s="78">
        <v>1892</v>
      </c>
      <c r="K86" s="69"/>
      <c r="L86" s="76">
        <v>0.74766581499999996</v>
      </c>
      <c r="M86" s="77">
        <v>4.2120648586783778E-7</v>
      </c>
      <c r="N86" s="77">
        <f t="shared" si="1"/>
        <v>1.3978235500705938E-3</v>
      </c>
      <c r="O86" s="77">
        <f>L86/'סכום נכסי הקרן'!$C$42</f>
        <v>9.5494830936570792E-6</v>
      </c>
    </row>
    <row r="87" spans="2:15">
      <c r="B87" s="75" t="s">
        <v>782</v>
      </c>
      <c r="C87" s="69" t="s">
        <v>783</v>
      </c>
      <c r="D87" s="82" t="s">
        <v>114</v>
      </c>
      <c r="E87" s="82" t="s">
        <v>244</v>
      </c>
      <c r="F87" s="69" t="s">
        <v>784</v>
      </c>
      <c r="G87" s="82" t="s">
        <v>151</v>
      </c>
      <c r="H87" s="82" t="s">
        <v>127</v>
      </c>
      <c r="I87" s="76">
        <v>8.2026380000000021</v>
      </c>
      <c r="J87" s="78">
        <v>7005</v>
      </c>
      <c r="K87" s="69"/>
      <c r="L87" s="76">
        <v>0.57459480699999999</v>
      </c>
      <c r="M87" s="77">
        <v>2.4889661986932646E-7</v>
      </c>
      <c r="N87" s="77">
        <f t="shared" si="1"/>
        <v>1.0742528772334839E-3</v>
      </c>
      <c r="O87" s="77">
        <f>L87/'סכום נכסי הקרן'!$C$42</f>
        <v>7.3389518218773347E-6</v>
      </c>
    </row>
    <row r="88" spans="2:15">
      <c r="B88" s="75" t="s">
        <v>785</v>
      </c>
      <c r="C88" s="69" t="s">
        <v>786</v>
      </c>
      <c r="D88" s="82" t="s">
        <v>114</v>
      </c>
      <c r="E88" s="82" t="s">
        <v>244</v>
      </c>
      <c r="F88" s="69" t="s">
        <v>787</v>
      </c>
      <c r="G88" s="82" t="s">
        <v>123</v>
      </c>
      <c r="H88" s="82" t="s">
        <v>127</v>
      </c>
      <c r="I88" s="76">
        <v>837.48125800000014</v>
      </c>
      <c r="J88" s="78">
        <v>180</v>
      </c>
      <c r="K88" s="69"/>
      <c r="L88" s="76">
        <v>1.5074662640000001</v>
      </c>
      <c r="M88" s="77">
        <v>1.640194997560442E-6</v>
      </c>
      <c r="N88" s="77">
        <f t="shared" si="1"/>
        <v>2.8183338096795761E-3</v>
      </c>
      <c r="O88" s="77">
        <f>L88/'סכום נכסי הקרן'!$C$42</f>
        <v>1.925395452556086E-5</v>
      </c>
    </row>
    <row r="89" spans="2:15">
      <c r="B89" s="75" t="s">
        <v>788</v>
      </c>
      <c r="C89" s="69" t="s">
        <v>789</v>
      </c>
      <c r="D89" s="82" t="s">
        <v>114</v>
      </c>
      <c r="E89" s="82" t="s">
        <v>244</v>
      </c>
      <c r="F89" s="69" t="s">
        <v>472</v>
      </c>
      <c r="G89" s="82" t="s">
        <v>473</v>
      </c>
      <c r="H89" s="82" t="s">
        <v>127</v>
      </c>
      <c r="I89" s="76">
        <v>27.128595000000004</v>
      </c>
      <c r="J89" s="78">
        <v>8242</v>
      </c>
      <c r="K89" s="69"/>
      <c r="L89" s="76">
        <v>2.2359388070000006</v>
      </c>
      <c r="M89" s="77">
        <v>7.6331469282153291E-7</v>
      </c>
      <c r="N89" s="77">
        <f t="shared" si="1"/>
        <v>4.1802739382184395E-3</v>
      </c>
      <c r="O89" s="77">
        <f>L89/'סכום נכסי הקרן'!$C$42</f>
        <v>2.8558293568495285E-5</v>
      </c>
    </row>
    <row r="90" spans="2:15">
      <c r="B90" s="75" t="s">
        <v>790</v>
      </c>
      <c r="C90" s="69" t="s">
        <v>791</v>
      </c>
      <c r="D90" s="82" t="s">
        <v>114</v>
      </c>
      <c r="E90" s="82" t="s">
        <v>244</v>
      </c>
      <c r="F90" s="69" t="s">
        <v>792</v>
      </c>
      <c r="G90" s="82" t="s">
        <v>121</v>
      </c>
      <c r="H90" s="82" t="s">
        <v>127</v>
      </c>
      <c r="I90" s="76">
        <v>84.832063000000019</v>
      </c>
      <c r="J90" s="78">
        <v>1540</v>
      </c>
      <c r="K90" s="69"/>
      <c r="L90" s="76">
        <v>1.3064137640000002</v>
      </c>
      <c r="M90" s="77">
        <v>9.0086881230848927E-7</v>
      </c>
      <c r="N90" s="77">
        <f t="shared" si="1"/>
        <v>2.4424494056285925E-3</v>
      </c>
      <c r="O90" s="77">
        <f>L90/'סכום נכסי הקרן'!$C$42</f>
        <v>1.6686032586148012E-5</v>
      </c>
    </row>
    <row r="91" spans="2:15">
      <c r="B91" s="75" t="s">
        <v>793</v>
      </c>
      <c r="C91" s="69" t="s">
        <v>794</v>
      </c>
      <c r="D91" s="82" t="s">
        <v>114</v>
      </c>
      <c r="E91" s="82" t="s">
        <v>244</v>
      </c>
      <c r="F91" s="69" t="s">
        <v>795</v>
      </c>
      <c r="G91" s="82" t="s">
        <v>425</v>
      </c>
      <c r="H91" s="82" t="s">
        <v>127</v>
      </c>
      <c r="I91" s="76">
        <v>14.564559000000001</v>
      </c>
      <c r="J91" s="78">
        <v>4749</v>
      </c>
      <c r="K91" s="69"/>
      <c r="L91" s="76">
        <v>0.69167088700000012</v>
      </c>
      <c r="M91" s="77">
        <v>1.9711162434315791E-7</v>
      </c>
      <c r="N91" s="77">
        <f t="shared" si="1"/>
        <v>1.2931363656726994E-3</v>
      </c>
      <c r="O91" s="77">
        <f>L91/'סכום נכסי הקרן'!$C$42</f>
        <v>8.8342937570059915E-6</v>
      </c>
    </row>
    <row r="92" spans="2:15">
      <c r="B92" s="75" t="s">
        <v>796</v>
      </c>
      <c r="C92" s="69" t="s">
        <v>797</v>
      </c>
      <c r="D92" s="82" t="s">
        <v>114</v>
      </c>
      <c r="E92" s="82" t="s">
        <v>244</v>
      </c>
      <c r="F92" s="69" t="s">
        <v>441</v>
      </c>
      <c r="G92" s="82" t="s">
        <v>150</v>
      </c>
      <c r="H92" s="82" t="s">
        <v>127</v>
      </c>
      <c r="I92" s="76">
        <v>173.30709000000002</v>
      </c>
      <c r="J92" s="78">
        <v>1279</v>
      </c>
      <c r="K92" s="69"/>
      <c r="L92" s="76">
        <v>2.2165976790000004</v>
      </c>
      <c r="M92" s="77">
        <v>1.0482328007911615E-6</v>
      </c>
      <c r="N92" s="77">
        <f t="shared" si="1"/>
        <v>4.1441140875726938E-3</v>
      </c>
      <c r="O92" s="77">
        <f>L92/'סכום נכסי הקרן'!$C$42</f>
        <v>2.831126104254215E-5</v>
      </c>
    </row>
    <row r="93" spans="2:15">
      <c r="B93" s="75" t="s">
        <v>798</v>
      </c>
      <c r="C93" s="69" t="s">
        <v>799</v>
      </c>
      <c r="D93" s="82" t="s">
        <v>114</v>
      </c>
      <c r="E93" s="82" t="s">
        <v>244</v>
      </c>
      <c r="F93" s="69" t="s">
        <v>800</v>
      </c>
      <c r="G93" s="82" t="s">
        <v>122</v>
      </c>
      <c r="H93" s="82" t="s">
        <v>127</v>
      </c>
      <c r="I93" s="76">
        <v>11.636022000000002</v>
      </c>
      <c r="J93" s="78">
        <v>13450</v>
      </c>
      <c r="K93" s="69"/>
      <c r="L93" s="76">
        <v>1.5650449200000003</v>
      </c>
      <c r="M93" s="77">
        <v>9.5089047341279E-7</v>
      </c>
      <c r="N93" s="77">
        <f t="shared" si="1"/>
        <v>2.9259819055580988E-3</v>
      </c>
      <c r="O93" s="77">
        <f>L93/'סכום נכסי הקרן'!$C$42</f>
        <v>1.9989371861750693E-5</v>
      </c>
    </row>
    <row r="94" spans="2:15">
      <c r="B94" s="75" t="s">
        <v>801</v>
      </c>
      <c r="C94" s="69" t="s">
        <v>802</v>
      </c>
      <c r="D94" s="82" t="s">
        <v>114</v>
      </c>
      <c r="E94" s="82" t="s">
        <v>244</v>
      </c>
      <c r="F94" s="69" t="s">
        <v>803</v>
      </c>
      <c r="G94" s="82" t="s">
        <v>406</v>
      </c>
      <c r="H94" s="82" t="s">
        <v>127</v>
      </c>
      <c r="I94" s="76">
        <v>4.7697660000000006</v>
      </c>
      <c r="J94" s="78">
        <v>40330</v>
      </c>
      <c r="K94" s="69"/>
      <c r="L94" s="76">
        <v>1.9236464790000005</v>
      </c>
      <c r="M94" s="77">
        <v>7.0129571106493086E-7</v>
      </c>
      <c r="N94" s="77">
        <f t="shared" si="1"/>
        <v>3.5964174052234539E-3</v>
      </c>
      <c r="O94" s="77">
        <f>L94/'סכום נכסי הקרן'!$C$42</f>
        <v>2.4569572609633722E-5</v>
      </c>
    </row>
    <row r="95" spans="2:15">
      <c r="B95" s="75" t="s">
        <v>804</v>
      </c>
      <c r="C95" s="69" t="s">
        <v>805</v>
      </c>
      <c r="D95" s="82" t="s">
        <v>114</v>
      </c>
      <c r="E95" s="82" t="s">
        <v>244</v>
      </c>
      <c r="F95" s="69" t="s">
        <v>806</v>
      </c>
      <c r="G95" s="82" t="s">
        <v>496</v>
      </c>
      <c r="H95" s="82" t="s">
        <v>127</v>
      </c>
      <c r="I95" s="76">
        <v>5.9077970000000013</v>
      </c>
      <c r="J95" s="78">
        <v>30370</v>
      </c>
      <c r="K95" s="69"/>
      <c r="L95" s="76">
        <v>1.7941979080000006</v>
      </c>
      <c r="M95" s="77">
        <v>4.2890337443411385E-7</v>
      </c>
      <c r="N95" s="77">
        <f t="shared" si="1"/>
        <v>3.3544025137618384E-3</v>
      </c>
      <c r="O95" s="77">
        <f>L95/'סכום נכסי הקרן'!$C$42</f>
        <v>2.2916204332708331E-5</v>
      </c>
    </row>
    <row r="96" spans="2:15">
      <c r="B96" s="75" t="s">
        <v>807</v>
      </c>
      <c r="C96" s="69" t="s">
        <v>808</v>
      </c>
      <c r="D96" s="82" t="s">
        <v>114</v>
      </c>
      <c r="E96" s="82" t="s">
        <v>244</v>
      </c>
      <c r="F96" s="69" t="s">
        <v>421</v>
      </c>
      <c r="G96" s="82" t="s">
        <v>268</v>
      </c>
      <c r="H96" s="82" t="s">
        <v>127</v>
      </c>
      <c r="I96" s="76">
        <v>11.504709999999999</v>
      </c>
      <c r="J96" s="78">
        <v>39800</v>
      </c>
      <c r="K96" s="69"/>
      <c r="L96" s="76">
        <v>4.5788747460000012</v>
      </c>
      <c r="M96" s="77">
        <v>1.0820609430579877E-6</v>
      </c>
      <c r="N96" s="77">
        <f t="shared" si="1"/>
        <v>8.5605879316313412E-3</v>
      </c>
      <c r="O96" s="77">
        <f>L96/'סכום נכסי הקרן'!$C$42</f>
        <v>5.8483196767395823E-5</v>
      </c>
    </row>
    <row r="97" spans="2:15">
      <c r="B97" s="75" t="s">
        <v>809</v>
      </c>
      <c r="C97" s="69" t="s">
        <v>810</v>
      </c>
      <c r="D97" s="82" t="s">
        <v>114</v>
      </c>
      <c r="E97" s="82" t="s">
        <v>244</v>
      </c>
      <c r="F97" s="69">
        <v>520029026</v>
      </c>
      <c r="G97" s="82" t="s">
        <v>246</v>
      </c>
      <c r="H97" s="82" t="s">
        <v>127</v>
      </c>
      <c r="I97" s="76">
        <v>1.2522770000000003</v>
      </c>
      <c r="J97" s="78">
        <v>14950</v>
      </c>
      <c r="K97" s="69"/>
      <c r="L97" s="76">
        <v>0.18721538200000004</v>
      </c>
      <c r="M97" s="77">
        <v>3.5322531692985352E-8</v>
      </c>
      <c r="N97" s="77">
        <f t="shared" si="1"/>
        <v>3.5001475879308782E-4</v>
      </c>
      <c r="O97" s="77">
        <f>L97/'סכום נכסי הקרן'!$C$42</f>
        <v>2.3911888030905256E-6</v>
      </c>
    </row>
    <row r="98" spans="2:15">
      <c r="B98" s="75" t="s">
        <v>811</v>
      </c>
      <c r="C98" s="69" t="s">
        <v>812</v>
      </c>
      <c r="D98" s="82" t="s">
        <v>114</v>
      </c>
      <c r="E98" s="82" t="s">
        <v>244</v>
      </c>
      <c r="F98" s="69" t="s">
        <v>813</v>
      </c>
      <c r="G98" s="82" t="s">
        <v>345</v>
      </c>
      <c r="H98" s="82" t="s">
        <v>127</v>
      </c>
      <c r="I98" s="76">
        <v>6.9318850000000012</v>
      </c>
      <c r="J98" s="78">
        <v>15850</v>
      </c>
      <c r="K98" s="69"/>
      <c r="L98" s="76">
        <v>1.0987038350000002</v>
      </c>
      <c r="M98" s="77">
        <v>7.2600729685047752E-7</v>
      </c>
      <c r="N98" s="77">
        <f t="shared" si="1"/>
        <v>2.0541183832456971E-3</v>
      </c>
      <c r="O98" s="77">
        <f>L98/'סכום נכסי הקרן'!$C$42</f>
        <v>1.4033079334072134E-5</v>
      </c>
    </row>
    <row r="99" spans="2:15">
      <c r="B99" s="75" t="s">
        <v>814</v>
      </c>
      <c r="C99" s="69" t="s">
        <v>815</v>
      </c>
      <c r="D99" s="82" t="s">
        <v>114</v>
      </c>
      <c r="E99" s="82" t="s">
        <v>244</v>
      </c>
      <c r="F99" s="69" t="s">
        <v>543</v>
      </c>
      <c r="G99" s="82" t="s">
        <v>150</v>
      </c>
      <c r="H99" s="82" t="s">
        <v>127</v>
      </c>
      <c r="I99" s="76">
        <v>195.48188300000004</v>
      </c>
      <c r="J99" s="78">
        <v>1460</v>
      </c>
      <c r="K99" s="69"/>
      <c r="L99" s="76">
        <v>2.8540354960000003</v>
      </c>
      <c r="M99" s="77">
        <v>1.0495650438287709E-6</v>
      </c>
      <c r="N99" s="77">
        <f t="shared" si="1"/>
        <v>5.335857209208112E-3</v>
      </c>
      <c r="O99" s="77">
        <f>L99/'סכום נכסי הקרן'!$C$42</f>
        <v>3.6452868609151534E-5</v>
      </c>
    </row>
    <row r="100" spans="2:15">
      <c r="B100" s="75" t="s">
        <v>816</v>
      </c>
      <c r="C100" s="69" t="s">
        <v>817</v>
      </c>
      <c r="D100" s="82" t="s">
        <v>114</v>
      </c>
      <c r="E100" s="82" t="s">
        <v>244</v>
      </c>
      <c r="F100" s="69" t="s">
        <v>818</v>
      </c>
      <c r="G100" s="82" t="s">
        <v>151</v>
      </c>
      <c r="H100" s="82" t="s">
        <v>127</v>
      </c>
      <c r="I100" s="76">
        <v>0.32919999999999999</v>
      </c>
      <c r="J100" s="78">
        <v>11580</v>
      </c>
      <c r="K100" s="69"/>
      <c r="L100" s="76">
        <v>3.8121360000000007E-2</v>
      </c>
      <c r="M100" s="77">
        <v>7.1298404810814385E-9</v>
      </c>
      <c r="N100" s="77">
        <f t="shared" si="1"/>
        <v>7.1271059475574858E-5</v>
      </c>
      <c r="O100" s="77">
        <f>L100/'סכום נכסי הקרן'!$C$42</f>
        <v>4.8690106665798981E-7</v>
      </c>
    </row>
    <row r="101" spans="2:15">
      <c r="B101" s="75" t="s">
        <v>819</v>
      </c>
      <c r="C101" s="69" t="s">
        <v>820</v>
      </c>
      <c r="D101" s="82" t="s">
        <v>114</v>
      </c>
      <c r="E101" s="82" t="s">
        <v>244</v>
      </c>
      <c r="F101" s="69" t="s">
        <v>821</v>
      </c>
      <c r="G101" s="82" t="s">
        <v>432</v>
      </c>
      <c r="H101" s="82" t="s">
        <v>127</v>
      </c>
      <c r="I101" s="76">
        <v>4.4591460000000005</v>
      </c>
      <c r="J101" s="78">
        <v>8997</v>
      </c>
      <c r="K101" s="69"/>
      <c r="L101" s="76">
        <v>0.40118933700000009</v>
      </c>
      <c r="M101" s="77">
        <v>2.1164939155046782E-7</v>
      </c>
      <c r="N101" s="77">
        <f t="shared" si="1"/>
        <v>7.5005689981400047E-4</v>
      </c>
      <c r="O101" s="77">
        <f>L101/'סכום נכסי הקרן'!$C$42</f>
        <v>5.1241486693316228E-6</v>
      </c>
    </row>
    <row r="102" spans="2:15">
      <c r="B102" s="75" t="s">
        <v>822</v>
      </c>
      <c r="C102" s="69" t="s">
        <v>823</v>
      </c>
      <c r="D102" s="82" t="s">
        <v>114</v>
      </c>
      <c r="E102" s="82" t="s">
        <v>244</v>
      </c>
      <c r="F102" s="69" t="s">
        <v>457</v>
      </c>
      <c r="G102" s="82" t="s">
        <v>458</v>
      </c>
      <c r="H102" s="82" t="s">
        <v>127</v>
      </c>
      <c r="I102" s="76">
        <v>21.897269000000005</v>
      </c>
      <c r="J102" s="78">
        <v>35950</v>
      </c>
      <c r="K102" s="69"/>
      <c r="L102" s="76">
        <v>7.8720682290000017</v>
      </c>
      <c r="M102" s="77">
        <v>1.3331384110892475E-6</v>
      </c>
      <c r="N102" s="77">
        <f t="shared" si="1"/>
        <v>1.4717487596057493E-2</v>
      </c>
      <c r="O102" s="77">
        <f>L102/'סכום נכסי הקרן'!$C$42</f>
        <v>1.0054516464010132E-4</v>
      </c>
    </row>
    <row r="103" spans="2:15">
      <c r="B103" s="75" t="s">
        <v>824</v>
      </c>
      <c r="C103" s="69" t="s">
        <v>825</v>
      </c>
      <c r="D103" s="82" t="s">
        <v>114</v>
      </c>
      <c r="E103" s="82" t="s">
        <v>244</v>
      </c>
      <c r="F103" s="69" t="s">
        <v>826</v>
      </c>
      <c r="G103" s="82" t="s">
        <v>649</v>
      </c>
      <c r="H103" s="82" t="s">
        <v>127</v>
      </c>
      <c r="I103" s="76">
        <v>14.872453000000002</v>
      </c>
      <c r="J103" s="78">
        <v>12800</v>
      </c>
      <c r="K103" s="69"/>
      <c r="L103" s="76">
        <v>1.9036739520000003</v>
      </c>
      <c r="M103" s="77">
        <v>3.3599825391056556E-7</v>
      </c>
      <c r="N103" s="77">
        <f t="shared" si="1"/>
        <v>3.5590771015277167E-3</v>
      </c>
      <c r="O103" s="77">
        <f>L103/'סכום נכסי הקרן'!$C$42</f>
        <v>2.4314475606269843E-5</v>
      </c>
    </row>
    <row r="104" spans="2:15">
      <c r="B104" s="75" t="s">
        <v>827</v>
      </c>
      <c r="C104" s="69" t="s">
        <v>828</v>
      </c>
      <c r="D104" s="82" t="s">
        <v>114</v>
      </c>
      <c r="E104" s="82" t="s">
        <v>244</v>
      </c>
      <c r="F104" s="69" t="s">
        <v>572</v>
      </c>
      <c r="G104" s="82" t="s">
        <v>432</v>
      </c>
      <c r="H104" s="82" t="s">
        <v>127</v>
      </c>
      <c r="I104" s="76">
        <v>41.465821000000005</v>
      </c>
      <c r="J104" s="78">
        <v>2255</v>
      </c>
      <c r="K104" s="69"/>
      <c r="L104" s="76">
        <v>0.93505427100000016</v>
      </c>
      <c r="M104" s="77">
        <v>7.6563805773407836E-7</v>
      </c>
      <c r="N104" s="77">
        <f t="shared" si="1"/>
        <v>1.7481618851303124E-3</v>
      </c>
      <c r="O104" s="77">
        <f>L104/'סכום נכסי הקרן'!$C$42</f>
        <v>1.1942882466234391E-5</v>
      </c>
    </row>
    <row r="105" spans="2:15">
      <c r="B105" s="75" t="s">
        <v>829</v>
      </c>
      <c r="C105" s="69" t="s">
        <v>830</v>
      </c>
      <c r="D105" s="82" t="s">
        <v>114</v>
      </c>
      <c r="E105" s="82" t="s">
        <v>244</v>
      </c>
      <c r="F105" s="69" t="s">
        <v>334</v>
      </c>
      <c r="G105" s="82" t="s">
        <v>260</v>
      </c>
      <c r="H105" s="82" t="s">
        <v>127</v>
      </c>
      <c r="I105" s="76">
        <v>14.387067000000002</v>
      </c>
      <c r="J105" s="78">
        <v>21470</v>
      </c>
      <c r="K105" s="69"/>
      <c r="L105" s="76">
        <v>3.0889033070000007</v>
      </c>
      <c r="M105" s="77">
        <v>1.1793486979393587E-6</v>
      </c>
      <c r="N105" s="77">
        <f t="shared" si="1"/>
        <v>5.7749621552719227E-3</v>
      </c>
      <c r="O105" s="77">
        <f>L105/'סכום נכסי הקרן'!$C$42</f>
        <v>3.9452693056640487E-5</v>
      </c>
    </row>
    <row r="106" spans="2:15">
      <c r="B106" s="75" t="s">
        <v>831</v>
      </c>
      <c r="C106" s="69" t="s">
        <v>832</v>
      </c>
      <c r="D106" s="82" t="s">
        <v>114</v>
      </c>
      <c r="E106" s="82" t="s">
        <v>244</v>
      </c>
      <c r="F106" s="69" t="s">
        <v>336</v>
      </c>
      <c r="G106" s="82" t="s">
        <v>260</v>
      </c>
      <c r="H106" s="82" t="s">
        <v>127</v>
      </c>
      <c r="I106" s="76">
        <v>206.52231600000002</v>
      </c>
      <c r="J106" s="78">
        <v>1625</v>
      </c>
      <c r="K106" s="69"/>
      <c r="L106" s="76">
        <v>3.3559876410000009</v>
      </c>
      <c r="M106" s="77">
        <v>1.064804484816276E-6</v>
      </c>
      <c r="N106" s="77">
        <f t="shared" si="1"/>
        <v>6.2742985759428622E-3</v>
      </c>
      <c r="O106" s="77">
        <f>L106/'סכום נכסי הקרן'!$C$42</f>
        <v>4.286399966039856E-5</v>
      </c>
    </row>
    <row r="107" spans="2:15">
      <c r="B107" s="75" t="s">
        <v>833</v>
      </c>
      <c r="C107" s="69" t="s">
        <v>834</v>
      </c>
      <c r="D107" s="82" t="s">
        <v>114</v>
      </c>
      <c r="E107" s="82" t="s">
        <v>244</v>
      </c>
      <c r="F107" s="69" t="s">
        <v>835</v>
      </c>
      <c r="G107" s="82" t="s">
        <v>496</v>
      </c>
      <c r="H107" s="82" t="s">
        <v>127</v>
      </c>
      <c r="I107" s="76">
        <v>21.154511000000003</v>
      </c>
      <c r="J107" s="78">
        <v>7180</v>
      </c>
      <c r="K107" s="69"/>
      <c r="L107" s="76">
        <v>1.5188938550000002</v>
      </c>
      <c r="M107" s="77">
        <v>4.3668940944561525E-7</v>
      </c>
      <c r="N107" s="77">
        <f t="shared" si="1"/>
        <v>2.8396986434059582E-3</v>
      </c>
      <c r="O107" s="77">
        <f>L107/'סכום נכסי הקרן'!$C$42</f>
        <v>1.9399912231351823E-5</v>
      </c>
    </row>
    <row r="108" spans="2:15">
      <c r="B108" s="75" t="s">
        <v>836</v>
      </c>
      <c r="C108" s="69" t="s">
        <v>837</v>
      </c>
      <c r="D108" s="82" t="s">
        <v>114</v>
      </c>
      <c r="E108" s="82" t="s">
        <v>244</v>
      </c>
      <c r="F108" s="69" t="s">
        <v>838</v>
      </c>
      <c r="G108" s="82" t="s">
        <v>496</v>
      </c>
      <c r="H108" s="82" t="s">
        <v>127</v>
      </c>
      <c r="I108" s="76">
        <v>5.2858990000000006</v>
      </c>
      <c r="J108" s="78">
        <v>21910</v>
      </c>
      <c r="K108" s="69"/>
      <c r="L108" s="76">
        <v>1.1581403740000003</v>
      </c>
      <c r="M108" s="77">
        <v>3.8371508487154413E-7</v>
      </c>
      <c r="N108" s="77">
        <f t="shared" si="1"/>
        <v>2.1652399462248595E-3</v>
      </c>
      <c r="O108" s="77">
        <f>L108/'סכום נכסי הקרן'!$C$42</f>
        <v>1.4792226285743302E-5</v>
      </c>
    </row>
    <row r="109" spans="2:15">
      <c r="B109" s="75" t="s">
        <v>839</v>
      </c>
      <c r="C109" s="69" t="s">
        <v>840</v>
      </c>
      <c r="D109" s="82" t="s">
        <v>114</v>
      </c>
      <c r="E109" s="82" t="s">
        <v>244</v>
      </c>
      <c r="F109" s="69" t="s">
        <v>841</v>
      </c>
      <c r="G109" s="82" t="s">
        <v>121</v>
      </c>
      <c r="H109" s="82" t="s">
        <v>127</v>
      </c>
      <c r="I109" s="76">
        <v>525.8026910000001</v>
      </c>
      <c r="J109" s="78">
        <v>282</v>
      </c>
      <c r="K109" s="69"/>
      <c r="L109" s="76">
        <v>1.4827635900000002</v>
      </c>
      <c r="M109" s="77">
        <v>4.6784962214876551E-7</v>
      </c>
      <c r="N109" s="77">
        <f t="shared" si="1"/>
        <v>2.7721501019666371E-3</v>
      </c>
      <c r="O109" s="77">
        <f>L109/'סכום נכסי הקרן'!$C$42</f>
        <v>1.8938442216453723E-5</v>
      </c>
    </row>
    <row r="110" spans="2:15">
      <c r="B110" s="75" t="s">
        <v>842</v>
      </c>
      <c r="C110" s="69" t="s">
        <v>843</v>
      </c>
      <c r="D110" s="82" t="s">
        <v>114</v>
      </c>
      <c r="E110" s="82" t="s">
        <v>244</v>
      </c>
      <c r="F110" s="69" t="s">
        <v>844</v>
      </c>
      <c r="G110" s="82" t="s">
        <v>268</v>
      </c>
      <c r="H110" s="82" t="s">
        <v>127</v>
      </c>
      <c r="I110" s="76">
        <v>503.10512800000004</v>
      </c>
      <c r="J110" s="78">
        <v>315</v>
      </c>
      <c r="K110" s="69"/>
      <c r="L110" s="76">
        <v>1.5847811520000001</v>
      </c>
      <c r="M110" s="77">
        <v>5.4877624036673545E-7</v>
      </c>
      <c r="N110" s="77">
        <f t="shared" si="1"/>
        <v>2.9628804360589973E-3</v>
      </c>
      <c r="O110" s="77">
        <f>L110/'סכום נכסי הקרן'!$C$42</f>
        <v>2.0241450812045475E-5</v>
      </c>
    </row>
    <row r="111" spans="2:15">
      <c r="B111" s="75" t="s">
        <v>845</v>
      </c>
      <c r="C111" s="69" t="s">
        <v>846</v>
      </c>
      <c r="D111" s="82" t="s">
        <v>114</v>
      </c>
      <c r="E111" s="82" t="s">
        <v>244</v>
      </c>
      <c r="F111" s="69" t="s">
        <v>495</v>
      </c>
      <c r="G111" s="82" t="s">
        <v>496</v>
      </c>
      <c r="H111" s="82" t="s">
        <v>127</v>
      </c>
      <c r="I111" s="76">
        <v>379.66527400000007</v>
      </c>
      <c r="J111" s="78">
        <v>1935</v>
      </c>
      <c r="K111" s="69"/>
      <c r="L111" s="76">
        <v>7.3465230600000018</v>
      </c>
      <c r="M111" s="77">
        <v>1.4291096712834823E-6</v>
      </c>
      <c r="N111" s="77">
        <f t="shared" si="1"/>
        <v>1.3734937104760748E-2</v>
      </c>
      <c r="O111" s="77">
        <f>L111/'סכום נכסי הקרן'!$C$42</f>
        <v>9.3832694167824017E-5</v>
      </c>
    </row>
    <row r="112" spans="2:15">
      <c r="B112" s="75" t="s">
        <v>847</v>
      </c>
      <c r="C112" s="69" t="s">
        <v>848</v>
      </c>
      <c r="D112" s="82" t="s">
        <v>114</v>
      </c>
      <c r="E112" s="82" t="s">
        <v>244</v>
      </c>
      <c r="F112" s="69" t="s">
        <v>849</v>
      </c>
      <c r="G112" s="82" t="s">
        <v>122</v>
      </c>
      <c r="H112" s="82" t="s">
        <v>127</v>
      </c>
      <c r="I112" s="76">
        <v>5.4284819999999998</v>
      </c>
      <c r="J112" s="78">
        <v>28130</v>
      </c>
      <c r="K112" s="69"/>
      <c r="L112" s="76">
        <v>1.5270318920000001</v>
      </c>
      <c r="M112" s="77">
        <v>6.3224800462986198E-7</v>
      </c>
      <c r="N112" s="77">
        <f t="shared" si="1"/>
        <v>2.8549133817846895E-3</v>
      </c>
      <c r="O112" s="77">
        <f>L112/'סכום נכסי הקרן'!$C$42</f>
        <v>1.9503854454184432E-5</v>
      </c>
    </row>
    <row r="113" spans="2:15">
      <c r="B113" s="75" t="s">
        <v>850</v>
      </c>
      <c r="C113" s="69" t="s">
        <v>851</v>
      </c>
      <c r="D113" s="82" t="s">
        <v>114</v>
      </c>
      <c r="E113" s="82" t="s">
        <v>244</v>
      </c>
      <c r="F113" s="69" t="s">
        <v>852</v>
      </c>
      <c r="G113" s="82" t="s">
        <v>678</v>
      </c>
      <c r="H113" s="82" t="s">
        <v>127</v>
      </c>
      <c r="I113" s="76">
        <v>71.359262000000001</v>
      </c>
      <c r="J113" s="78">
        <v>1105</v>
      </c>
      <c r="K113" s="69"/>
      <c r="L113" s="76">
        <v>0.78851984400000019</v>
      </c>
      <c r="M113" s="77">
        <v>7.1298817714294527E-7</v>
      </c>
      <c r="N113" s="77">
        <f t="shared" si="1"/>
        <v>1.4742035619766717E-3</v>
      </c>
      <c r="O113" s="77">
        <f>L113/'סכום נכסי הקרן'!$C$42</f>
        <v>1.0071286888101363E-5</v>
      </c>
    </row>
    <row r="114" spans="2:15">
      <c r="B114" s="72"/>
      <c r="C114" s="69"/>
      <c r="D114" s="69"/>
      <c r="E114" s="69"/>
      <c r="F114" s="69"/>
      <c r="G114" s="69"/>
      <c r="H114" s="69"/>
      <c r="I114" s="76"/>
      <c r="J114" s="78"/>
      <c r="K114" s="69"/>
      <c r="L114" s="69"/>
      <c r="M114" s="69"/>
      <c r="N114" s="77"/>
      <c r="O114" s="69"/>
    </row>
    <row r="115" spans="2:15">
      <c r="B115" s="86" t="s">
        <v>27</v>
      </c>
      <c r="C115" s="71"/>
      <c r="D115" s="71"/>
      <c r="E115" s="71"/>
      <c r="F115" s="71"/>
      <c r="G115" s="71"/>
      <c r="H115" s="71"/>
      <c r="I115" s="79"/>
      <c r="J115" s="81"/>
      <c r="K115" s="79">
        <v>6.5297230000000003E-3</v>
      </c>
      <c r="L115" s="79">
        <f>SUM(L116:L185)</f>
        <v>27.248823221000006</v>
      </c>
      <c r="M115" s="71"/>
      <c r="N115" s="80">
        <f t="shared" si="1"/>
        <v>5.0943945872427329E-2</v>
      </c>
      <c r="O115" s="80">
        <f>L115/'סכום נכסי הקרן'!$C$42</f>
        <v>3.480327326065991E-4</v>
      </c>
    </row>
    <row r="116" spans="2:15">
      <c r="B116" s="75" t="s">
        <v>853</v>
      </c>
      <c r="C116" s="69" t="s">
        <v>854</v>
      </c>
      <c r="D116" s="82" t="s">
        <v>114</v>
      </c>
      <c r="E116" s="82" t="s">
        <v>244</v>
      </c>
      <c r="F116" s="69" t="s">
        <v>855</v>
      </c>
      <c r="G116" s="82" t="s">
        <v>856</v>
      </c>
      <c r="H116" s="82" t="s">
        <v>127</v>
      </c>
      <c r="I116" s="76">
        <v>318.52326700000003</v>
      </c>
      <c r="J116" s="78">
        <v>147.80000000000001</v>
      </c>
      <c r="K116" s="69"/>
      <c r="L116" s="76">
        <v>0.4707773890000001</v>
      </c>
      <c r="M116" s="77">
        <v>1.0729996426481616E-6</v>
      </c>
      <c r="N116" s="77">
        <f t="shared" si="1"/>
        <v>8.8015756235283423E-4</v>
      </c>
      <c r="O116" s="77">
        <f>L116/'סכום נכסי הקרן'!$C$42</f>
        <v>6.0129547545670833E-6</v>
      </c>
    </row>
    <row r="117" spans="2:15">
      <c r="B117" s="75" t="s">
        <v>857</v>
      </c>
      <c r="C117" s="69" t="s">
        <v>858</v>
      </c>
      <c r="D117" s="82" t="s">
        <v>114</v>
      </c>
      <c r="E117" s="82" t="s">
        <v>244</v>
      </c>
      <c r="F117" s="69" t="s">
        <v>859</v>
      </c>
      <c r="G117" s="82" t="s">
        <v>425</v>
      </c>
      <c r="H117" s="82" t="s">
        <v>127</v>
      </c>
      <c r="I117" s="76">
        <v>129.03379800000002</v>
      </c>
      <c r="J117" s="78">
        <v>427.1</v>
      </c>
      <c r="K117" s="69"/>
      <c r="L117" s="76">
        <v>0.55110335200000005</v>
      </c>
      <c r="M117" s="77">
        <v>7.827082674107202E-7</v>
      </c>
      <c r="N117" s="77">
        <f t="shared" si="1"/>
        <v>1.0303336443815399E-3</v>
      </c>
      <c r="O117" s="77">
        <f>L117/'סכום נכסי הקרן'!$C$42</f>
        <v>7.0389096802315975E-6</v>
      </c>
    </row>
    <row r="118" spans="2:15">
      <c r="B118" s="75" t="s">
        <v>860</v>
      </c>
      <c r="C118" s="69" t="s">
        <v>861</v>
      </c>
      <c r="D118" s="82" t="s">
        <v>114</v>
      </c>
      <c r="E118" s="82" t="s">
        <v>244</v>
      </c>
      <c r="F118" s="69" t="s">
        <v>862</v>
      </c>
      <c r="G118" s="82" t="s">
        <v>863</v>
      </c>
      <c r="H118" s="82" t="s">
        <v>127</v>
      </c>
      <c r="I118" s="76">
        <v>4.3974539999999998</v>
      </c>
      <c r="J118" s="78">
        <v>1975</v>
      </c>
      <c r="K118" s="69"/>
      <c r="L118" s="76">
        <v>8.6849709000000025E-2</v>
      </c>
      <c r="M118" s="77">
        <v>9.8399148265068927E-7</v>
      </c>
      <c r="N118" s="77">
        <f t="shared" si="1"/>
        <v>1.6237276885125215E-4</v>
      </c>
      <c r="O118" s="77">
        <f>L118/'סכום נכסי הקרן'!$C$42</f>
        <v>1.1092787862509634E-6</v>
      </c>
    </row>
    <row r="119" spans="2:15">
      <c r="B119" s="75" t="s">
        <v>864</v>
      </c>
      <c r="C119" s="69" t="s">
        <v>865</v>
      </c>
      <c r="D119" s="82" t="s">
        <v>114</v>
      </c>
      <c r="E119" s="82" t="s">
        <v>244</v>
      </c>
      <c r="F119" s="69" t="s">
        <v>866</v>
      </c>
      <c r="G119" s="82" t="s">
        <v>123</v>
      </c>
      <c r="H119" s="82" t="s">
        <v>127</v>
      </c>
      <c r="I119" s="76">
        <v>57.479426000000004</v>
      </c>
      <c r="J119" s="78">
        <v>461.8</v>
      </c>
      <c r="K119" s="69"/>
      <c r="L119" s="76">
        <v>0.26543999000000007</v>
      </c>
      <c r="M119" s="77">
        <v>1.0448616407047404E-6</v>
      </c>
      <c r="N119" s="77">
        <f t="shared" si="1"/>
        <v>4.9626218252669886E-4</v>
      </c>
      <c r="O119" s="77">
        <f>L119/'סכום נכסי הקרן'!$C$42</f>
        <v>3.3903043927259197E-6</v>
      </c>
    </row>
    <row r="120" spans="2:15">
      <c r="B120" s="75" t="s">
        <v>867</v>
      </c>
      <c r="C120" s="69" t="s">
        <v>868</v>
      </c>
      <c r="D120" s="82" t="s">
        <v>114</v>
      </c>
      <c r="E120" s="82" t="s">
        <v>244</v>
      </c>
      <c r="F120" s="69" t="s">
        <v>869</v>
      </c>
      <c r="G120" s="82" t="s">
        <v>123</v>
      </c>
      <c r="H120" s="82" t="s">
        <v>127</v>
      </c>
      <c r="I120" s="76">
        <v>25.275476000000005</v>
      </c>
      <c r="J120" s="78">
        <v>2608</v>
      </c>
      <c r="K120" s="69"/>
      <c r="L120" s="76">
        <v>0.65918440400000011</v>
      </c>
      <c r="M120" s="77">
        <v>1.4958249367992579E-6</v>
      </c>
      <c r="N120" s="77">
        <f t="shared" si="1"/>
        <v>1.2324001783476602E-3</v>
      </c>
      <c r="O120" s="77">
        <f>L120/'סכום נכסי הקרן'!$C$42</f>
        <v>8.4193635649911571E-6</v>
      </c>
    </row>
    <row r="121" spans="2:15">
      <c r="B121" s="75" t="s">
        <v>870</v>
      </c>
      <c r="C121" s="69" t="s">
        <v>871</v>
      </c>
      <c r="D121" s="82" t="s">
        <v>114</v>
      </c>
      <c r="E121" s="82" t="s">
        <v>244</v>
      </c>
      <c r="F121" s="69" t="s">
        <v>872</v>
      </c>
      <c r="G121" s="82" t="s">
        <v>406</v>
      </c>
      <c r="H121" s="82" t="s">
        <v>127</v>
      </c>
      <c r="I121" s="76">
        <v>8.2958400000000019</v>
      </c>
      <c r="J121" s="78">
        <v>9912</v>
      </c>
      <c r="K121" s="69"/>
      <c r="L121" s="76">
        <v>0.82228366100000017</v>
      </c>
      <c r="M121" s="77">
        <v>2.0739600000000006E-6</v>
      </c>
      <c r="N121" s="77">
        <f t="shared" si="1"/>
        <v>1.5373278316650936E-3</v>
      </c>
      <c r="O121" s="77">
        <f>L121/'סכום נכסי הקרן'!$C$42</f>
        <v>1.0502531694470946E-5</v>
      </c>
    </row>
    <row r="122" spans="2:15">
      <c r="B122" s="75" t="s">
        <v>873</v>
      </c>
      <c r="C122" s="69" t="s">
        <v>874</v>
      </c>
      <c r="D122" s="82" t="s">
        <v>114</v>
      </c>
      <c r="E122" s="82" t="s">
        <v>244</v>
      </c>
      <c r="F122" s="69" t="s">
        <v>875</v>
      </c>
      <c r="G122" s="82" t="s">
        <v>122</v>
      </c>
      <c r="H122" s="82" t="s">
        <v>127</v>
      </c>
      <c r="I122" s="76">
        <v>31.603200000000005</v>
      </c>
      <c r="J122" s="78">
        <v>625.9</v>
      </c>
      <c r="K122" s="69"/>
      <c r="L122" s="76">
        <v>0.19780442900000003</v>
      </c>
      <c r="M122" s="77">
        <v>5.5610640490174355E-7</v>
      </c>
      <c r="N122" s="77">
        <f t="shared" si="1"/>
        <v>3.6981186462894093E-4</v>
      </c>
      <c r="O122" s="77">
        <f>L122/'סכום נכסי הקרן'!$C$42</f>
        <v>2.5264362937149834E-6</v>
      </c>
    </row>
    <row r="123" spans="2:15">
      <c r="B123" s="75" t="s">
        <v>876</v>
      </c>
      <c r="C123" s="69" t="s">
        <v>877</v>
      </c>
      <c r="D123" s="82" t="s">
        <v>114</v>
      </c>
      <c r="E123" s="82" t="s">
        <v>244</v>
      </c>
      <c r="F123" s="69" t="s">
        <v>878</v>
      </c>
      <c r="G123" s="82" t="s">
        <v>122</v>
      </c>
      <c r="H123" s="82" t="s">
        <v>127</v>
      </c>
      <c r="I123" s="76">
        <v>1.6162070000000002</v>
      </c>
      <c r="J123" s="78">
        <v>6915</v>
      </c>
      <c r="K123" s="69"/>
      <c r="L123" s="76">
        <v>0.11176069000000001</v>
      </c>
      <c r="M123" s="77">
        <v>1.4445759233443157E-7</v>
      </c>
      <c r="N123" s="77">
        <f t="shared" si="1"/>
        <v>2.0894592386056749E-4</v>
      </c>
      <c r="O123" s="77">
        <f>L123/'סכום נכסי הקרן'!$C$42</f>
        <v>1.427451674636816E-6</v>
      </c>
    </row>
    <row r="124" spans="2:15">
      <c r="B124" s="75" t="s">
        <v>879</v>
      </c>
      <c r="C124" s="69" t="s">
        <v>880</v>
      </c>
      <c r="D124" s="82" t="s">
        <v>114</v>
      </c>
      <c r="E124" s="82" t="s">
        <v>244</v>
      </c>
      <c r="F124" s="69" t="s">
        <v>580</v>
      </c>
      <c r="G124" s="82" t="s">
        <v>473</v>
      </c>
      <c r="H124" s="82" t="s">
        <v>127</v>
      </c>
      <c r="I124" s="76">
        <v>2.5515500000000007</v>
      </c>
      <c r="J124" s="78">
        <v>6622</v>
      </c>
      <c r="K124" s="69"/>
      <c r="L124" s="76">
        <v>0.16896365400000002</v>
      </c>
      <c r="M124" s="77">
        <v>1.9852426574109416E-7</v>
      </c>
      <c r="N124" s="77">
        <f t="shared" si="1"/>
        <v>3.1589163223569278E-4</v>
      </c>
      <c r="O124" s="77">
        <f>L124/'סכום נכסי הקרן'!$C$42</f>
        <v>2.1580705242161225E-6</v>
      </c>
    </row>
    <row r="125" spans="2:15">
      <c r="B125" s="75" t="s">
        <v>881</v>
      </c>
      <c r="C125" s="69" t="s">
        <v>882</v>
      </c>
      <c r="D125" s="82" t="s">
        <v>114</v>
      </c>
      <c r="E125" s="82" t="s">
        <v>244</v>
      </c>
      <c r="F125" s="69" t="s">
        <v>883</v>
      </c>
      <c r="G125" s="82" t="s">
        <v>884</v>
      </c>
      <c r="H125" s="82" t="s">
        <v>127</v>
      </c>
      <c r="I125" s="76">
        <v>28.799035000000003</v>
      </c>
      <c r="J125" s="78">
        <v>343.1</v>
      </c>
      <c r="K125" s="69"/>
      <c r="L125" s="76">
        <v>9.8809489000000014E-2</v>
      </c>
      <c r="M125" s="77">
        <v>1.4827028168590609E-6</v>
      </c>
      <c r="N125" s="77">
        <f t="shared" si="1"/>
        <v>1.847325742646684E-4</v>
      </c>
      <c r="O125" s="77">
        <f>L125/'סכום נכסי הקרן'!$C$42</f>
        <v>1.2620338201478361E-6</v>
      </c>
    </row>
    <row r="126" spans="2:15">
      <c r="B126" s="75" t="s">
        <v>885</v>
      </c>
      <c r="C126" s="69" t="s">
        <v>886</v>
      </c>
      <c r="D126" s="82" t="s">
        <v>114</v>
      </c>
      <c r="E126" s="82" t="s">
        <v>244</v>
      </c>
      <c r="F126" s="69" t="s">
        <v>887</v>
      </c>
      <c r="G126" s="82" t="s">
        <v>268</v>
      </c>
      <c r="H126" s="82" t="s">
        <v>127</v>
      </c>
      <c r="I126" s="76">
        <v>16.455877999999998</v>
      </c>
      <c r="J126" s="78">
        <v>4378</v>
      </c>
      <c r="K126" s="69"/>
      <c r="L126" s="76">
        <v>0.72043835700000014</v>
      </c>
      <c r="M126" s="77">
        <v>1.0260119910117291E-6</v>
      </c>
      <c r="N126" s="77">
        <f t="shared" si="1"/>
        <v>1.3469195482593598E-3</v>
      </c>
      <c r="O126" s="77">
        <f>L126/'סכום נכסי הקרן'!$C$42</f>
        <v>9.2017232460916839E-6</v>
      </c>
    </row>
    <row r="127" spans="2:15">
      <c r="B127" s="75" t="s">
        <v>888</v>
      </c>
      <c r="C127" s="69" t="s">
        <v>889</v>
      </c>
      <c r="D127" s="82" t="s">
        <v>114</v>
      </c>
      <c r="E127" s="82" t="s">
        <v>244</v>
      </c>
      <c r="F127" s="69" t="s">
        <v>890</v>
      </c>
      <c r="G127" s="82" t="s">
        <v>149</v>
      </c>
      <c r="H127" s="82" t="s">
        <v>127</v>
      </c>
      <c r="I127" s="76">
        <v>1.6819490000000001</v>
      </c>
      <c r="J127" s="78">
        <v>8800</v>
      </c>
      <c r="K127" s="69"/>
      <c r="L127" s="76">
        <v>0.14801148000000003</v>
      </c>
      <c r="M127" s="77">
        <v>1.5575258886338928E-7</v>
      </c>
      <c r="N127" s="77">
        <f t="shared" si="1"/>
        <v>2.7671979683169381E-4</v>
      </c>
      <c r="O127" s="77">
        <f>L127/'סכום נכסי הקרן'!$C$42</f>
        <v>1.8904610824384999E-6</v>
      </c>
    </row>
    <row r="128" spans="2:15">
      <c r="B128" s="75" t="s">
        <v>891</v>
      </c>
      <c r="C128" s="69" t="s">
        <v>892</v>
      </c>
      <c r="D128" s="82" t="s">
        <v>114</v>
      </c>
      <c r="E128" s="82" t="s">
        <v>244</v>
      </c>
      <c r="F128" s="69" t="s">
        <v>893</v>
      </c>
      <c r="G128" s="82" t="s">
        <v>863</v>
      </c>
      <c r="H128" s="82" t="s">
        <v>127</v>
      </c>
      <c r="I128" s="76">
        <v>17.285103000000003</v>
      </c>
      <c r="J128" s="78">
        <v>474.8</v>
      </c>
      <c r="K128" s="69"/>
      <c r="L128" s="76">
        <v>8.2069667000000013E-2</v>
      </c>
      <c r="M128" s="77">
        <v>3.3291244924704364E-7</v>
      </c>
      <c r="N128" s="77">
        <f t="shared" si="1"/>
        <v>1.5343608197340345E-4</v>
      </c>
      <c r="O128" s="77">
        <f>L128/'סכום נכסי הקרן'!$C$42</f>
        <v>1.0482262018607422E-6</v>
      </c>
    </row>
    <row r="129" spans="2:15">
      <c r="B129" s="75" t="s">
        <v>894</v>
      </c>
      <c r="C129" s="69" t="s">
        <v>895</v>
      </c>
      <c r="D129" s="82" t="s">
        <v>114</v>
      </c>
      <c r="E129" s="82" t="s">
        <v>244</v>
      </c>
      <c r="F129" s="69" t="s">
        <v>896</v>
      </c>
      <c r="G129" s="82" t="s">
        <v>406</v>
      </c>
      <c r="H129" s="82" t="s">
        <v>127</v>
      </c>
      <c r="I129" s="76">
        <v>18.119945000000005</v>
      </c>
      <c r="J129" s="78">
        <v>2461</v>
      </c>
      <c r="K129" s="69"/>
      <c r="L129" s="76">
        <v>0.44593184400000008</v>
      </c>
      <c r="M129" s="77">
        <v>6.4728482126061333E-7</v>
      </c>
      <c r="N129" s="77">
        <f t="shared" si="1"/>
        <v>8.3370674539882017E-4</v>
      </c>
      <c r="O129" s="77">
        <f>L129/'סכום נכסי הקרן'!$C$42</f>
        <v>5.6956176406183914E-6</v>
      </c>
    </row>
    <row r="130" spans="2:15">
      <c r="B130" s="75" t="s">
        <v>897</v>
      </c>
      <c r="C130" s="69" t="s">
        <v>898</v>
      </c>
      <c r="D130" s="82" t="s">
        <v>114</v>
      </c>
      <c r="E130" s="82" t="s">
        <v>244</v>
      </c>
      <c r="F130" s="69" t="s">
        <v>899</v>
      </c>
      <c r="G130" s="82" t="s">
        <v>123</v>
      </c>
      <c r="H130" s="82" t="s">
        <v>127</v>
      </c>
      <c r="I130" s="76">
        <v>9.6731600000000011</v>
      </c>
      <c r="J130" s="78">
        <v>1686</v>
      </c>
      <c r="K130" s="69"/>
      <c r="L130" s="76">
        <v>0.16308948000000004</v>
      </c>
      <c r="M130" s="77">
        <v>1.481717943348854E-6</v>
      </c>
      <c r="N130" s="77">
        <f t="shared" si="1"/>
        <v>3.0490937440113826E-4</v>
      </c>
      <c r="O130" s="77">
        <f>L130/'סכום נכסי הקרן'!$C$42</f>
        <v>2.0830432537741808E-6</v>
      </c>
    </row>
    <row r="131" spans="2:15">
      <c r="B131" s="75" t="s">
        <v>900</v>
      </c>
      <c r="C131" s="69" t="s">
        <v>901</v>
      </c>
      <c r="D131" s="82" t="s">
        <v>114</v>
      </c>
      <c r="E131" s="82" t="s">
        <v>244</v>
      </c>
      <c r="F131" s="69" t="s">
        <v>902</v>
      </c>
      <c r="G131" s="82" t="s">
        <v>406</v>
      </c>
      <c r="H131" s="82" t="s">
        <v>127</v>
      </c>
      <c r="I131" s="76">
        <v>4.2171580000000013</v>
      </c>
      <c r="J131" s="78">
        <v>7850</v>
      </c>
      <c r="K131" s="69"/>
      <c r="L131" s="76">
        <v>0.33104691400000003</v>
      </c>
      <c r="M131" s="77">
        <v>8.3326345273891778E-7</v>
      </c>
      <c r="N131" s="77">
        <f t="shared" si="1"/>
        <v>6.1891979449053001E-4</v>
      </c>
      <c r="O131" s="77">
        <f>L131/'סכום נכסי הקרן'!$C$42</f>
        <v>4.2282619387250564E-6</v>
      </c>
    </row>
    <row r="132" spans="2:15">
      <c r="B132" s="75" t="s">
        <v>903</v>
      </c>
      <c r="C132" s="69" t="s">
        <v>904</v>
      </c>
      <c r="D132" s="82" t="s">
        <v>114</v>
      </c>
      <c r="E132" s="82" t="s">
        <v>244</v>
      </c>
      <c r="F132" s="69" t="s">
        <v>905</v>
      </c>
      <c r="G132" s="82" t="s">
        <v>906</v>
      </c>
      <c r="H132" s="82" t="s">
        <v>127</v>
      </c>
      <c r="I132" s="76">
        <v>12.988099000000002</v>
      </c>
      <c r="J132" s="78">
        <v>206</v>
      </c>
      <c r="K132" s="69"/>
      <c r="L132" s="76">
        <v>2.6755483000000004E-2</v>
      </c>
      <c r="M132" s="77">
        <v>4.4151635576510317E-7</v>
      </c>
      <c r="N132" s="77">
        <f t="shared" si="1"/>
        <v>5.0021605215310574E-5</v>
      </c>
      <c r="O132" s="77">
        <f>L132/'סכום נכסי הקרן'!$C$42</f>
        <v>3.4173159645011913E-7</v>
      </c>
    </row>
    <row r="133" spans="2:15">
      <c r="B133" s="75" t="s">
        <v>907</v>
      </c>
      <c r="C133" s="69" t="s">
        <v>908</v>
      </c>
      <c r="D133" s="82" t="s">
        <v>114</v>
      </c>
      <c r="E133" s="82" t="s">
        <v>244</v>
      </c>
      <c r="F133" s="69" t="s">
        <v>909</v>
      </c>
      <c r="G133" s="82" t="s">
        <v>473</v>
      </c>
      <c r="H133" s="82" t="s">
        <v>127</v>
      </c>
      <c r="I133" s="76">
        <v>26.336000000000002</v>
      </c>
      <c r="J133" s="78">
        <v>956.7</v>
      </c>
      <c r="K133" s="69"/>
      <c r="L133" s="76">
        <v>0.25195651200000002</v>
      </c>
      <c r="M133" s="77">
        <v>5.7758674799843699E-7</v>
      </c>
      <c r="N133" s="77">
        <f t="shared" si="1"/>
        <v>4.7105369672043149E-4</v>
      </c>
      <c r="O133" s="77">
        <f>L133/'סכום נכסי הקרן'!$C$42</f>
        <v>3.2180880861602683E-6</v>
      </c>
    </row>
    <row r="134" spans="2:15">
      <c r="B134" s="75" t="s">
        <v>910</v>
      </c>
      <c r="C134" s="69" t="s">
        <v>911</v>
      </c>
      <c r="D134" s="82" t="s">
        <v>114</v>
      </c>
      <c r="E134" s="82" t="s">
        <v>244</v>
      </c>
      <c r="F134" s="69" t="s">
        <v>912</v>
      </c>
      <c r="G134" s="82" t="s">
        <v>770</v>
      </c>
      <c r="H134" s="82" t="s">
        <v>127</v>
      </c>
      <c r="I134" s="76">
        <v>26.685176000000002</v>
      </c>
      <c r="J134" s="78">
        <v>116.9</v>
      </c>
      <c r="K134" s="69"/>
      <c r="L134" s="76">
        <v>3.1194971000000005E-2</v>
      </c>
      <c r="M134" s="77">
        <v>2.7144783327872539E-7</v>
      </c>
      <c r="N134" s="77">
        <f t="shared" si="1"/>
        <v>5.832159800909078E-5</v>
      </c>
      <c r="O134" s="77">
        <f>L134/'סכום נכסי הקרן'!$C$42</f>
        <v>3.9843449064422307E-7</v>
      </c>
    </row>
    <row r="135" spans="2:15">
      <c r="B135" s="75" t="s">
        <v>913</v>
      </c>
      <c r="C135" s="69" t="s">
        <v>914</v>
      </c>
      <c r="D135" s="82" t="s">
        <v>114</v>
      </c>
      <c r="E135" s="82" t="s">
        <v>244</v>
      </c>
      <c r="F135" s="69" t="s">
        <v>915</v>
      </c>
      <c r="G135" s="82" t="s">
        <v>906</v>
      </c>
      <c r="H135" s="82" t="s">
        <v>127</v>
      </c>
      <c r="I135" s="76">
        <v>28.976948000000004</v>
      </c>
      <c r="J135" s="78">
        <v>5770</v>
      </c>
      <c r="K135" s="69"/>
      <c r="L135" s="76">
        <v>1.6719698850000004</v>
      </c>
      <c r="M135" s="77">
        <v>1.1716981400628403E-6</v>
      </c>
      <c r="N135" s="77">
        <f t="shared" si="1"/>
        <v>3.1258870385318114E-3</v>
      </c>
      <c r="O135" s="77">
        <f>L135/'סכום נכסי הקרן'!$C$42</f>
        <v>2.1355059746728257E-5</v>
      </c>
    </row>
    <row r="136" spans="2:15">
      <c r="B136" s="75" t="s">
        <v>916</v>
      </c>
      <c r="C136" s="69" t="s">
        <v>917</v>
      </c>
      <c r="D136" s="82" t="s">
        <v>114</v>
      </c>
      <c r="E136" s="82" t="s">
        <v>244</v>
      </c>
      <c r="F136" s="69" t="s">
        <v>918</v>
      </c>
      <c r="G136" s="82" t="s">
        <v>547</v>
      </c>
      <c r="H136" s="82" t="s">
        <v>127</v>
      </c>
      <c r="I136" s="76">
        <v>8.7847680000000015</v>
      </c>
      <c r="J136" s="78">
        <v>9957</v>
      </c>
      <c r="K136" s="69"/>
      <c r="L136" s="76">
        <v>0.87469933400000011</v>
      </c>
      <c r="M136" s="77">
        <v>9.9263689174525783E-7</v>
      </c>
      <c r="N136" s="77">
        <f t="shared" si="1"/>
        <v>1.6353233005527534E-3</v>
      </c>
      <c r="O136" s="77">
        <f>L136/'סכום נכסי הקרן'!$C$42</f>
        <v>1.1172005372568903E-5</v>
      </c>
    </row>
    <row r="137" spans="2:15">
      <c r="B137" s="75" t="s">
        <v>919</v>
      </c>
      <c r="C137" s="69" t="s">
        <v>920</v>
      </c>
      <c r="D137" s="82" t="s">
        <v>114</v>
      </c>
      <c r="E137" s="82" t="s">
        <v>244</v>
      </c>
      <c r="F137" s="69" t="s">
        <v>921</v>
      </c>
      <c r="G137" s="82" t="s">
        <v>122</v>
      </c>
      <c r="H137" s="82" t="s">
        <v>127</v>
      </c>
      <c r="I137" s="76">
        <v>109.03104000000002</v>
      </c>
      <c r="J137" s="78">
        <v>187.1</v>
      </c>
      <c r="K137" s="69"/>
      <c r="L137" s="76">
        <v>0.20399707600000003</v>
      </c>
      <c r="M137" s="77">
        <v>7.2811999580882569E-7</v>
      </c>
      <c r="N137" s="77">
        <f t="shared" si="1"/>
        <v>3.8138953427787893E-4</v>
      </c>
      <c r="O137" s="77">
        <f>L137/'סכום נכסי הקרן'!$C$42</f>
        <v>2.6055312270997417E-6</v>
      </c>
    </row>
    <row r="138" spans="2:15">
      <c r="B138" s="75" t="s">
        <v>922</v>
      </c>
      <c r="C138" s="69" t="s">
        <v>923</v>
      </c>
      <c r="D138" s="82" t="s">
        <v>114</v>
      </c>
      <c r="E138" s="82" t="s">
        <v>244</v>
      </c>
      <c r="F138" s="69" t="s">
        <v>924</v>
      </c>
      <c r="G138" s="82" t="s">
        <v>149</v>
      </c>
      <c r="H138" s="82" t="s">
        <v>127</v>
      </c>
      <c r="I138" s="76">
        <v>12.729837000000002</v>
      </c>
      <c r="J138" s="78">
        <v>326.2</v>
      </c>
      <c r="K138" s="69"/>
      <c r="L138" s="76">
        <v>4.1524728000000004E-2</v>
      </c>
      <c r="M138" s="77">
        <v>7.1796630760371597E-7</v>
      </c>
      <c r="N138" s="77">
        <f t="shared" si="1"/>
        <v>7.7633939581249684E-5</v>
      </c>
      <c r="O138" s="77">
        <f>L138/'סכום נכסי הקרן'!$C$42</f>
        <v>5.3037022697728769E-7</v>
      </c>
    </row>
    <row r="139" spans="2:15">
      <c r="B139" s="75" t="s">
        <v>925</v>
      </c>
      <c r="C139" s="69" t="s">
        <v>926</v>
      </c>
      <c r="D139" s="82" t="s">
        <v>114</v>
      </c>
      <c r="E139" s="82" t="s">
        <v>244</v>
      </c>
      <c r="F139" s="69" t="s">
        <v>927</v>
      </c>
      <c r="G139" s="82" t="s">
        <v>123</v>
      </c>
      <c r="H139" s="82" t="s">
        <v>127</v>
      </c>
      <c r="I139" s="76">
        <v>102.71040000000002</v>
      </c>
      <c r="J139" s="78">
        <v>369.5</v>
      </c>
      <c r="K139" s="69"/>
      <c r="L139" s="76">
        <v>0.37951492800000003</v>
      </c>
      <c r="M139" s="77">
        <v>1.2881700086820392E-6</v>
      </c>
      <c r="N139" s="77">
        <f t="shared" si="1"/>
        <v>7.0953478588792489E-4</v>
      </c>
      <c r="O139" s="77">
        <f>L139/'סכום נכסי הקרן'!$C$42</f>
        <v>4.8473145568738941E-6</v>
      </c>
    </row>
    <row r="140" spans="2:15">
      <c r="B140" s="75" t="s">
        <v>928</v>
      </c>
      <c r="C140" s="69" t="s">
        <v>929</v>
      </c>
      <c r="D140" s="82" t="s">
        <v>114</v>
      </c>
      <c r="E140" s="82" t="s">
        <v>244</v>
      </c>
      <c r="F140" s="69" t="s">
        <v>930</v>
      </c>
      <c r="G140" s="82" t="s">
        <v>149</v>
      </c>
      <c r="H140" s="82" t="s">
        <v>127</v>
      </c>
      <c r="I140" s="76">
        <v>106.27391100000001</v>
      </c>
      <c r="J140" s="78">
        <v>169.8</v>
      </c>
      <c r="K140" s="69"/>
      <c r="L140" s="76">
        <v>0.18045310100000003</v>
      </c>
      <c r="M140" s="77">
        <v>9.8240282432035568E-7</v>
      </c>
      <c r="N140" s="77">
        <f t="shared" ref="N140:N200" si="2">IFERROR(L140/$L$11,0)</f>
        <v>3.3737211090902622E-4</v>
      </c>
      <c r="O140" s="77">
        <f>L140/'סכום נכסי הקרן'!$C$42</f>
        <v>2.3048182792702563E-6</v>
      </c>
    </row>
    <row r="141" spans="2:15">
      <c r="B141" s="75" t="s">
        <v>931</v>
      </c>
      <c r="C141" s="69" t="s">
        <v>932</v>
      </c>
      <c r="D141" s="82" t="s">
        <v>114</v>
      </c>
      <c r="E141" s="82" t="s">
        <v>244</v>
      </c>
      <c r="F141" s="69" t="s">
        <v>933</v>
      </c>
      <c r="G141" s="82" t="s">
        <v>345</v>
      </c>
      <c r="H141" s="82" t="s">
        <v>127</v>
      </c>
      <c r="I141" s="76">
        <v>35.641625000000005</v>
      </c>
      <c r="J141" s="78">
        <v>1067</v>
      </c>
      <c r="K141" s="69"/>
      <c r="L141" s="76">
        <v>0.38029613500000004</v>
      </c>
      <c r="M141" s="77">
        <v>1.0411835029132823E-6</v>
      </c>
      <c r="N141" s="77">
        <f t="shared" si="2"/>
        <v>7.109953174786063E-4</v>
      </c>
      <c r="O141" s="77">
        <f>L141/'סכום נכסי הקרן'!$C$42</f>
        <v>4.8572924412300839E-6</v>
      </c>
    </row>
    <row r="142" spans="2:15">
      <c r="B142" s="75" t="s">
        <v>934</v>
      </c>
      <c r="C142" s="69" t="s">
        <v>935</v>
      </c>
      <c r="D142" s="82" t="s">
        <v>114</v>
      </c>
      <c r="E142" s="82" t="s">
        <v>244</v>
      </c>
      <c r="F142" s="69" t="s">
        <v>936</v>
      </c>
      <c r="G142" s="82" t="s">
        <v>151</v>
      </c>
      <c r="H142" s="82" t="s">
        <v>127</v>
      </c>
      <c r="I142" s="76">
        <v>8.8421800000000026</v>
      </c>
      <c r="J142" s="78">
        <v>2004</v>
      </c>
      <c r="K142" s="69"/>
      <c r="L142" s="76">
        <v>0.17719729400000003</v>
      </c>
      <c r="M142" s="77">
        <v>7.4791941040586639E-7</v>
      </c>
      <c r="N142" s="77">
        <f t="shared" si="2"/>
        <v>3.3128510839028103E-4</v>
      </c>
      <c r="O142" s="77">
        <f>L142/'סכום נכסי הקרן'!$C$42</f>
        <v>2.2632338263249115E-6</v>
      </c>
    </row>
    <row r="143" spans="2:15">
      <c r="B143" s="75" t="s">
        <v>937</v>
      </c>
      <c r="C143" s="69" t="s">
        <v>938</v>
      </c>
      <c r="D143" s="82" t="s">
        <v>114</v>
      </c>
      <c r="E143" s="82" t="s">
        <v>244</v>
      </c>
      <c r="F143" s="69" t="s">
        <v>502</v>
      </c>
      <c r="G143" s="82" t="s">
        <v>124</v>
      </c>
      <c r="H143" s="82" t="s">
        <v>127</v>
      </c>
      <c r="I143" s="76">
        <v>41.982467999999997</v>
      </c>
      <c r="J143" s="78">
        <v>982</v>
      </c>
      <c r="K143" s="69"/>
      <c r="L143" s="76">
        <v>0.41226783400000006</v>
      </c>
      <c r="M143" s="77">
        <v>6.1652195210449385E-7</v>
      </c>
      <c r="N143" s="77">
        <f t="shared" si="2"/>
        <v>7.707690732146078E-4</v>
      </c>
      <c r="O143" s="77">
        <f>L143/'סכום נכסי הקרן'!$C$42</f>
        <v>5.2656476086734335E-6</v>
      </c>
    </row>
    <row r="144" spans="2:15">
      <c r="B144" s="75" t="s">
        <v>939</v>
      </c>
      <c r="C144" s="69" t="s">
        <v>940</v>
      </c>
      <c r="D144" s="82" t="s">
        <v>114</v>
      </c>
      <c r="E144" s="82" t="s">
        <v>244</v>
      </c>
      <c r="F144" s="69" t="s">
        <v>941</v>
      </c>
      <c r="G144" s="82" t="s">
        <v>345</v>
      </c>
      <c r="H144" s="82" t="s">
        <v>127</v>
      </c>
      <c r="I144" s="76">
        <v>22.251932</v>
      </c>
      <c r="J144" s="78">
        <v>619.70000000000005</v>
      </c>
      <c r="K144" s="69"/>
      <c r="L144" s="76">
        <v>0.13789521999999999</v>
      </c>
      <c r="M144" s="77">
        <v>1.4658941734744678E-6</v>
      </c>
      <c r="N144" s="77">
        <f t="shared" si="2"/>
        <v>2.5780660569343477E-4</v>
      </c>
      <c r="O144" s="77">
        <f>L144/'סכום נכסי הקרן'!$C$42</f>
        <v>1.7612522141140336E-6</v>
      </c>
    </row>
    <row r="145" spans="2:15">
      <c r="B145" s="75" t="s">
        <v>942</v>
      </c>
      <c r="C145" s="69" t="s">
        <v>943</v>
      </c>
      <c r="D145" s="82" t="s">
        <v>114</v>
      </c>
      <c r="E145" s="82" t="s">
        <v>244</v>
      </c>
      <c r="F145" s="69" t="s">
        <v>944</v>
      </c>
      <c r="G145" s="82" t="s">
        <v>149</v>
      </c>
      <c r="H145" s="82" t="s">
        <v>127</v>
      </c>
      <c r="I145" s="76">
        <v>26.765277000000005</v>
      </c>
      <c r="J145" s="78">
        <v>456.4</v>
      </c>
      <c r="K145" s="69"/>
      <c r="L145" s="76">
        <v>0.12215672300000001</v>
      </c>
      <c r="M145" s="77">
        <v>1.1133461134909948E-6</v>
      </c>
      <c r="N145" s="77">
        <f t="shared" si="2"/>
        <v>2.2838217393803163E-4</v>
      </c>
      <c r="O145" s="77">
        <f>L145/'סכום נכסי הקרן'!$C$42</f>
        <v>1.5602339142188158E-6</v>
      </c>
    </row>
    <row r="146" spans="2:15">
      <c r="B146" s="75" t="s">
        <v>945</v>
      </c>
      <c r="C146" s="69" t="s">
        <v>946</v>
      </c>
      <c r="D146" s="82" t="s">
        <v>114</v>
      </c>
      <c r="E146" s="82" t="s">
        <v>244</v>
      </c>
      <c r="F146" s="69" t="s">
        <v>947</v>
      </c>
      <c r="G146" s="82" t="s">
        <v>770</v>
      </c>
      <c r="H146" s="82" t="s">
        <v>127</v>
      </c>
      <c r="I146" s="76">
        <v>110.79942300000002</v>
      </c>
      <c r="J146" s="78">
        <v>36.200000000000003</v>
      </c>
      <c r="K146" s="69"/>
      <c r="L146" s="76">
        <v>4.0109391000000008E-2</v>
      </c>
      <c r="M146" s="77">
        <v>1.2181712004072144E-6</v>
      </c>
      <c r="N146" s="77">
        <f t="shared" si="2"/>
        <v>7.4987849108481096E-5</v>
      </c>
      <c r="O146" s="77">
        <f>L146/'סכום נכסי הקרן'!$C$42</f>
        <v>5.1229298379969599E-7</v>
      </c>
    </row>
    <row r="147" spans="2:15">
      <c r="B147" s="75" t="s">
        <v>948</v>
      </c>
      <c r="C147" s="69" t="s">
        <v>949</v>
      </c>
      <c r="D147" s="82" t="s">
        <v>114</v>
      </c>
      <c r="E147" s="82" t="s">
        <v>244</v>
      </c>
      <c r="F147" s="69" t="s">
        <v>950</v>
      </c>
      <c r="G147" s="82" t="s">
        <v>496</v>
      </c>
      <c r="H147" s="82" t="s">
        <v>127</v>
      </c>
      <c r="I147" s="76">
        <v>66.56678100000002</v>
      </c>
      <c r="J147" s="78">
        <v>90.8</v>
      </c>
      <c r="K147" s="69"/>
      <c r="L147" s="76">
        <v>6.0442637000000007E-2</v>
      </c>
      <c r="M147" s="77">
        <v>3.8070785494218362E-7</v>
      </c>
      <c r="N147" s="77">
        <f t="shared" si="2"/>
        <v>1.1300254703629621E-4</v>
      </c>
      <c r="O147" s="77">
        <f>L147/'סכום נכסי הקרן'!$C$42</f>
        <v>7.719972327042288E-7</v>
      </c>
    </row>
    <row r="148" spans="2:15">
      <c r="B148" s="75" t="s">
        <v>951</v>
      </c>
      <c r="C148" s="69" t="s">
        <v>952</v>
      </c>
      <c r="D148" s="82" t="s">
        <v>114</v>
      </c>
      <c r="E148" s="82" t="s">
        <v>244</v>
      </c>
      <c r="F148" s="69" t="s">
        <v>953</v>
      </c>
      <c r="G148" s="82" t="s">
        <v>678</v>
      </c>
      <c r="H148" s="82" t="s">
        <v>127</v>
      </c>
      <c r="I148" s="76">
        <v>15.436122000000001</v>
      </c>
      <c r="J148" s="78">
        <v>1900</v>
      </c>
      <c r="K148" s="69"/>
      <c r="L148" s="76">
        <v>0.29328632100000002</v>
      </c>
      <c r="M148" s="77">
        <v>1.0844309515335697E-6</v>
      </c>
      <c r="N148" s="77">
        <f t="shared" si="2"/>
        <v>5.4832321898703345E-4</v>
      </c>
      <c r="O148" s="77">
        <f>L148/'סכום נכסי הקרן'!$C$42</f>
        <v>3.7459687306826824E-6</v>
      </c>
    </row>
    <row r="149" spans="2:15">
      <c r="B149" s="75" t="s">
        <v>954</v>
      </c>
      <c r="C149" s="69" t="s">
        <v>955</v>
      </c>
      <c r="D149" s="82" t="s">
        <v>114</v>
      </c>
      <c r="E149" s="82" t="s">
        <v>244</v>
      </c>
      <c r="F149" s="69" t="s">
        <v>956</v>
      </c>
      <c r="G149" s="82" t="s">
        <v>957</v>
      </c>
      <c r="H149" s="82" t="s">
        <v>127</v>
      </c>
      <c r="I149" s="76">
        <v>94.550204000000008</v>
      </c>
      <c r="J149" s="78">
        <v>764.7</v>
      </c>
      <c r="K149" s="69"/>
      <c r="L149" s="76">
        <v>0.72302540700000006</v>
      </c>
      <c r="M149" s="77">
        <v>1.0047914687596607E-6</v>
      </c>
      <c r="N149" s="77">
        <f t="shared" si="2"/>
        <v>1.3517562538337749E-3</v>
      </c>
      <c r="O149" s="77">
        <f>L149/'סכום נכסי הקרן'!$C$42</f>
        <v>9.234766070495051E-6</v>
      </c>
    </row>
    <row r="150" spans="2:15">
      <c r="B150" s="75" t="s">
        <v>958</v>
      </c>
      <c r="C150" s="69" t="s">
        <v>959</v>
      </c>
      <c r="D150" s="82" t="s">
        <v>114</v>
      </c>
      <c r="E150" s="82" t="s">
        <v>244</v>
      </c>
      <c r="F150" s="69" t="s">
        <v>960</v>
      </c>
      <c r="G150" s="82" t="s">
        <v>547</v>
      </c>
      <c r="H150" s="82" t="s">
        <v>127</v>
      </c>
      <c r="I150" s="76">
        <v>13.343718000000003</v>
      </c>
      <c r="J150" s="78">
        <v>245.7</v>
      </c>
      <c r="K150" s="69"/>
      <c r="L150" s="76">
        <v>3.2785515000000001E-2</v>
      </c>
      <c r="M150" s="77">
        <v>1.8136573897254249E-7</v>
      </c>
      <c r="N150" s="77">
        <f t="shared" si="2"/>
        <v>6.1295252569749635E-5</v>
      </c>
      <c r="O150" s="77">
        <f>L150/'סכום נכסי הקרן'!$C$42</f>
        <v>4.1874954682706818E-7</v>
      </c>
    </row>
    <row r="151" spans="2:15">
      <c r="B151" s="75" t="s">
        <v>961</v>
      </c>
      <c r="C151" s="69" t="s">
        <v>962</v>
      </c>
      <c r="D151" s="82" t="s">
        <v>114</v>
      </c>
      <c r="E151" s="82" t="s">
        <v>244</v>
      </c>
      <c r="F151" s="69" t="s">
        <v>963</v>
      </c>
      <c r="G151" s="82" t="s">
        <v>473</v>
      </c>
      <c r="H151" s="82" t="s">
        <v>127</v>
      </c>
      <c r="I151" s="76">
        <v>30.144528000000005</v>
      </c>
      <c r="J151" s="78">
        <v>531.6</v>
      </c>
      <c r="K151" s="69"/>
      <c r="L151" s="76">
        <v>0.16024831100000003</v>
      </c>
      <c r="M151" s="77">
        <v>4.1448003198634228E-7</v>
      </c>
      <c r="N151" s="77">
        <f t="shared" si="2"/>
        <v>2.995975721784694E-4</v>
      </c>
      <c r="O151" s="77">
        <f>L151/'סכום נכסי הקרן'!$C$42</f>
        <v>2.0467547211338024E-6</v>
      </c>
    </row>
    <row r="152" spans="2:15">
      <c r="B152" s="75" t="s">
        <v>964</v>
      </c>
      <c r="C152" s="69" t="s">
        <v>965</v>
      </c>
      <c r="D152" s="82" t="s">
        <v>114</v>
      </c>
      <c r="E152" s="82" t="s">
        <v>244</v>
      </c>
      <c r="F152" s="69" t="s">
        <v>966</v>
      </c>
      <c r="G152" s="82" t="s">
        <v>496</v>
      </c>
      <c r="H152" s="82" t="s">
        <v>127</v>
      </c>
      <c r="I152" s="76">
        <v>44.265943999999998</v>
      </c>
      <c r="J152" s="78">
        <v>206</v>
      </c>
      <c r="K152" s="69"/>
      <c r="L152" s="76">
        <v>9.1187844000000004E-2</v>
      </c>
      <c r="M152" s="77">
        <v>3.544795530319972E-7</v>
      </c>
      <c r="N152" s="77">
        <f t="shared" si="2"/>
        <v>1.7048327376498217E-4</v>
      </c>
      <c r="O152" s="77">
        <f>L152/'סכום נכסי הקרן'!$C$42</f>
        <v>1.1646871598978204E-6</v>
      </c>
    </row>
    <row r="153" spans="2:15">
      <c r="B153" s="75" t="s">
        <v>967</v>
      </c>
      <c r="C153" s="69" t="s">
        <v>968</v>
      </c>
      <c r="D153" s="82" t="s">
        <v>114</v>
      </c>
      <c r="E153" s="82" t="s">
        <v>244</v>
      </c>
      <c r="F153" s="69" t="s">
        <v>969</v>
      </c>
      <c r="G153" s="82" t="s">
        <v>458</v>
      </c>
      <c r="H153" s="82" t="s">
        <v>127</v>
      </c>
      <c r="I153" s="76">
        <v>10.619360000000002</v>
      </c>
      <c r="J153" s="78">
        <v>7412</v>
      </c>
      <c r="K153" s="69"/>
      <c r="L153" s="76">
        <v>0.78710695799999997</v>
      </c>
      <c r="M153" s="77">
        <v>1.7903872999602116E-7</v>
      </c>
      <c r="N153" s="77">
        <f t="shared" si="2"/>
        <v>1.4715620538526639E-3</v>
      </c>
      <c r="O153" s="77">
        <f>L153/'סכום נכסי הקרן'!$C$42</f>
        <v>1.0053240950063836E-5</v>
      </c>
    </row>
    <row r="154" spans="2:15">
      <c r="B154" s="75" t="s">
        <v>970</v>
      </c>
      <c r="C154" s="69" t="s">
        <v>971</v>
      </c>
      <c r="D154" s="82" t="s">
        <v>114</v>
      </c>
      <c r="E154" s="82" t="s">
        <v>244</v>
      </c>
      <c r="F154" s="69" t="s">
        <v>972</v>
      </c>
      <c r="G154" s="82" t="s">
        <v>123</v>
      </c>
      <c r="H154" s="82" t="s">
        <v>127</v>
      </c>
      <c r="I154" s="76">
        <v>15.448921000000002</v>
      </c>
      <c r="J154" s="78">
        <v>1352</v>
      </c>
      <c r="K154" s="69"/>
      <c r="L154" s="76">
        <v>0.20886941800000006</v>
      </c>
      <c r="M154" s="77">
        <v>1.3405080541960573E-6</v>
      </c>
      <c r="N154" s="77">
        <f t="shared" si="2"/>
        <v>3.9049878369781945E-4</v>
      </c>
      <c r="O154" s="77">
        <f>L154/'סכום נכסי הקרן'!$C$42</f>
        <v>2.6677627035455595E-6</v>
      </c>
    </row>
    <row r="155" spans="2:15">
      <c r="B155" s="75" t="s">
        <v>973</v>
      </c>
      <c r="C155" s="69" t="s">
        <v>974</v>
      </c>
      <c r="D155" s="82" t="s">
        <v>114</v>
      </c>
      <c r="E155" s="82" t="s">
        <v>244</v>
      </c>
      <c r="F155" s="69" t="s">
        <v>975</v>
      </c>
      <c r="G155" s="82" t="s">
        <v>432</v>
      </c>
      <c r="H155" s="82" t="s">
        <v>127</v>
      </c>
      <c r="I155" s="76">
        <v>6.4803680000000012</v>
      </c>
      <c r="J155" s="78">
        <v>28700</v>
      </c>
      <c r="K155" s="69"/>
      <c r="L155" s="76">
        <v>1.8598655700000004</v>
      </c>
      <c r="M155" s="77">
        <v>1.7753498994025522E-6</v>
      </c>
      <c r="N155" s="77">
        <f t="shared" si="2"/>
        <v>3.4771736804784493E-3</v>
      </c>
      <c r="O155" s="77">
        <f>L155/'סכום נכסי הקרן'!$C$42</f>
        <v>2.3754937648433065E-5</v>
      </c>
    </row>
    <row r="156" spans="2:15">
      <c r="B156" s="75" t="s">
        <v>976</v>
      </c>
      <c r="C156" s="69" t="s">
        <v>977</v>
      </c>
      <c r="D156" s="82" t="s">
        <v>114</v>
      </c>
      <c r="E156" s="82" t="s">
        <v>244</v>
      </c>
      <c r="F156" s="69" t="s">
        <v>978</v>
      </c>
      <c r="G156" s="82" t="s">
        <v>770</v>
      </c>
      <c r="H156" s="82" t="s">
        <v>127</v>
      </c>
      <c r="I156" s="76">
        <v>18.843408</v>
      </c>
      <c r="J156" s="78">
        <v>619.29999999999995</v>
      </c>
      <c r="K156" s="69"/>
      <c r="L156" s="76">
        <v>0.11669722600000002</v>
      </c>
      <c r="M156" s="77">
        <v>8.61509701912576E-7</v>
      </c>
      <c r="N156" s="77">
        <f t="shared" si="2"/>
        <v>2.1817518931330362E-4</v>
      </c>
      <c r="O156" s="77">
        <f>L156/'סכום נכסי הקרן'!$C$42</f>
        <v>1.490503062205244E-6</v>
      </c>
    </row>
    <row r="157" spans="2:15">
      <c r="B157" s="75" t="s">
        <v>979</v>
      </c>
      <c r="C157" s="69" t="s">
        <v>980</v>
      </c>
      <c r="D157" s="82" t="s">
        <v>114</v>
      </c>
      <c r="E157" s="82" t="s">
        <v>244</v>
      </c>
      <c r="F157" s="69" t="s">
        <v>981</v>
      </c>
      <c r="G157" s="82" t="s">
        <v>678</v>
      </c>
      <c r="H157" s="82" t="s">
        <v>127</v>
      </c>
      <c r="I157" s="76">
        <v>0.65097500000000008</v>
      </c>
      <c r="J157" s="78">
        <v>12670</v>
      </c>
      <c r="K157" s="69"/>
      <c r="L157" s="76">
        <v>8.2478594000000016E-2</v>
      </c>
      <c r="M157" s="77">
        <v>1.9579231863100124E-7</v>
      </c>
      <c r="N157" s="77">
        <f t="shared" si="2"/>
        <v>1.5420060507903682E-4</v>
      </c>
      <c r="O157" s="77">
        <f>L157/'סכום נכסי הקרן'!$C$42</f>
        <v>1.0534491790180434E-6</v>
      </c>
    </row>
    <row r="158" spans="2:15">
      <c r="B158" s="75" t="s">
        <v>982</v>
      </c>
      <c r="C158" s="69" t="s">
        <v>983</v>
      </c>
      <c r="D158" s="82" t="s">
        <v>114</v>
      </c>
      <c r="E158" s="82" t="s">
        <v>244</v>
      </c>
      <c r="F158" s="69" t="s">
        <v>984</v>
      </c>
      <c r="G158" s="82" t="s">
        <v>122</v>
      </c>
      <c r="H158" s="82" t="s">
        <v>127</v>
      </c>
      <c r="I158" s="76">
        <v>41.864535000000004</v>
      </c>
      <c r="J158" s="78">
        <v>839.3</v>
      </c>
      <c r="K158" s="69"/>
      <c r="L158" s="76">
        <v>0.35136904399999996</v>
      </c>
      <c r="M158" s="77">
        <v>1.0566487112213E-6</v>
      </c>
      <c r="N158" s="77">
        <f t="shared" si="2"/>
        <v>6.5691371012996055E-4</v>
      </c>
      <c r="O158" s="77">
        <f>L158/'סכום נכסי הקרן'!$C$42</f>
        <v>4.4878242096871179E-6</v>
      </c>
    </row>
    <row r="159" spans="2:15">
      <c r="B159" s="75" t="s">
        <v>987</v>
      </c>
      <c r="C159" s="69" t="s">
        <v>988</v>
      </c>
      <c r="D159" s="82" t="s">
        <v>114</v>
      </c>
      <c r="E159" s="82" t="s">
        <v>244</v>
      </c>
      <c r="F159" s="69" t="s">
        <v>989</v>
      </c>
      <c r="G159" s="82" t="s">
        <v>406</v>
      </c>
      <c r="H159" s="82" t="s">
        <v>127</v>
      </c>
      <c r="I159" s="76">
        <v>20.813775</v>
      </c>
      <c r="J159" s="78">
        <v>8907</v>
      </c>
      <c r="K159" s="69"/>
      <c r="L159" s="76">
        <v>1.8538829700000001</v>
      </c>
      <c r="M159" s="77">
        <v>8.32551E-7</v>
      </c>
      <c r="N159" s="77">
        <f t="shared" si="2"/>
        <v>3.4659887112008948E-3</v>
      </c>
      <c r="O159" s="77">
        <f>L159/'סכום נכסי הקרן'!$C$42</f>
        <v>2.3678525518294258E-5</v>
      </c>
    </row>
    <row r="160" spans="2:15">
      <c r="B160" s="75" t="s">
        <v>990</v>
      </c>
      <c r="C160" s="69" t="s">
        <v>991</v>
      </c>
      <c r="D160" s="82" t="s">
        <v>114</v>
      </c>
      <c r="E160" s="82" t="s">
        <v>244</v>
      </c>
      <c r="F160" s="69" t="s">
        <v>992</v>
      </c>
      <c r="G160" s="82" t="s">
        <v>496</v>
      </c>
      <c r="H160" s="82" t="s">
        <v>127</v>
      </c>
      <c r="I160" s="76">
        <v>58.881726000000008</v>
      </c>
      <c r="J160" s="78">
        <v>761.9</v>
      </c>
      <c r="K160" s="69"/>
      <c r="L160" s="76">
        <v>0.44861987000000009</v>
      </c>
      <c r="M160" s="77">
        <v>4.234970356004563E-7</v>
      </c>
      <c r="N160" s="77">
        <f t="shared" si="2"/>
        <v>8.3873223402036701E-4</v>
      </c>
      <c r="O160" s="77">
        <f>L160/'סכום נכסי הקרן'!$C$42</f>
        <v>5.7299501703761026E-6</v>
      </c>
    </row>
    <row r="161" spans="2:15">
      <c r="B161" s="75" t="s">
        <v>993</v>
      </c>
      <c r="C161" s="69" t="s">
        <v>994</v>
      </c>
      <c r="D161" s="82" t="s">
        <v>114</v>
      </c>
      <c r="E161" s="82" t="s">
        <v>244</v>
      </c>
      <c r="F161" s="69" t="s">
        <v>995</v>
      </c>
      <c r="G161" s="82" t="s">
        <v>149</v>
      </c>
      <c r="H161" s="82" t="s">
        <v>127</v>
      </c>
      <c r="I161" s="76">
        <v>8.6908799999999999</v>
      </c>
      <c r="J161" s="78">
        <v>642.70000000000005</v>
      </c>
      <c r="K161" s="69"/>
      <c r="L161" s="76">
        <v>5.5856286000000012E-2</v>
      </c>
      <c r="M161" s="77">
        <v>1.1464866315253746E-6</v>
      </c>
      <c r="N161" s="77">
        <f t="shared" si="2"/>
        <v>1.0442798162475629E-4</v>
      </c>
      <c r="O161" s="77">
        <f>L161/'סכום נכסי הקרן'!$C$42</f>
        <v>7.1341854626785994E-7</v>
      </c>
    </row>
    <row r="162" spans="2:15">
      <c r="B162" s="75" t="s">
        <v>996</v>
      </c>
      <c r="C162" s="69" t="s">
        <v>997</v>
      </c>
      <c r="D162" s="82" t="s">
        <v>114</v>
      </c>
      <c r="E162" s="82" t="s">
        <v>244</v>
      </c>
      <c r="F162" s="69" t="s">
        <v>998</v>
      </c>
      <c r="G162" s="82" t="s">
        <v>473</v>
      </c>
      <c r="H162" s="82" t="s">
        <v>127</v>
      </c>
      <c r="I162" s="76">
        <v>28.466885000000005</v>
      </c>
      <c r="J162" s="78">
        <v>510.4</v>
      </c>
      <c r="K162" s="69"/>
      <c r="L162" s="76">
        <v>0.14529498200000002</v>
      </c>
      <c r="M162" s="77">
        <v>4.8724908312435855E-7</v>
      </c>
      <c r="N162" s="77">
        <f t="shared" si="2"/>
        <v>2.716410774333491E-4</v>
      </c>
      <c r="O162" s="77">
        <f>L162/'סכום נכסי הקרן'!$C$42</f>
        <v>1.8557648970512446E-6</v>
      </c>
    </row>
    <row r="163" spans="2:15">
      <c r="B163" s="75" t="s">
        <v>999</v>
      </c>
      <c r="C163" s="69" t="s">
        <v>1000</v>
      </c>
      <c r="D163" s="82" t="s">
        <v>114</v>
      </c>
      <c r="E163" s="82" t="s">
        <v>244</v>
      </c>
      <c r="F163" s="69" t="s">
        <v>1001</v>
      </c>
      <c r="G163" s="82" t="s">
        <v>151</v>
      </c>
      <c r="H163" s="82" t="s">
        <v>127</v>
      </c>
      <c r="I163" s="76">
        <v>173.72551600000003</v>
      </c>
      <c r="J163" s="78">
        <v>26.7</v>
      </c>
      <c r="K163" s="69"/>
      <c r="L163" s="76">
        <v>4.6384713000000008E-2</v>
      </c>
      <c r="M163" s="77">
        <v>1.265405402783189E-6</v>
      </c>
      <c r="N163" s="77">
        <f t="shared" si="2"/>
        <v>8.6720086559883227E-5</v>
      </c>
      <c r="O163" s="77">
        <f>L163/'סכום נכסי הקרן'!$C$42</f>
        <v>5.9244387493847878E-7</v>
      </c>
    </row>
    <row r="164" spans="2:15">
      <c r="B164" s="75" t="s">
        <v>1002</v>
      </c>
      <c r="C164" s="69" t="s">
        <v>1003</v>
      </c>
      <c r="D164" s="82" t="s">
        <v>114</v>
      </c>
      <c r="E164" s="82" t="s">
        <v>244</v>
      </c>
      <c r="F164" s="69" t="s">
        <v>1004</v>
      </c>
      <c r="G164" s="82" t="s">
        <v>856</v>
      </c>
      <c r="H164" s="82" t="s">
        <v>127</v>
      </c>
      <c r="I164" s="76">
        <v>1.8000870000000004</v>
      </c>
      <c r="J164" s="78">
        <v>927</v>
      </c>
      <c r="K164" s="69"/>
      <c r="L164" s="76">
        <v>1.6686810999999999E-2</v>
      </c>
      <c r="M164" s="77">
        <v>9.6532319120851894E-8</v>
      </c>
      <c r="N164" s="77">
        <f t="shared" si="2"/>
        <v>3.1197383808937472E-5</v>
      </c>
      <c r="O164" s="77">
        <f>L164/'סכום נכסי הקרן'!$C$42</f>
        <v>2.1313054085741633E-7</v>
      </c>
    </row>
    <row r="165" spans="2:15">
      <c r="B165" s="75" t="s">
        <v>1005</v>
      </c>
      <c r="C165" s="69" t="s">
        <v>1006</v>
      </c>
      <c r="D165" s="82" t="s">
        <v>114</v>
      </c>
      <c r="E165" s="82" t="s">
        <v>244</v>
      </c>
      <c r="F165" s="69" t="s">
        <v>1007</v>
      </c>
      <c r="G165" s="82" t="s">
        <v>345</v>
      </c>
      <c r="H165" s="82" t="s">
        <v>127</v>
      </c>
      <c r="I165" s="76">
        <v>169.74073500000003</v>
      </c>
      <c r="J165" s="78">
        <v>933</v>
      </c>
      <c r="K165" s="69"/>
      <c r="L165" s="76">
        <v>1.5836810530000003</v>
      </c>
      <c r="M165" s="77">
        <v>1.5904221489995729E-6</v>
      </c>
      <c r="N165" s="77">
        <f t="shared" si="2"/>
        <v>2.9608237092985145E-3</v>
      </c>
      <c r="O165" s="77">
        <f>L165/'סכום נכסי הקרן'!$C$42</f>
        <v>2.0227399913112979E-5</v>
      </c>
    </row>
    <row r="166" spans="2:15">
      <c r="B166" s="75" t="s">
        <v>1008</v>
      </c>
      <c r="C166" s="69" t="s">
        <v>1009</v>
      </c>
      <c r="D166" s="82" t="s">
        <v>114</v>
      </c>
      <c r="E166" s="82" t="s">
        <v>244</v>
      </c>
      <c r="F166" s="69" t="s">
        <v>1010</v>
      </c>
      <c r="G166" s="82" t="s">
        <v>149</v>
      </c>
      <c r="H166" s="82" t="s">
        <v>127</v>
      </c>
      <c r="I166" s="76">
        <v>70.84517000000001</v>
      </c>
      <c r="J166" s="78">
        <v>384.2</v>
      </c>
      <c r="K166" s="69"/>
      <c r="L166" s="76">
        <v>0.27218714300000008</v>
      </c>
      <c r="M166" s="77">
        <v>9.2621885997760332E-7</v>
      </c>
      <c r="N166" s="77">
        <f t="shared" si="2"/>
        <v>5.088765473540241E-4</v>
      </c>
      <c r="O166" s="77">
        <f>L166/'סכום נכסי הקרן'!$C$42</f>
        <v>3.4764816957551047E-6</v>
      </c>
    </row>
    <row r="167" spans="2:15">
      <c r="B167" s="75" t="s">
        <v>1011</v>
      </c>
      <c r="C167" s="69" t="s">
        <v>1012</v>
      </c>
      <c r="D167" s="82" t="s">
        <v>114</v>
      </c>
      <c r="E167" s="82" t="s">
        <v>244</v>
      </c>
      <c r="F167" s="69" t="s">
        <v>1013</v>
      </c>
      <c r="G167" s="82" t="s">
        <v>432</v>
      </c>
      <c r="H167" s="82" t="s">
        <v>127</v>
      </c>
      <c r="I167" s="76">
        <v>0.20137900000000003</v>
      </c>
      <c r="J167" s="78">
        <v>158.5</v>
      </c>
      <c r="K167" s="69"/>
      <c r="L167" s="76">
        <v>3.1918500000000004E-4</v>
      </c>
      <c r="M167" s="77">
        <v>2.9374367214670981E-8</v>
      </c>
      <c r="N167" s="77">
        <f t="shared" si="2"/>
        <v>5.9674295772006452E-7</v>
      </c>
      <c r="O167" s="77">
        <f>L167/'סכום נכסי הקרן'!$C$42</f>
        <v>4.076756888034175E-9</v>
      </c>
    </row>
    <row r="168" spans="2:15">
      <c r="B168" s="75" t="s">
        <v>1014</v>
      </c>
      <c r="C168" s="69" t="s">
        <v>1015</v>
      </c>
      <c r="D168" s="82" t="s">
        <v>114</v>
      </c>
      <c r="E168" s="82" t="s">
        <v>244</v>
      </c>
      <c r="F168" s="69" t="s">
        <v>1016</v>
      </c>
      <c r="G168" s="82" t="s">
        <v>1017</v>
      </c>
      <c r="H168" s="82" t="s">
        <v>127</v>
      </c>
      <c r="I168" s="76">
        <v>21.398000000000003</v>
      </c>
      <c r="J168" s="78">
        <v>635.5</v>
      </c>
      <c r="K168" s="69"/>
      <c r="L168" s="76">
        <v>0.13598428999999998</v>
      </c>
      <c r="M168" s="77">
        <v>4.2823401838368341E-7</v>
      </c>
      <c r="N168" s="77">
        <f t="shared" si="2"/>
        <v>2.5423396280546695E-4</v>
      </c>
      <c r="O168" s="77">
        <f>L168/'סכום נכסי הקרן'!$C$42</f>
        <v>1.7368450613967969E-6</v>
      </c>
    </row>
    <row r="169" spans="2:15">
      <c r="B169" s="75" t="s">
        <v>1018</v>
      </c>
      <c r="C169" s="69" t="s">
        <v>1019</v>
      </c>
      <c r="D169" s="82" t="s">
        <v>114</v>
      </c>
      <c r="E169" s="82" t="s">
        <v>244</v>
      </c>
      <c r="F169" s="69" t="s">
        <v>1020</v>
      </c>
      <c r="G169" s="82" t="s">
        <v>345</v>
      </c>
      <c r="H169" s="82" t="s">
        <v>127</v>
      </c>
      <c r="I169" s="76">
        <v>9.7220270000000024</v>
      </c>
      <c r="J169" s="78">
        <v>553.5</v>
      </c>
      <c r="K169" s="69"/>
      <c r="L169" s="76">
        <v>5.3811417000000014E-2</v>
      </c>
      <c r="M169" s="77">
        <v>6.4775196645344405E-7</v>
      </c>
      <c r="N169" s="77">
        <f t="shared" si="2"/>
        <v>1.0060492861408827E-4</v>
      </c>
      <c r="O169" s="77">
        <f>L169/'סכום נכסי הקרן'!$C$42</f>
        <v>6.8730067174093187E-7</v>
      </c>
    </row>
    <row r="170" spans="2:15">
      <c r="B170" s="75" t="s">
        <v>1021</v>
      </c>
      <c r="C170" s="69" t="s">
        <v>1022</v>
      </c>
      <c r="D170" s="82" t="s">
        <v>114</v>
      </c>
      <c r="E170" s="82" t="s">
        <v>244</v>
      </c>
      <c r="F170" s="69" t="s">
        <v>1023</v>
      </c>
      <c r="G170" s="82" t="s">
        <v>345</v>
      </c>
      <c r="H170" s="82" t="s">
        <v>127</v>
      </c>
      <c r="I170" s="76">
        <v>21.329750000000004</v>
      </c>
      <c r="J170" s="78">
        <v>2450</v>
      </c>
      <c r="K170" s="69"/>
      <c r="L170" s="76">
        <v>0.52257888100000016</v>
      </c>
      <c r="M170" s="77">
        <v>8.2912910453357035E-7</v>
      </c>
      <c r="N170" s="77">
        <f t="shared" si="2"/>
        <v>9.7700476867641555E-4</v>
      </c>
      <c r="O170" s="77">
        <f>L170/'סכום נכסי הקרן'!$C$42</f>
        <v>6.6745838703508679E-6</v>
      </c>
    </row>
    <row r="171" spans="2:15">
      <c r="B171" s="75" t="s">
        <v>1024</v>
      </c>
      <c r="C171" s="69" t="s">
        <v>1025</v>
      </c>
      <c r="D171" s="82" t="s">
        <v>114</v>
      </c>
      <c r="E171" s="82" t="s">
        <v>244</v>
      </c>
      <c r="F171" s="69" t="s">
        <v>1026</v>
      </c>
      <c r="G171" s="82" t="s">
        <v>416</v>
      </c>
      <c r="H171" s="82" t="s">
        <v>127</v>
      </c>
      <c r="I171" s="76">
        <v>295.92308100000008</v>
      </c>
      <c r="J171" s="78">
        <v>182.7</v>
      </c>
      <c r="K171" s="69"/>
      <c r="L171" s="76">
        <v>0.54065147000000013</v>
      </c>
      <c r="M171" s="77">
        <v>1.2936635243659682E-6</v>
      </c>
      <c r="N171" s="77">
        <f t="shared" si="2"/>
        <v>1.0107929799442353E-3</v>
      </c>
      <c r="O171" s="77">
        <f>L171/'סכום נכסי הקרן'!$C$42</f>
        <v>6.905414115163001E-6</v>
      </c>
    </row>
    <row r="172" spans="2:15">
      <c r="B172" s="75" t="s">
        <v>1027</v>
      </c>
      <c r="C172" s="69" t="s">
        <v>1028</v>
      </c>
      <c r="D172" s="82" t="s">
        <v>114</v>
      </c>
      <c r="E172" s="82" t="s">
        <v>244</v>
      </c>
      <c r="F172" s="69" t="s">
        <v>1029</v>
      </c>
      <c r="G172" s="82" t="s">
        <v>547</v>
      </c>
      <c r="H172" s="82" t="s">
        <v>127</v>
      </c>
      <c r="I172" s="76">
        <v>118.51200000000003</v>
      </c>
      <c r="J172" s="78">
        <v>452.9</v>
      </c>
      <c r="K172" s="69"/>
      <c r="L172" s="76">
        <v>0.5367408480000001</v>
      </c>
      <c r="M172" s="77">
        <v>4.122013147368788E-7</v>
      </c>
      <c r="N172" s="77">
        <f t="shared" si="2"/>
        <v>1.0034817462120575E-3</v>
      </c>
      <c r="O172" s="77">
        <f>L172/'סכום נכסי הקרן'!$C$42</f>
        <v>6.8554661064063297E-6</v>
      </c>
    </row>
    <row r="173" spans="2:15">
      <c r="B173" s="75" t="s">
        <v>1030</v>
      </c>
      <c r="C173" s="69" t="s">
        <v>1031</v>
      </c>
      <c r="D173" s="82" t="s">
        <v>114</v>
      </c>
      <c r="E173" s="82" t="s">
        <v>244</v>
      </c>
      <c r="F173" s="69" t="s">
        <v>1032</v>
      </c>
      <c r="G173" s="82" t="s">
        <v>406</v>
      </c>
      <c r="H173" s="82" t="s">
        <v>127</v>
      </c>
      <c r="I173" s="76">
        <v>99.576416000000009</v>
      </c>
      <c r="J173" s="78">
        <v>636.5</v>
      </c>
      <c r="K173" s="76">
        <v>6.5297230000000003E-3</v>
      </c>
      <c r="L173" s="76">
        <v>0.64033361100000008</v>
      </c>
      <c r="M173" s="77">
        <v>6.5297002578065409E-7</v>
      </c>
      <c r="N173" s="77">
        <f t="shared" si="2"/>
        <v>1.1971570498479228E-3</v>
      </c>
      <c r="O173" s="77">
        <f>L173/'סכום נכסי הקרן'!$C$42</f>
        <v>8.1785937913249243E-6</v>
      </c>
    </row>
    <row r="174" spans="2:15">
      <c r="B174" s="75" t="s">
        <v>1033</v>
      </c>
      <c r="C174" s="69" t="s">
        <v>1034</v>
      </c>
      <c r="D174" s="82" t="s">
        <v>114</v>
      </c>
      <c r="E174" s="82" t="s">
        <v>244</v>
      </c>
      <c r="F174" s="69" t="s">
        <v>1035</v>
      </c>
      <c r="G174" s="82" t="s">
        <v>547</v>
      </c>
      <c r="H174" s="82" t="s">
        <v>127</v>
      </c>
      <c r="I174" s="76">
        <v>1.8487480000000003</v>
      </c>
      <c r="J174" s="78">
        <v>18910</v>
      </c>
      <c r="K174" s="69"/>
      <c r="L174" s="76">
        <v>0.34959818900000006</v>
      </c>
      <c r="M174" s="77">
        <v>8.1778800877085509E-7</v>
      </c>
      <c r="N174" s="77">
        <f t="shared" si="2"/>
        <v>6.5360294912805467E-4</v>
      </c>
      <c r="O174" s="77">
        <f>L174/'סכום נכסי הקרן'!$C$42</f>
        <v>4.465206150195101E-6</v>
      </c>
    </row>
    <row r="175" spans="2:15">
      <c r="B175" s="75" t="s">
        <v>1036</v>
      </c>
      <c r="C175" s="69" t="s">
        <v>1037</v>
      </c>
      <c r="D175" s="82" t="s">
        <v>114</v>
      </c>
      <c r="E175" s="82" t="s">
        <v>244</v>
      </c>
      <c r="F175" s="69" t="s">
        <v>1038</v>
      </c>
      <c r="G175" s="82" t="s">
        <v>1039</v>
      </c>
      <c r="H175" s="82" t="s">
        <v>127</v>
      </c>
      <c r="I175" s="76">
        <v>8.7392720000000015</v>
      </c>
      <c r="J175" s="78">
        <v>1951</v>
      </c>
      <c r="K175" s="69"/>
      <c r="L175" s="76">
        <v>0.17050320500000002</v>
      </c>
      <c r="M175" s="77">
        <v>1.9498617111600151E-7</v>
      </c>
      <c r="N175" s="77">
        <f t="shared" si="2"/>
        <v>3.1876995113320014E-4</v>
      </c>
      <c r="O175" s="77">
        <f>L175/'סכום נכסי הקרן'!$C$42</f>
        <v>2.1777342776623366E-6</v>
      </c>
    </row>
    <row r="176" spans="2:15">
      <c r="B176" s="75" t="s">
        <v>1040</v>
      </c>
      <c r="C176" s="69" t="s">
        <v>1041</v>
      </c>
      <c r="D176" s="82" t="s">
        <v>114</v>
      </c>
      <c r="E176" s="82" t="s">
        <v>244</v>
      </c>
      <c r="F176" s="69" t="s">
        <v>475</v>
      </c>
      <c r="G176" s="82" t="s">
        <v>406</v>
      </c>
      <c r="H176" s="82" t="s">
        <v>127</v>
      </c>
      <c r="I176" s="76">
        <v>14.114649000000002</v>
      </c>
      <c r="J176" s="78">
        <v>6.5</v>
      </c>
      <c r="K176" s="69"/>
      <c r="L176" s="76">
        <v>9.1745200000000013E-4</v>
      </c>
      <c r="M176" s="77">
        <v>5.7423608935946012E-7</v>
      </c>
      <c r="N176" s="77">
        <f t="shared" si="2"/>
        <v>1.7152529725588253E-6</v>
      </c>
      <c r="O176" s="77">
        <f>L176/'סכום נכסי הקרן'!$C$42</f>
        <v>1.1718059308679074E-8</v>
      </c>
    </row>
    <row r="177" spans="2:15">
      <c r="B177" s="75" t="s">
        <v>1042</v>
      </c>
      <c r="C177" s="69" t="s">
        <v>1043</v>
      </c>
      <c r="D177" s="82" t="s">
        <v>114</v>
      </c>
      <c r="E177" s="82" t="s">
        <v>244</v>
      </c>
      <c r="F177" s="69" t="s">
        <v>1044</v>
      </c>
      <c r="G177" s="82" t="s">
        <v>678</v>
      </c>
      <c r="H177" s="82" t="s">
        <v>127</v>
      </c>
      <c r="I177" s="76">
        <v>11.238072000000003</v>
      </c>
      <c r="J177" s="78">
        <v>8116</v>
      </c>
      <c r="K177" s="69"/>
      <c r="L177" s="76">
        <v>0.91208189000000017</v>
      </c>
      <c r="M177" s="77">
        <v>8.9350360730489794E-7</v>
      </c>
      <c r="N177" s="77">
        <f t="shared" si="2"/>
        <v>1.7052131043799256E-3</v>
      </c>
      <c r="O177" s="77">
        <f>L177/'סכום נכסי הקרן'!$C$42</f>
        <v>1.1649470142734556E-5</v>
      </c>
    </row>
    <row r="178" spans="2:15">
      <c r="B178" s="75" t="s">
        <v>1045</v>
      </c>
      <c r="C178" s="69" t="s">
        <v>1046</v>
      </c>
      <c r="D178" s="82" t="s">
        <v>114</v>
      </c>
      <c r="E178" s="82" t="s">
        <v>244</v>
      </c>
      <c r="F178" s="69" t="s">
        <v>1047</v>
      </c>
      <c r="G178" s="82" t="s">
        <v>345</v>
      </c>
      <c r="H178" s="82" t="s">
        <v>127</v>
      </c>
      <c r="I178" s="76">
        <v>109.02764300000001</v>
      </c>
      <c r="J178" s="78">
        <v>415.6</v>
      </c>
      <c r="K178" s="69"/>
      <c r="L178" s="76">
        <v>0.45311888300000003</v>
      </c>
      <c r="M178" s="77">
        <v>1.2767144545023256E-6</v>
      </c>
      <c r="N178" s="77">
        <f t="shared" si="2"/>
        <v>8.4714351376233797E-4</v>
      </c>
      <c r="O178" s="77">
        <f>L178/'סכום נכסי הקרן'!$C$42</f>
        <v>5.7874133413807081E-6</v>
      </c>
    </row>
    <row r="179" spans="2:15">
      <c r="B179" s="75" t="s">
        <v>1048</v>
      </c>
      <c r="C179" s="69" t="s">
        <v>1049</v>
      </c>
      <c r="D179" s="82" t="s">
        <v>114</v>
      </c>
      <c r="E179" s="82" t="s">
        <v>244</v>
      </c>
      <c r="F179" s="69" t="s">
        <v>584</v>
      </c>
      <c r="G179" s="82" t="s">
        <v>260</v>
      </c>
      <c r="H179" s="82" t="s">
        <v>127</v>
      </c>
      <c r="I179" s="76">
        <v>146.16480000000004</v>
      </c>
      <c r="J179" s="78">
        <v>566.6</v>
      </c>
      <c r="K179" s="69"/>
      <c r="L179" s="76">
        <v>0.82816975700000017</v>
      </c>
      <c r="M179" s="77">
        <v>2.0557573520869561E-6</v>
      </c>
      <c r="N179" s="77">
        <f t="shared" si="2"/>
        <v>1.5483323786722031E-3</v>
      </c>
      <c r="O179" s="77">
        <f>L179/'סכום נכסי הקרן'!$C$42</f>
        <v>1.0577711237405702E-5</v>
      </c>
    </row>
    <row r="180" spans="2:15">
      <c r="B180" s="75" t="s">
        <v>1050</v>
      </c>
      <c r="C180" s="69" t="s">
        <v>1051</v>
      </c>
      <c r="D180" s="82" t="s">
        <v>114</v>
      </c>
      <c r="E180" s="82" t="s">
        <v>244</v>
      </c>
      <c r="F180" s="69" t="s">
        <v>1052</v>
      </c>
      <c r="G180" s="82" t="s">
        <v>151</v>
      </c>
      <c r="H180" s="82" t="s">
        <v>127</v>
      </c>
      <c r="I180" s="76">
        <v>24.769008000000003</v>
      </c>
      <c r="J180" s="78">
        <v>71.8</v>
      </c>
      <c r="K180" s="69"/>
      <c r="L180" s="76">
        <v>1.7784148000000003E-2</v>
      </c>
      <c r="M180" s="77">
        <v>6.3085118808783015E-7</v>
      </c>
      <c r="N180" s="77">
        <f t="shared" si="2"/>
        <v>3.3248946780241464E-5</v>
      </c>
      <c r="O180" s="77">
        <f>L180/'סכום נכסי הקרן'!$C$42</f>
        <v>2.2714616243501168E-7</v>
      </c>
    </row>
    <row r="181" spans="2:15">
      <c r="B181" s="75" t="s">
        <v>1053</v>
      </c>
      <c r="C181" s="69" t="s">
        <v>1054</v>
      </c>
      <c r="D181" s="82" t="s">
        <v>114</v>
      </c>
      <c r="E181" s="82" t="s">
        <v>244</v>
      </c>
      <c r="F181" s="69" t="s">
        <v>1055</v>
      </c>
      <c r="G181" s="82" t="s">
        <v>432</v>
      </c>
      <c r="H181" s="82" t="s">
        <v>127</v>
      </c>
      <c r="I181" s="76">
        <v>30.210012000000003</v>
      </c>
      <c r="J181" s="78">
        <v>3471</v>
      </c>
      <c r="K181" s="69"/>
      <c r="L181" s="76">
        <v>1.0485895320000003</v>
      </c>
      <c r="M181" s="77">
        <v>8.4645592602970022E-7</v>
      </c>
      <c r="N181" s="77">
        <f t="shared" si="2"/>
        <v>1.9604255173644699E-3</v>
      </c>
      <c r="O181" s="77">
        <f>L181/'סכום נכסי הקרן'!$C$42</f>
        <v>1.339299966258293E-5</v>
      </c>
    </row>
    <row r="182" spans="2:15">
      <c r="B182" s="75" t="s">
        <v>1056</v>
      </c>
      <c r="C182" s="69" t="s">
        <v>1057</v>
      </c>
      <c r="D182" s="82" t="s">
        <v>114</v>
      </c>
      <c r="E182" s="82" t="s">
        <v>244</v>
      </c>
      <c r="F182" s="69" t="s">
        <v>1058</v>
      </c>
      <c r="G182" s="82" t="s">
        <v>345</v>
      </c>
      <c r="H182" s="82" t="s">
        <v>127</v>
      </c>
      <c r="I182" s="76">
        <v>6.5840000000000005</v>
      </c>
      <c r="J182" s="78">
        <v>6021</v>
      </c>
      <c r="K182" s="69"/>
      <c r="L182" s="76">
        <v>0.39642263999999999</v>
      </c>
      <c r="M182" s="77">
        <v>7.834551036435899E-7</v>
      </c>
      <c r="N182" s="77">
        <f t="shared" si="2"/>
        <v>7.4114516252579644E-4</v>
      </c>
      <c r="O182" s="77">
        <f>L182/'סכום נכסי הקרן'!$C$42</f>
        <v>5.0632665325522558E-6</v>
      </c>
    </row>
    <row r="183" spans="2:15">
      <c r="B183" s="75" t="s">
        <v>1059</v>
      </c>
      <c r="C183" s="69" t="s">
        <v>1060</v>
      </c>
      <c r="D183" s="82" t="s">
        <v>114</v>
      </c>
      <c r="E183" s="82" t="s">
        <v>244</v>
      </c>
      <c r="F183" s="69" t="s">
        <v>1061</v>
      </c>
      <c r="G183" s="82" t="s">
        <v>345</v>
      </c>
      <c r="H183" s="82" t="s">
        <v>127</v>
      </c>
      <c r="I183" s="76">
        <v>25.817075000000003</v>
      </c>
      <c r="J183" s="78">
        <v>1028</v>
      </c>
      <c r="K183" s="69"/>
      <c r="L183" s="76">
        <v>0.26539953600000005</v>
      </c>
      <c r="M183" s="77">
        <v>1.5483395145987416E-6</v>
      </c>
      <c r="N183" s="77">
        <f t="shared" si="2"/>
        <v>4.9618655040234579E-4</v>
      </c>
      <c r="O183" s="77">
        <f>L183/'סכום נכסי הקרן'!$C$42</f>
        <v>3.3897876982598619E-6</v>
      </c>
    </row>
    <row r="184" spans="2:15">
      <c r="B184" s="75" t="s">
        <v>1062</v>
      </c>
      <c r="C184" s="69" t="s">
        <v>1063</v>
      </c>
      <c r="D184" s="82" t="s">
        <v>114</v>
      </c>
      <c r="E184" s="82" t="s">
        <v>244</v>
      </c>
      <c r="F184" s="69" t="s">
        <v>1064</v>
      </c>
      <c r="G184" s="82" t="s">
        <v>121</v>
      </c>
      <c r="H184" s="82" t="s">
        <v>127</v>
      </c>
      <c r="I184" s="76">
        <v>20.943704000000004</v>
      </c>
      <c r="J184" s="78">
        <v>862.9</v>
      </c>
      <c r="K184" s="69"/>
      <c r="L184" s="76">
        <v>0.18072322200000002</v>
      </c>
      <c r="M184" s="77">
        <v>1.0471328433578324E-6</v>
      </c>
      <c r="N184" s="77">
        <f t="shared" si="2"/>
        <v>3.3787712462985363E-4</v>
      </c>
      <c r="O184" s="77">
        <f>L184/'סכום נכסי הקרן'!$C$42</f>
        <v>2.3082683713715537E-6</v>
      </c>
    </row>
    <row r="185" spans="2:15">
      <c r="B185" s="75" t="s">
        <v>1065</v>
      </c>
      <c r="C185" s="69" t="s">
        <v>1066</v>
      </c>
      <c r="D185" s="82" t="s">
        <v>114</v>
      </c>
      <c r="E185" s="82" t="s">
        <v>244</v>
      </c>
      <c r="F185" s="69" t="s">
        <v>591</v>
      </c>
      <c r="G185" s="82" t="s">
        <v>121</v>
      </c>
      <c r="H185" s="82" t="s">
        <v>127</v>
      </c>
      <c r="I185" s="76">
        <v>63.740244000000004</v>
      </c>
      <c r="J185" s="78">
        <v>1176</v>
      </c>
      <c r="K185" s="69"/>
      <c r="L185" s="76">
        <v>0.74958526800000025</v>
      </c>
      <c r="M185" s="77">
        <v>7.2026475086167025E-7</v>
      </c>
      <c r="N185" s="77">
        <f t="shared" si="2"/>
        <v>1.4014121274173515E-3</v>
      </c>
      <c r="O185" s="77">
        <f>L185/'סכום נכסי הקרן'!$C$42</f>
        <v>9.5739991054966364E-6</v>
      </c>
    </row>
    <row r="186" spans="2:15">
      <c r="B186" s="72"/>
      <c r="C186" s="69"/>
      <c r="D186" s="69"/>
      <c r="E186" s="69"/>
      <c r="F186" s="69"/>
      <c r="G186" s="69"/>
      <c r="H186" s="69"/>
      <c r="I186" s="76"/>
      <c r="J186" s="78"/>
      <c r="K186" s="69"/>
      <c r="L186" s="69"/>
      <c r="M186" s="69"/>
      <c r="N186" s="77"/>
      <c r="O186" s="69"/>
    </row>
    <row r="187" spans="2:15">
      <c r="B187" s="70" t="s">
        <v>187</v>
      </c>
      <c r="C187" s="71"/>
      <c r="D187" s="71"/>
      <c r="E187" s="71"/>
      <c r="F187" s="71"/>
      <c r="G187" s="71"/>
      <c r="H187" s="71"/>
      <c r="I187" s="79"/>
      <c r="J187" s="81"/>
      <c r="K187" s="79">
        <v>1.3824124000000005E-2</v>
      </c>
      <c r="L187" s="79">
        <f>L188+L217</f>
        <v>132.67054552200003</v>
      </c>
      <c r="M187" s="71"/>
      <c r="N187" s="80">
        <f t="shared" si="2"/>
        <v>0.24803864134321083</v>
      </c>
      <c r="O187" s="80">
        <f>L187/'סכום נכסי הקרן'!$C$42</f>
        <v>1.6945206080989554E-3</v>
      </c>
    </row>
    <row r="188" spans="2:15">
      <c r="B188" s="86" t="s">
        <v>61</v>
      </c>
      <c r="C188" s="71"/>
      <c r="D188" s="71"/>
      <c r="E188" s="71"/>
      <c r="F188" s="71"/>
      <c r="G188" s="71"/>
      <c r="H188" s="71"/>
      <c r="I188" s="79"/>
      <c r="J188" s="81"/>
      <c r="K188" s="79">
        <v>1.70526E-4</v>
      </c>
      <c r="L188" s="79">
        <f>SUM(L189:L215)</f>
        <v>47.892953298000002</v>
      </c>
      <c r="M188" s="71"/>
      <c r="N188" s="80">
        <f t="shared" si="2"/>
        <v>8.9539867490632197E-2</v>
      </c>
      <c r="O188" s="80">
        <f>L188/'סכום נכסי הקרן'!$C$42</f>
        <v>6.1170771573200661E-4</v>
      </c>
    </row>
    <row r="189" spans="2:15">
      <c r="B189" s="75" t="s">
        <v>1067</v>
      </c>
      <c r="C189" s="69" t="s">
        <v>1068</v>
      </c>
      <c r="D189" s="82" t="s">
        <v>1069</v>
      </c>
      <c r="E189" s="82" t="s">
        <v>595</v>
      </c>
      <c r="F189" s="69" t="s">
        <v>1070</v>
      </c>
      <c r="G189" s="82" t="s">
        <v>1071</v>
      </c>
      <c r="H189" s="82" t="s">
        <v>126</v>
      </c>
      <c r="I189" s="76">
        <v>18.435199999999998</v>
      </c>
      <c r="J189" s="78">
        <v>289</v>
      </c>
      <c r="K189" s="69"/>
      <c r="L189" s="76">
        <v>0.19712759400000002</v>
      </c>
      <c r="M189" s="77">
        <v>2.8091461515000959E-7</v>
      </c>
      <c r="N189" s="77">
        <f t="shared" si="2"/>
        <v>3.6854646519040695E-4</v>
      </c>
      <c r="O189" s="77">
        <f>L189/'סכום נכסי הקרן'!$C$42</f>
        <v>2.5177914897664498E-6</v>
      </c>
    </row>
    <row r="190" spans="2:15">
      <c r="B190" s="75" t="s">
        <v>1072</v>
      </c>
      <c r="C190" s="69" t="s">
        <v>1073</v>
      </c>
      <c r="D190" s="82" t="s">
        <v>1069</v>
      </c>
      <c r="E190" s="82" t="s">
        <v>595</v>
      </c>
      <c r="F190" s="69" t="s">
        <v>826</v>
      </c>
      <c r="G190" s="82" t="s">
        <v>649</v>
      </c>
      <c r="H190" s="82" t="s">
        <v>126</v>
      </c>
      <c r="I190" s="76">
        <v>20.173020000000005</v>
      </c>
      <c r="J190" s="78">
        <v>3563</v>
      </c>
      <c r="K190" s="69"/>
      <c r="L190" s="76">
        <v>2.6594294610000007</v>
      </c>
      <c r="M190" s="77">
        <v>4.5258523212688339E-7</v>
      </c>
      <c r="N190" s="77">
        <f t="shared" si="2"/>
        <v>4.9720250087097366E-3</v>
      </c>
      <c r="O190" s="77">
        <f>L190/'סכום נכסי הקרן'!$C$42</f>
        <v>3.3967283466869574E-5</v>
      </c>
    </row>
    <row r="191" spans="2:15">
      <c r="B191" s="75" t="s">
        <v>1074</v>
      </c>
      <c r="C191" s="69" t="s">
        <v>1075</v>
      </c>
      <c r="D191" s="82" t="s">
        <v>1069</v>
      </c>
      <c r="E191" s="82" t="s">
        <v>595</v>
      </c>
      <c r="F191" s="69" t="s">
        <v>1076</v>
      </c>
      <c r="G191" s="82" t="s">
        <v>1077</v>
      </c>
      <c r="H191" s="82" t="s">
        <v>126</v>
      </c>
      <c r="I191" s="76">
        <v>2.1731020000000005</v>
      </c>
      <c r="J191" s="78">
        <v>12562</v>
      </c>
      <c r="K191" s="69"/>
      <c r="L191" s="76">
        <v>1.0100447110000002</v>
      </c>
      <c r="M191" s="77">
        <v>1.8574513754576756E-8</v>
      </c>
      <c r="N191" s="77">
        <f t="shared" si="2"/>
        <v>1.8883627622590278E-3</v>
      </c>
      <c r="O191" s="77">
        <f>L191/'סכום נכסי הקרן'!$C$42</f>
        <v>1.2900689984779165E-5</v>
      </c>
    </row>
    <row r="192" spans="2:15">
      <c r="B192" s="75" t="s">
        <v>1078</v>
      </c>
      <c r="C192" s="69" t="s">
        <v>1079</v>
      </c>
      <c r="D192" s="82" t="s">
        <v>1069</v>
      </c>
      <c r="E192" s="82" t="s">
        <v>595</v>
      </c>
      <c r="F192" s="69" t="s">
        <v>1080</v>
      </c>
      <c r="G192" s="82" t="s">
        <v>1077</v>
      </c>
      <c r="H192" s="82" t="s">
        <v>126</v>
      </c>
      <c r="I192" s="76">
        <v>1.369472</v>
      </c>
      <c r="J192" s="78">
        <v>15633</v>
      </c>
      <c r="K192" s="69"/>
      <c r="L192" s="76">
        <v>0.79213136400000006</v>
      </c>
      <c r="M192" s="77">
        <v>3.2789891915889704E-8</v>
      </c>
      <c r="N192" s="77">
        <f t="shared" si="2"/>
        <v>1.4809555995933049E-3</v>
      </c>
      <c r="O192" s="77">
        <f>L192/'סכום נכסי הקרן'!$C$42</f>
        <v>1.011741464797815E-5</v>
      </c>
    </row>
    <row r="193" spans="2:15">
      <c r="B193" s="75" t="s">
        <v>1081</v>
      </c>
      <c r="C193" s="69" t="s">
        <v>1082</v>
      </c>
      <c r="D193" s="82" t="s">
        <v>1069</v>
      </c>
      <c r="E193" s="82" t="s">
        <v>595</v>
      </c>
      <c r="F193" s="69" t="s">
        <v>586</v>
      </c>
      <c r="G193" s="82" t="s">
        <v>480</v>
      </c>
      <c r="H193" s="82" t="s">
        <v>126</v>
      </c>
      <c r="I193" s="76">
        <v>9.2176000000000008E-2</v>
      </c>
      <c r="J193" s="78">
        <v>20896</v>
      </c>
      <c r="K193" s="76">
        <v>1.70526E-4</v>
      </c>
      <c r="L193" s="76">
        <v>7.1436583999999997E-2</v>
      </c>
      <c r="M193" s="77">
        <v>2.0784867779233751E-9</v>
      </c>
      <c r="N193" s="77">
        <f t="shared" si="2"/>
        <v>1.3355664716568081E-4</v>
      </c>
      <c r="O193" s="77">
        <f>L193/'סכום נכסי הקרן'!$C$42</f>
        <v>9.1241626605144949E-7</v>
      </c>
    </row>
    <row r="194" spans="2:15">
      <c r="B194" s="75" t="s">
        <v>1085</v>
      </c>
      <c r="C194" s="69" t="s">
        <v>1086</v>
      </c>
      <c r="D194" s="82" t="s">
        <v>1087</v>
      </c>
      <c r="E194" s="82" t="s">
        <v>595</v>
      </c>
      <c r="F194" s="69" t="s">
        <v>1088</v>
      </c>
      <c r="G194" s="82" t="s">
        <v>1089</v>
      </c>
      <c r="H194" s="82" t="s">
        <v>126</v>
      </c>
      <c r="I194" s="76">
        <v>2.6303480000000006</v>
      </c>
      <c r="J194" s="78">
        <v>2601</v>
      </c>
      <c r="K194" s="69"/>
      <c r="L194" s="76">
        <v>0.25313675300000005</v>
      </c>
      <c r="M194" s="77">
        <v>6.9664309331751045E-8</v>
      </c>
      <c r="N194" s="77">
        <f t="shared" si="2"/>
        <v>4.7326025562878402E-4</v>
      </c>
      <c r="O194" s="77">
        <f>L194/'סכום נכסי הקרן'!$C$42</f>
        <v>3.2331625903703358E-6</v>
      </c>
    </row>
    <row r="195" spans="2:15">
      <c r="B195" s="75" t="s">
        <v>1090</v>
      </c>
      <c r="C195" s="69" t="s">
        <v>1091</v>
      </c>
      <c r="D195" s="82" t="s">
        <v>1087</v>
      </c>
      <c r="E195" s="82" t="s">
        <v>595</v>
      </c>
      <c r="F195" s="69" t="s">
        <v>1092</v>
      </c>
      <c r="G195" s="82" t="s">
        <v>1093</v>
      </c>
      <c r="H195" s="82" t="s">
        <v>126</v>
      </c>
      <c r="I195" s="76">
        <v>7.650608000000001</v>
      </c>
      <c r="J195" s="78">
        <v>4094</v>
      </c>
      <c r="K195" s="69"/>
      <c r="L195" s="76">
        <v>1.1588987990000004</v>
      </c>
      <c r="M195" s="77">
        <v>4.6578038281267687E-8</v>
      </c>
      <c r="N195" s="77">
        <f t="shared" si="2"/>
        <v>2.166657884967936E-3</v>
      </c>
      <c r="O195" s="77">
        <f>L195/'סכום נכסי הקרן'!$C$42</f>
        <v>1.4801913189397321E-5</v>
      </c>
    </row>
    <row r="196" spans="2:15">
      <c r="B196" s="75" t="s">
        <v>1094</v>
      </c>
      <c r="C196" s="69" t="s">
        <v>1095</v>
      </c>
      <c r="D196" s="82" t="s">
        <v>1069</v>
      </c>
      <c r="E196" s="82" t="s">
        <v>595</v>
      </c>
      <c r="F196" s="69" t="s">
        <v>1096</v>
      </c>
      <c r="G196" s="82" t="s">
        <v>1097</v>
      </c>
      <c r="H196" s="82" t="s">
        <v>126</v>
      </c>
      <c r="I196" s="76">
        <v>9.9308580000000024</v>
      </c>
      <c r="J196" s="78">
        <v>3735</v>
      </c>
      <c r="K196" s="69"/>
      <c r="L196" s="76">
        <v>1.3723949060000002</v>
      </c>
      <c r="M196" s="77">
        <v>1.1953212452221375E-7</v>
      </c>
      <c r="N196" s="77">
        <f t="shared" si="2"/>
        <v>2.5658066493299807E-3</v>
      </c>
      <c r="O196" s="77">
        <f>L196/'סכום נכסי הקרן'!$C$42</f>
        <v>1.7528769792247489E-5</v>
      </c>
    </row>
    <row r="197" spans="2:15">
      <c r="B197" s="75" t="s">
        <v>1098</v>
      </c>
      <c r="C197" s="69" t="s">
        <v>1099</v>
      </c>
      <c r="D197" s="82" t="s">
        <v>1087</v>
      </c>
      <c r="E197" s="82" t="s">
        <v>595</v>
      </c>
      <c r="F197" s="69" t="s">
        <v>1100</v>
      </c>
      <c r="G197" s="82" t="s">
        <v>1071</v>
      </c>
      <c r="H197" s="82" t="s">
        <v>126</v>
      </c>
      <c r="I197" s="76">
        <v>31.800720000000002</v>
      </c>
      <c r="J197" s="78">
        <v>284</v>
      </c>
      <c r="K197" s="69"/>
      <c r="L197" s="76">
        <v>0.33416196600000003</v>
      </c>
      <c r="M197" s="77">
        <v>2.3415670317477271E-7</v>
      </c>
      <c r="N197" s="77">
        <f t="shared" si="2"/>
        <v>6.2474364380654364E-4</v>
      </c>
      <c r="O197" s="77">
        <f>L197/'סכום נכסי הקרן'!$C$42</f>
        <v>4.2680486132166038E-6</v>
      </c>
    </row>
    <row r="198" spans="2:15">
      <c r="B198" s="75" t="s">
        <v>1101</v>
      </c>
      <c r="C198" s="69" t="s">
        <v>1102</v>
      </c>
      <c r="D198" s="82" t="s">
        <v>1069</v>
      </c>
      <c r="E198" s="82" t="s">
        <v>595</v>
      </c>
      <c r="F198" s="69" t="s">
        <v>1103</v>
      </c>
      <c r="G198" s="82" t="s">
        <v>1077</v>
      </c>
      <c r="H198" s="82" t="s">
        <v>126</v>
      </c>
      <c r="I198" s="76">
        <v>3.2920000000000003</v>
      </c>
      <c r="J198" s="78">
        <v>2770</v>
      </c>
      <c r="K198" s="69"/>
      <c r="L198" s="76">
        <v>0.33739708000000007</v>
      </c>
      <c r="M198" s="77">
        <v>3.2311242301210999E-8</v>
      </c>
      <c r="N198" s="77">
        <f t="shared" si="2"/>
        <v>6.3079195903727691E-4</v>
      </c>
      <c r="O198" s="77">
        <f>L198/'סכום נכסי הקרן'!$C$42</f>
        <v>4.3093687669928651E-6</v>
      </c>
    </row>
    <row r="199" spans="2:15">
      <c r="B199" s="75" t="s">
        <v>1104</v>
      </c>
      <c r="C199" s="69" t="s">
        <v>1105</v>
      </c>
      <c r="D199" s="82" t="s">
        <v>1069</v>
      </c>
      <c r="E199" s="82" t="s">
        <v>595</v>
      </c>
      <c r="F199" s="69" t="s">
        <v>1106</v>
      </c>
      <c r="G199" s="82" t="s">
        <v>1107</v>
      </c>
      <c r="H199" s="82" t="s">
        <v>126</v>
      </c>
      <c r="I199" s="76">
        <v>7.8834450000000018</v>
      </c>
      <c r="J199" s="78">
        <v>2937</v>
      </c>
      <c r="K199" s="69"/>
      <c r="L199" s="76">
        <v>0.85668603900000018</v>
      </c>
      <c r="M199" s="77">
        <v>1.5835087287121195E-7</v>
      </c>
      <c r="N199" s="77">
        <f t="shared" si="2"/>
        <v>1.6016459443593733E-3</v>
      </c>
      <c r="O199" s="77">
        <f>L199/'סכום נכסי הקרן'!$C$42</f>
        <v>1.0941932454144037E-5</v>
      </c>
    </row>
    <row r="200" spans="2:15">
      <c r="B200" s="75" t="s">
        <v>1110</v>
      </c>
      <c r="C200" s="69" t="s">
        <v>1111</v>
      </c>
      <c r="D200" s="82" t="s">
        <v>1087</v>
      </c>
      <c r="E200" s="82" t="s">
        <v>595</v>
      </c>
      <c r="F200" s="69" t="s">
        <v>1112</v>
      </c>
      <c r="G200" s="82" t="s">
        <v>1113</v>
      </c>
      <c r="H200" s="82" t="s">
        <v>126</v>
      </c>
      <c r="I200" s="76">
        <v>0.34500199999999998</v>
      </c>
      <c r="J200" s="78">
        <v>3842</v>
      </c>
      <c r="K200" s="69"/>
      <c r="L200" s="76">
        <v>4.904335700000001E-2</v>
      </c>
      <c r="M200" s="77">
        <v>1.5557771229883026E-9</v>
      </c>
      <c r="N200" s="77">
        <f t="shared" si="2"/>
        <v>9.1690643083794764E-5</v>
      </c>
      <c r="O200" s="77">
        <f>L200/'סכום נכסי הקרן'!$C$42</f>
        <v>6.2640112618722393E-7</v>
      </c>
    </row>
    <row r="201" spans="2:15">
      <c r="B201" s="75" t="s">
        <v>1114</v>
      </c>
      <c r="C201" s="69" t="s">
        <v>1115</v>
      </c>
      <c r="D201" s="82" t="s">
        <v>1069</v>
      </c>
      <c r="E201" s="82" t="s">
        <v>595</v>
      </c>
      <c r="F201" s="69" t="s">
        <v>1116</v>
      </c>
      <c r="G201" s="82" t="s">
        <v>1077</v>
      </c>
      <c r="H201" s="82" t="s">
        <v>126</v>
      </c>
      <c r="I201" s="76">
        <v>1.6123820000000004</v>
      </c>
      <c r="J201" s="78">
        <v>17122</v>
      </c>
      <c r="K201" s="69"/>
      <c r="L201" s="76">
        <v>1.0214666310000002</v>
      </c>
      <c r="M201" s="77">
        <v>3.3775743818303752E-8</v>
      </c>
      <c r="N201" s="77">
        <f t="shared" ref="N201:N217" si="3">IFERROR(L201/$L$11,0)</f>
        <v>1.9097169935783005E-3</v>
      </c>
      <c r="O201" s="77">
        <f>L201/'סכום נכסי הקרן'!$C$42</f>
        <v>1.3046575258318259E-5</v>
      </c>
    </row>
    <row r="202" spans="2:15">
      <c r="B202" s="75" t="s">
        <v>1117</v>
      </c>
      <c r="C202" s="69" t="s">
        <v>1118</v>
      </c>
      <c r="D202" s="82" t="s">
        <v>1069</v>
      </c>
      <c r="E202" s="82" t="s">
        <v>595</v>
      </c>
      <c r="F202" s="69" t="s">
        <v>670</v>
      </c>
      <c r="G202" s="82" t="s">
        <v>151</v>
      </c>
      <c r="H202" s="82" t="s">
        <v>126</v>
      </c>
      <c r="I202" s="76">
        <v>15.864411000000002</v>
      </c>
      <c r="J202" s="78">
        <v>20650</v>
      </c>
      <c r="K202" s="69"/>
      <c r="L202" s="76">
        <v>12.121203500000002</v>
      </c>
      <c r="M202" s="77">
        <v>2.50736761180418E-7</v>
      </c>
      <c r="N202" s="77">
        <f t="shared" si="3"/>
        <v>2.2661600099368073E-2</v>
      </c>
      <c r="O202" s="77">
        <f>L202/'סכום נכסי הקרן'!$C$42</f>
        <v>1.5481679859607735E-4</v>
      </c>
    </row>
    <row r="203" spans="2:15">
      <c r="B203" s="75" t="s">
        <v>1119</v>
      </c>
      <c r="C203" s="69" t="s">
        <v>1120</v>
      </c>
      <c r="D203" s="82" t="s">
        <v>1069</v>
      </c>
      <c r="E203" s="82" t="s">
        <v>595</v>
      </c>
      <c r="F203" s="69" t="s">
        <v>664</v>
      </c>
      <c r="G203" s="82" t="s">
        <v>649</v>
      </c>
      <c r="H203" s="82" t="s">
        <v>126</v>
      </c>
      <c r="I203" s="76">
        <v>13.848588000000001</v>
      </c>
      <c r="J203" s="78">
        <v>11730</v>
      </c>
      <c r="K203" s="69"/>
      <c r="L203" s="76">
        <v>6.0104257130000009</v>
      </c>
      <c r="M203" s="77">
        <v>4.8211244851097184E-7</v>
      </c>
      <c r="N203" s="77">
        <f t="shared" si="3"/>
        <v>1.1236991766945025E-2</v>
      </c>
      <c r="O203" s="77">
        <f>L203/'סכום נכסי הקרן'!$C$42</f>
        <v>7.6767531135518493E-5</v>
      </c>
    </row>
    <row r="204" spans="2:15">
      <c r="B204" s="75" t="s">
        <v>1123</v>
      </c>
      <c r="C204" s="69" t="s">
        <v>1124</v>
      </c>
      <c r="D204" s="82" t="s">
        <v>1069</v>
      </c>
      <c r="E204" s="82" t="s">
        <v>595</v>
      </c>
      <c r="F204" s="69" t="s">
        <v>818</v>
      </c>
      <c r="G204" s="82" t="s">
        <v>151</v>
      </c>
      <c r="H204" s="82" t="s">
        <v>126</v>
      </c>
      <c r="I204" s="76">
        <v>25.796626000000007</v>
      </c>
      <c r="J204" s="78">
        <v>3067</v>
      </c>
      <c r="K204" s="69"/>
      <c r="L204" s="76">
        <v>2.9273752709999998</v>
      </c>
      <c r="M204" s="77">
        <v>5.486737947154783E-7</v>
      </c>
      <c r="N204" s="77">
        <f t="shared" si="3"/>
        <v>5.4729720305563079E-3</v>
      </c>
      <c r="O204" s="77">
        <f>L204/'סכום נכסי הקרן'!$C$42</f>
        <v>3.7389593182355554E-5</v>
      </c>
    </row>
    <row r="205" spans="2:15">
      <c r="B205" s="75" t="s">
        <v>1125</v>
      </c>
      <c r="C205" s="69" t="s">
        <v>1126</v>
      </c>
      <c r="D205" s="82" t="s">
        <v>1087</v>
      </c>
      <c r="E205" s="82" t="s">
        <v>595</v>
      </c>
      <c r="F205" s="69" t="s">
        <v>1127</v>
      </c>
      <c r="G205" s="82" t="s">
        <v>1077</v>
      </c>
      <c r="H205" s="82" t="s">
        <v>126</v>
      </c>
      <c r="I205" s="76">
        <v>9.7252130000000019</v>
      </c>
      <c r="J205" s="78">
        <v>486</v>
      </c>
      <c r="K205" s="69"/>
      <c r="L205" s="76">
        <v>0.17487878400000004</v>
      </c>
      <c r="M205" s="77">
        <v>9.3364627639059028E-8</v>
      </c>
      <c r="N205" s="77">
        <f t="shared" si="3"/>
        <v>3.2695046072543605E-4</v>
      </c>
      <c r="O205" s="77">
        <f>L205/'סכום נכסי הקרן'!$C$42</f>
        <v>2.2336209008663962E-6</v>
      </c>
    </row>
    <row r="206" spans="2:15">
      <c r="B206" s="75" t="s">
        <v>1130</v>
      </c>
      <c r="C206" s="69" t="s">
        <v>1131</v>
      </c>
      <c r="D206" s="82" t="s">
        <v>1087</v>
      </c>
      <c r="E206" s="82" t="s">
        <v>595</v>
      </c>
      <c r="F206" s="69" t="s">
        <v>1132</v>
      </c>
      <c r="G206" s="82" t="s">
        <v>1077</v>
      </c>
      <c r="H206" s="82" t="s">
        <v>126</v>
      </c>
      <c r="I206" s="76">
        <v>20.896958000000005</v>
      </c>
      <c r="J206" s="78">
        <v>656</v>
      </c>
      <c r="K206" s="69"/>
      <c r="L206" s="76">
        <v>0.50721095500000013</v>
      </c>
      <c r="M206" s="77">
        <v>2.6806667098457949E-7</v>
      </c>
      <c r="N206" s="77">
        <f t="shared" si="3"/>
        <v>9.4827315028813569E-4</v>
      </c>
      <c r="O206" s="77">
        <f>L206/'סכום נכסי הקרן'!$C$42</f>
        <v>6.4782986496315376E-6</v>
      </c>
    </row>
    <row r="207" spans="2:15">
      <c r="B207" s="75" t="s">
        <v>1133</v>
      </c>
      <c r="C207" s="69" t="s">
        <v>1134</v>
      </c>
      <c r="D207" s="82" t="s">
        <v>1069</v>
      </c>
      <c r="E207" s="82" t="s">
        <v>595</v>
      </c>
      <c r="F207" s="69" t="s">
        <v>1135</v>
      </c>
      <c r="G207" s="82" t="s">
        <v>1136</v>
      </c>
      <c r="H207" s="82" t="s">
        <v>126</v>
      </c>
      <c r="I207" s="76">
        <v>16.205015</v>
      </c>
      <c r="J207" s="78">
        <v>299</v>
      </c>
      <c r="K207" s="69"/>
      <c r="L207" s="76">
        <v>0.17927607900000003</v>
      </c>
      <c r="M207" s="77">
        <v>5.8322890048587366E-7</v>
      </c>
      <c r="N207" s="77">
        <f t="shared" si="3"/>
        <v>3.3517157018943857E-4</v>
      </c>
      <c r="O207" s="77">
        <f>L207/'סכום נכסי הקרן'!$C$42</f>
        <v>2.2897848893995927E-6</v>
      </c>
    </row>
    <row r="208" spans="2:15">
      <c r="B208" s="75" t="s">
        <v>1137</v>
      </c>
      <c r="C208" s="69" t="s">
        <v>1138</v>
      </c>
      <c r="D208" s="82" t="s">
        <v>1069</v>
      </c>
      <c r="E208" s="82" t="s">
        <v>595</v>
      </c>
      <c r="F208" s="69" t="s">
        <v>596</v>
      </c>
      <c r="G208" s="82" t="s">
        <v>597</v>
      </c>
      <c r="H208" s="82" t="s">
        <v>126</v>
      </c>
      <c r="I208" s="76">
        <v>3.5864100000000003</v>
      </c>
      <c r="J208" s="78">
        <v>26905</v>
      </c>
      <c r="K208" s="69"/>
      <c r="L208" s="76">
        <v>3.5702175020000011</v>
      </c>
      <c r="M208" s="77">
        <v>6.3651209100720287E-8</v>
      </c>
      <c r="N208" s="77">
        <f t="shared" si="3"/>
        <v>6.674819154557453E-3</v>
      </c>
      <c r="O208" s="77">
        <f>L208/'סכום נכסי הקרן'!$C$42</f>
        <v>4.5600228059146475E-5</v>
      </c>
    </row>
    <row r="209" spans="2:15">
      <c r="B209" s="75" t="s">
        <v>1139</v>
      </c>
      <c r="C209" s="69" t="s">
        <v>1140</v>
      </c>
      <c r="D209" s="82" t="s">
        <v>1069</v>
      </c>
      <c r="E209" s="82" t="s">
        <v>595</v>
      </c>
      <c r="F209" s="69" t="s">
        <v>1141</v>
      </c>
      <c r="G209" s="82" t="s">
        <v>1077</v>
      </c>
      <c r="H209" s="82" t="s">
        <v>130</v>
      </c>
      <c r="I209" s="76">
        <v>175.13440000000003</v>
      </c>
      <c r="J209" s="78">
        <v>8</v>
      </c>
      <c r="K209" s="69"/>
      <c r="L209" s="76">
        <v>3.4350160999999997E-2</v>
      </c>
      <c r="M209" s="77">
        <v>3.2624490128010811E-7</v>
      </c>
      <c r="N209" s="77">
        <f t="shared" si="3"/>
        <v>6.4220488661122558E-5</v>
      </c>
      <c r="O209" s="77">
        <f>L209/'סכום נכסי הקרן'!$C$42</f>
        <v>4.3873382352501798E-7</v>
      </c>
    </row>
    <row r="210" spans="2:15">
      <c r="B210" s="75" t="s">
        <v>1142</v>
      </c>
      <c r="C210" s="69" t="s">
        <v>1143</v>
      </c>
      <c r="D210" s="82" t="s">
        <v>1069</v>
      </c>
      <c r="E210" s="82" t="s">
        <v>595</v>
      </c>
      <c r="F210" s="69" t="s">
        <v>1144</v>
      </c>
      <c r="G210" s="82" t="s">
        <v>1071</v>
      </c>
      <c r="H210" s="82" t="s">
        <v>126</v>
      </c>
      <c r="I210" s="76">
        <v>9.7914610000000017</v>
      </c>
      <c r="J210" s="78">
        <v>1776</v>
      </c>
      <c r="K210" s="69"/>
      <c r="L210" s="76">
        <v>0.64341651400000011</v>
      </c>
      <c r="M210" s="77">
        <v>1.459538651879677E-7</v>
      </c>
      <c r="N210" s="77">
        <f t="shared" si="3"/>
        <v>1.202920793929205E-3</v>
      </c>
      <c r="O210" s="77">
        <f>L210/'סכום נכסי הקרן'!$C$42</f>
        <v>8.2179698460906283E-6</v>
      </c>
    </row>
    <row r="211" spans="2:15">
      <c r="B211" s="75" t="s">
        <v>1145</v>
      </c>
      <c r="C211" s="69" t="s">
        <v>1146</v>
      </c>
      <c r="D211" s="82" t="s">
        <v>1069</v>
      </c>
      <c r="E211" s="82" t="s">
        <v>595</v>
      </c>
      <c r="F211" s="69" t="s">
        <v>652</v>
      </c>
      <c r="G211" s="82" t="s">
        <v>653</v>
      </c>
      <c r="H211" s="82" t="s">
        <v>126</v>
      </c>
      <c r="I211" s="76">
        <v>311.19671000000005</v>
      </c>
      <c r="J211" s="78">
        <v>753</v>
      </c>
      <c r="K211" s="69"/>
      <c r="L211" s="76">
        <v>8.6702515480000013</v>
      </c>
      <c r="M211" s="77">
        <v>2.7775356532065705E-7</v>
      </c>
      <c r="N211" s="77">
        <f t="shared" si="3"/>
        <v>1.6209757829880753E-2</v>
      </c>
      <c r="O211" s="77">
        <f>L211/'סכום נכסי הקרן'!$C$42</f>
        <v>1.1073987724767131E-4</v>
      </c>
    </row>
    <row r="212" spans="2:15">
      <c r="B212" s="75" t="s">
        <v>1147</v>
      </c>
      <c r="C212" s="69" t="s">
        <v>1148</v>
      </c>
      <c r="D212" s="82" t="s">
        <v>1069</v>
      </c>
      <c r="E212" s="82" t="s">
        <v>595</v>
      </c>
      <c r="F212" s="69" t="s">
        <v>648</v>
      </c>
      <c r="G212" s="82" t="s">
        <v>649</v>
      </c>
      <c r="H212" s="82" t="s">
        <v>126</v>
      </c>
      <c r="I212" s="76">
        <v>10.281653</v>
      </c>
      <c r="J212" s="78">
        <v>3752</v>
      </c>
      <c r="K212" s="69"/>
      <c r="L212" s="76">
        <v>1.4273402530000003</v>
      </c>
      <c r="M212" s="77">
        <v>9.3365073444433346E-8</v>
      </c>
      <c r="N212" s="77">
        <f t="shared" si="3"/>
        <v>2.6685315545784587E-3</v>
      </c>
      <c r="O212" s="77">
        <f>L212/'סכום נכסי הקרן'!$C$42</f>
        <v>1.8230553465815099E-5</v>
      </c>
    </row>
    <row r="213" spans="2:15">
      <c r="B213" s="75" t="s">
        <v>1149</v>
      </c>
      <c r="C213" s="69" t="s">
        <v>1150</v>
      </c>
      <c r="D213" s="82" t="s">
        <v>1069</v>
      </c>
      <c r="E213" s="82" t="s">
        <v>595</v>
      </c>
      <c r="F213" s="69" t="s">
        <v>1151</v>
      </c>
      <c r="G213" s="82" t="s">
        <v>1136</v>
      </c>
      <c r="H213" s="82" t="s">
        <v>126</v>
      </c>
      <c r="I213" s="76">
        <v>9.1952410000000011</v>
      </c>
      <c r="J213" s="78">
        <v>1035</v>
      </c>
      <c r="K213" s="69"/>
      <c r="L213" s="76">
        <v>0.35213174400000008</v>
      </c>
      <c r="M213" s="77">
        <v>3.9205975934173555E-7</v>
      </c>
      <c r="N213" s="77">
        <f t="shared" si="3"/>
        <v>6.5833964134180678E-4</v>
      </c>
      <c r="O213" s="77">
        <f>L213/'סכום נכסי הקרן'!$C$42</f>
        <v>4.4975657153296264E-6</v>
      </c>
    </row>
    <row r="214" spans="2:15">
      <c r="B214" s="75" t="s">
        <v>1152</v>
      </c>
      <c r="C214" s="69" t="s">
        <v>1153</v>
      </c>
      <c r="D214" s="82" t="s">
        <v>1069</v>
      </c>
      <c r="E214" s="82" t="s">
        <v>595</v>
      </c>
      <c r="F214" s="69" t="s">
        <v>1154</v>
      </c>
      <c r="G214" s="82" t="s">
        <v>1077</v>
      </c>
      <c r="H214" s="82" t="s">
        <v>126</v>
      </c>
      <c r="I214" s="76">
        <v>3.8455040000000009</v>
      </c>
      <c r="J214" s="78">
        <v>7824</v>
      </c>
      <c r="K214" s="69"/>
      <c r="L214" s="76">
        <v>1.1132271790000001</v>
      </c>
      <c r="M214" s="77">
        <v>6.7731865016759739E-8</v>
      </c>
      <c r="N214" s="77">
        <f t="shared" si="3"/>
        <v>2.0812709851992534E-3</v>
      </c>
      <c r="O214" s="77">
        <f>L214/'סכום נכסי הקרן'!$C$42</f>
        <v>1.4218577219904141E-5</v>
      </c>
    </row>
    <row r="215" spans="2:15">
      <c r="B215" s="75" t="s">
        <v>1155</v>
      </c>
      <c r="C215" s="69" t="s">
        <v>1156</v>
      </c>
      <c r="D215" s="82" t="s">
        <v>1069</v>
      </c>
      <c r="E215" s="82" t="s">
        <v>595</v>
      </c>
      <c r="F215" s="69" t="s">
        <v>1157</v>
      </c>
      <c r="G215" s="82" t="s">
        <v>1158</v>
      </c>
      <c r="H215" s="82" t="s">
        <v>126</v>
      </c>
      <c r="I215" s="76">
        <v>1.0534400000000002</v>
      </c>
      <c r="J215" s="78">
        <v>1239</v>
      </c>
      <c r="K215" s="69"/>
      <c r="L215" s="76">
        <v>4.8292850000000005E-2</v>
      </c>
      <c r="M215" s="77">
        <v>8.7652195051628229E-9</v>
      </c>
      <c r="N215" s="77">
        <f t="shared" si="3"/>
        <v>9.0287507701588166E-5</v>
      </c>
      <c r="O215" s="77">
        <f>L215/'סכום נכסי הקרן'!$C$42</f>
        <v>6.1681535435656812E-7</v>
      </c>
    </row>
    <row r="216" spans="2:15">
      <c r="B216" s="72"/>
      <c r="C216" s="69"/>
      <c r="D216" s="69"/>
      <c r="E216" s="69"/>
      <c r="F216" s="69"/>
      <c r="G216" s="69"/>
      <c r="H216" s="69"/>
      <c r="I216" s="76"/>
      <c r="J216" s="78"/>
      <c r="K216" s="69"/>
      <c r="L216" s="69"/>
      <c r="M216" s="69"/>
      <c r="N216" s="77"/>
      <c r="O216" s="69"/>
    </row>
    <row r="217" spans="2:15">
      <c r="B217" s="86" t="s">
        <v>60</v>
      </c>
      <c r="C217" s="71"/>
      <c r="D217" s="71"/>
      <c r="E217" s="71"/>
      <c r="F217" s="71"/>
      <c r="G217" s="71"/>
      <c r="H217" s="71"/>
      <c r="I217" s="79"/>
      <c r="J217" s="81"/>
      <c r="K217" s="79">
        <v>1.3653598000000003E-2</v>
      </c>
      <c r="L217" s="79">
        <f>SUM(L218:L264)</f>
        <v>84.777592224000017</v>
      </c>
      <c r="M217" s="71"/>
      <c r="N217" s="80">
        <f t="shared" si="3"/>
        <v>0.15849877385257863</v>
      </c>
      <c r="O217" s="80">
        <f>L217/'סכום נכסי הקרן'!$C$42</f>
        <v>1.0828128923669488E-3</v>
      </c>
    </row>
    <row r="218" spans="2:15">
      <c r="B218" s="75" t="s">
        <v>1159</v>
      </c>
      <c r="C218" s="69" t="s">
        <v>1160</v>
      </c>
      <c r="D218" s="82" t="s">
        <v>1087</v>
      </c>
      <c r="E218" s="82" t="s">
        <v>595</v>
      </c>
      <c r="F218" s="69"/>
      <c r="G218" s="82" t="s">
        <v>1107</v>
      </c>
      <c r="H218" s="82" t="s">
        <v>126</v>
      </c>
      <c r="I218" s="76">
        <v>2.6173170000000003</v>
      </c>
      <c r="J218" s="78">
        <v>13142</v>
      </c>
      <c r="K218" s="69"/>
      <c r="L218" s="76">
        <v>1.2726808610000002</v>
      </c>
      <c r="M218" s="77">
        <v>3.4960876478026807E-8</v>
      </c>
      <c r="N218" s="77">
        <f t="shared" ref="N218:N264" si="4">IFERROR(L218/$L$11,0)</f>
        <v>2.3793829322394798E-3</v>
      </c>
      <c r="O218" s="77">
        <f>L218/'סכום נכסי הקרן'!$C$42</f>
        <v>1.6255182625596485E-5</v>
      </c>
    </row>
    <row r="219" spans="2:15">
      <c r="B219" s="75" t="s">
        <v>1161</v>
      </c>
      <c r="C219" s="69" t="s">
        <v>1162</v>
      </c>
      <c r="D219" s="82" t="s">
        <v>26</v>
      </c>
      <c r="E219" s="82" t="s">
        <v>595</v>
      </c>
      <c r="F219" s="69"/>
      <c r="G219" s="82" t="s">
        <v>1107</v>
      </c>
      <c r="H219" s="82" t="s">
        <v>128</v>
      </c>
      <c r="I219" s="76">
        <v>2.8961139999999999</v>
      </c>
      <c r="J219" s="78">
        <v>13236</v>
      </c>
      <c r="K219" s="69"/>
      <c r="L219" s="76">
        <v>1.5404103070000004</v>
      </c>
      <c r="M219" s="77">
        <v>3.664132188608522E-9</v>
      </c>
      <c r="N219" s="77">
        <f t="shared" si="4"/>
        <v>2.8799254435567232E-3</v>
      </c>
      <c r="O219" s="77">
        <f>L219/'סכום נכסי הקרן'!$C$42</f>
        <v>1.9674728854617507E-5</v>
      </c>
    </row>
    <row r="220" spans="2:15">
      <c r="B220" s="75" t="s">
        <v>1163</v>
      </c>
      <c r="C220" s="69" t="s">
        <v>1164</v>
      </c>
      <c r="D220" s="82" t="s">
        <v>1069</v>
      </c>
      <c r="E220" s="82" t="s">
        <v>595</v>
      </c>
      <c r="F220" s="69"/>
      <c r="G220" s="82" t="s">
        <v>1165</v>
      </c>
      <c r="H220" s="82" t="s">
        <v>126</v>
      </c>
      <c r="I220" s="76">
        <v>6.7304870000000001</v>
      </c>
      <c r="J220" s="78">
        <v>12097</v>
      </c>
      <c r="K220" s="69"/>
      <c r="L220" s="76">
        <v>3.0124917860000004</v>
      </c>
      <c r="M220" s="77">
        <v>1.1458098399727613E-9</v>
      </c>
      <c r="N220" s="77">
        <f t="shared" si="4"/>
        <v>5.6321044487837452E-3</v>
      </c>
      <c r="O220" s="77">
        <f>L220/'סכום נכסי הקרן'!$C$42</f>
        <v>3.8476734930281416E-5</v>
      </c>
    </row>
    <row r="221" spans="2:15">
      <c r="B221" s="75" t="s">
        <v>1166</v>
      </c>
      <c r="C221" s="69" t="s">
        <v>1167</v>
      </c>
      <c r="D221" s="82" t="s">
        <v>1069</v>
      </c>
      <c r="E221" s="82" t="s">
        <v>595</v>
      </c>
      <c r="F221" s="69"/>
      <c r="G221" s="82" t="s">
        <v>1093</v>
      </c>
      <c r="H221" s="82" t="s">
        <v>126</v>
      </c>
      <c r="I221" s="76">
        <v>2.0424150000000001</v>
      </c>
      <c r="J221" s="78">
        <v>13036</v>
      </c>
      <c r="K221" s="69"/>
      <c r="L221" s="76">
        <v>0.98512211200000022</v>
      </c>
      <c r="M221" s="77">
        <v>1.9905892741189879E-10</v>
      </c>
      <c r="N221" s="77">
        <f t="shared" si="4"/>
        <v>1.8417678864304924E-3</v>
      </c>
      <c r="O221" s="77">
        <f>L221/'סכום נכסי הקרן'!$C$42</f>
        <v>1.2582368706708569E-5</v>
      </c>
    </row>
    <row r="222" spans="2:15">
      <c r="B222" s="75" t="s">
        <v>1168</v>
      </c>
      <c r="C222" s="69" t="s">
        <v>1169</v>
      </c>
      <c r="D222" s="82" t="s">
        <v>1069</v>
      </c>
      <c r="E222" s="82" t="s">
        <v>595</v>
      </c>
      <c r="F222" s="69"/>
      <c r="G222" s="82" t="s">
        <v>597</v>
      </c>
      <c r="H222" s="82" t="s">
        <v>126</v>
      </c>
      <c r="I222" s="76">
        <v>4.0091850000000013</v>
      </c>
      <c r="J222" s="78">
        <v>14454</v>
      </c>
      <c r="K222" s="69"/>
      <c r="L222" s="76">
        <v>2.1441041200000006</v>
      </c>
      <c r="M222" s="77">
        <v>4.7742748931236676E-9</v>
      </c>
      <c r="N222" s="77">
        <f t="shared" si="4"/>
        <v>4.0085813375583951E-3</v>
      </c>
      <c r="O222" s="77">
        <f>L222/'סכום נכסי הקרן'!$C$42</f>
        <v>2.7385344674318827E-5</v>
      </c>
    </row>
    <row r="223" spans="2:15">
      <c r="B223" s="75" t="s">
        <v>1170</v>
      </c>
      <c r="C223" s="69" t="s">
        <v>1171</v>
      </c>
      <c r="D223" s="82" t="s">
        <v>26</v>
      </c>
      <c r="E223" s="82" t="s">
        <v>595</v>
      </c>
      <c r="F223" s="69"/>
      <c r="G223" s="82" t="s">
        <v>1172</v>
      </c>
      <c r="H223" s="82" t="s">
        <v>128</v>
      </c>
      <c r="I223" s="76">
        <v>251.50880000000004</v>
      </c>
      <c r="J223" s="78">
        <v>106.15</v>
      </c>
      <c r="K223" s="69"/>
      <c r="L223" s="76">
        <v>1.0728454320000003</v>
      </c>
      <c r="M223" s="77">
        <v>1.6363344795773017E-7</v>
      </c>
      <c r="N223" s="77">
        <f t="shared" si="4"/>
        <v>2.0057739438511849E-3</v>
      </c>
      <c r="O223" s="77">
        <f>L223/'סכום נכסי הקרן'!$C$42</f>
        <v>1.3702805597700396E-5</v>
      </c>
    </row>
    <row r="224" spans="2:15">
      <c r="B224" s="75" t="s">
        <v>1173</v>
      </c>
      <c r="C224" s="69" t="s">
        <v>1174</v>
      </c>
      <c r="D224" s="82" t="s">
        <v>26</v>
      </c>
      <c r="E224" s="82" t="s">
        <v>595</v>
      </c>
      <c r="F224" s="69"/>
      <c r="G224" s="82" t="s">
        <v>597</v>
      </c>
      <c r="H224" s="82" t="s">
        <v>128</v>
      </c>
      <c r="I224" s="76">
        <v>1.6944480000000002</v>
      </c>
      <c r="J224" s="78">
        <v>66300</v>
      </c>
      <c r="K224" s="69"/>
      <c r="L224" s="76">
        <v>4.5144593480000008</v>
      </c>
      <c r="M224" s="77">
        <v>4.2031439399986651E-9</v>
      </c>
      <c r="N224" s="77">
        <f t="shared" si="4"/>
        <v>8.4401579768238304E-3</v>
      </c>
      <c r="O224" s="77">
        <f>L224/'סכום נכסי הקרן'!$C$42</f>
        <v>5.7660457862083968E-5</v>
      </c>
    </row>
    <row r="225" spans="2:15">
      <c r="B225" s="75" t="s">
        <v>1175</v>
      </c>
      <c r="C225" s="69" t="s">
        <v>1176</v>
      </c>
      <c r="D225" s="82" t="s">
        <v>1087</v>
      </c>
      <c r="E225" s="82" t="s">
        <v>595</v>
      </c>
      <c r="F225" s="69"/>
      <c r="G225" s="82" t="s">
        <v>1177</v>
      </c>
      <c r="H225" s="82" t="s">
        <v>126</v>
      </c>
      <c r="I225" s="76">
        <v>13.616100000000001</v>
      </c>
      <c r="J225" s="78">
        <v>2869</v>
      </c>
      <c r="K225" s="69"/>
      <c r="L225" s="76">
        <v>1.4453898630000002</v>
      </c>
      <c r="M225" s="77">
        <v>1.7086006893401E-9</v>
      </c>
      <c r="N225" s="77">
        <f t="shared" si="4"/>
        <v>2.7022768046907559E-3</v>
      </c>
      <c r="O225" s="77">
        <f>L225/'סכום נכסי הקרן'!$C$42</f>
        <v>1.846109021376325E-5</v>
      </c>
    </row>
    <row r="226" spans="2:15">
      <c r="B226" s="75" t="s">
        <v>1178</v>
      </c>
      <c r="C226" s="69" t="s">
        <v>1179</v>
      </c>
      <c r="D226" s="82" t="s">
        <v>1069</v>
      </c>
      <c r="E226" s="82" t="s">
        <v>595</v>
      </c>
      <c r="F226" s="69"/>
      <c r="G226" s="82" t="s">
        <v>124</v>
      </c>
      <c r="H226" s="82" t="s">
        <v>126</v>
      </c>
      <c r="I226" s="76">
        <v>1.0590000000000003E-3</v>
      </c>
      <c r="J226" s="78">
        <v>51781000</v>
      </c>
      <c r="K226" s="69"/>
      <c r="L226" s="76">
        <v>2.0289924000000004</v>
      </c>
      <c r="M226" s="77">
        <v>1.8076361103904088E-9</v>
      </c>
      <c r="N226" s="77">
        <f t="shared" si="4"/>
        <v>3.7933703838448933E-3</v>
      </c>
      <c r="O226" s="77">
        <f>L226/'סכום נכסי הקרן'!$C$42</f>
        <v>2.5915092320970572E-5</v>
      </c>
    </row>
    <row r="227" spans="2:15">
      <c r="B227" s="75" t="s">
        <v>1180</v>
      </c>
      <c r="C227" s="69" t="s">
        <v>1181</v>
      </c>
      <c r="D227" s="82" t="s">
        <v>1087</v>
      </c>
      <c r="E227" s="82" t="s">
        <v>595</v>
      </c>
      <c r="F227" s="69"/>
      <c r="G227" s="82" t="s">
        <v>1182</v>
      </c>
      <c r="H227" s="82" t="s">
        <v>126</v>
      </c>
      <c r="I227" s="76">
        <v>0.89563700000000013</v>
      </c>
      <c r="J227" s="78">
        <v>69114</v>
      </c>
      <c r="K227" s="69"/>
      <c r="L227" s="76">
        <v>2.2903385460000005</v>
      </c>
      <c r="M227" s="77">
        <v>5.980376082408529E-9</v>
      </c>
      <c r="N227" s="77">
        <f t="shared" si="4"/>
        <v>4.2819787838410707E-3</v>
      </c>
      <c r="O227" s="77">
        <f>L227/'סכום נכסי הקרן'!$C$42</f>
        <v>2.9253108521188898E-5</v>
      </c>
    </row>
    <row r="228" spans="2:15">
      <c r="B228" s="75" t="s">
        <v>1183</v>
      </c>
      <c r="C228" s="69" t="s">
        <v>1184</v>
      </c>
      <c r="D228" s="82" t="s">
        <v>1087</v>
      </c>
      <c r="E228" s="82" t="s">
        <v>595</v>
      </c>
      <c r="F228" s="69"/>
      <c r="G228" s="82" t="s">
        <v>1107</v>
      </c>
      <c r="H228" s="82" t="s">
        <v>126</v>
      </c>
      <c r="I228" s="76">
        <v>4.4933130000000006</v>
      </c>
      <c r="J228" s="78">
        <v>21116</v>
      </c>
      <c r="K228" s="69"/>
      <c r="L228" s="76">
        <v>3.5105895000000005</v>
      </c>
      <c r="M228" s="77">
        <v>7.4690184447087132E-9</v>
      </c>
      <c r="N228" s="77">
        <f t="shared" si="4"/>
        <v>6.5633396355436581E-3</v>
      </c>
      <c r="O228" s="77">
        <f>L228/'סכום נכסי הקרן'!$C$42</f>
        <v>4.4838635666417439E-5</v>
      </c>
    </row>
    <row r="229" spans="2:15">
      <c r="B229" s="75" t="s">
        <v>1185</v>
      </c>
      <c r="C229" s="69" t="s">
        <v>1186</v>
      </c>
      <c r="D229" s="82" t="s">
        <v>1069</v>
      </c>
      <c r="E229" s="82" t="s">
        <v>595</v>
      </c>
      <c r="F229" s="69"/>
      <c r="G229" s="82" t="s">
        <v>597</v>
      </c>
      <c r="H229" s="82" t="s">
        <v>126</v>
      </c>
      <c r="I229" s="76">
        <v>1.1800620000000002</v>
      </c>
      <c r="J229" s="78">
        <v>86743</v>
      </c>
      <c r="K229" s="69"/>
      <c r="L229" s="76">
        <v>3.7873983680000007</v>
      </c>
      <c r="M229" s="77">
        <v>2.8594711266806252E-9</v>
      </c>
      <c r="N229" s="77">
        <f t="shared" si="4"/>
        <v>7.080856882950219E-3</v>
      </c>
      <c r="O229" s="77">
        <f>L229/'סכום נכסי הקרן'!$C$42</f>
        <v>4.8374147859308532E-5</v>
      </c>
    </row>
    <row r="230" spans="2:15">
      <c r="B230" s="75" t="s">
        <v>1187</v>
      </c>
      <c r="C230" s="69" t="s">
        <v>1188</v>
      </c>
      <c r="D230" s="82" t="s">
        <v>1069</v>
      </c>
      <c r="E230" s="82" t="s">
        <v>595</v>
      </c>
      <c r="F230" s="69"/>
      <c r="G230" s="82" t="s">
        <v>1182</v>
      </c>
      <c r="H230" s="82" t="s">
        <v>126</v>
      </c>
      <c r="I230" s="76">
        <v>13.168000000000001</v>
      </c>
      <c r="J230" s="78">
        <v>1076</v>
      </c>
      <c r="K230" s="69"/>
      <c r="L230" s="76">
        <v>0.52424441600000005</v>
      </c>
      <c r="M230" s="77">
        <v>1.1464860568036479E-6</v>
      </c>
      <c r="N230" s="77">
        <f t="shared" si="4"/>
        <v>9.8011862516116945E-4</v>
      </c>
      <c r="O230" s="77">
        <f>L230/'סכום נכסי הקרן'!$C$42</f>
        <v>6.6958567412047975E-6</v>
      </c>
    </row>
    <row r="231" spans="2:15">
      <c r="B231" s="75" t="s">
        <v>1189</v>
      </c>
      <c r="C231" s="69" t="s">
        <v>1190</v>
      </c>
      <c r="D231" s="82" t="s">
        <v>1069</v>
      </c>
      <c r="E231" s="82" t="s">
        <v>595</v>
      </c>
      <c r="F231" s="69"/>
      <c r="G231" s="82" t="s">
        <v>1191</v>
      </c>
      <c r="H231" s="82" t="s">
        <v>126</v>
      </c>
      <c r="I231" s="76">
        <v>1.0287720000000002</v>
      </c>
      <c r="J231" s="78">
        <v>53838</v>
      </c>
      <c r="K231" s="69"/>
      <c r="L231" s="76">
        <v>2.0493199970000004</v>
      </c>
      <c r="M231" s="77">
        <v>2.321506321489569E-9</v>
      </c>
      <c r="N231" s="77">
        <f t="shared" si="4"/>
        <v>3.8313745204964327E-3</v>
      </c>
      <c r="O231" s="77">
        <f>L231/'סכום נכסי הקרן'!$C$42</f>
        <v>2.6174724418615932E-5</v>
      </c>
    </row>
    <row r="232" spans="2:15">
      <c r="B232" s="75" t="s">
        <v>1192</v>
      </c>
      <c r="C232" s="69" t="s">
        <v>1193</v>
      </c>
      <c r="D232" s="82" t="s">
        <v>1069</v>
      </c>
      <c r="E232" s="82" t="s">
        <v>595</v>
      </c>
      <c r="F232" s="69"/>
      <c r="G232" s="82" t="s">
        <v>1077</v>
      </c>
      <c r="H232" s="82" t="s">
        <v>126</v>
      </c>
      <c r="I232" s="76">
        <v>1.3655219999999999</v>
      </c>
      <c r="J232" s="78">
        <v>14687</v>
      </c>
      <c r="K232" s="69"/>
      <c r="L232" s="76">
        <v>0.74205038200000017</v>
      </c>
      <c r="M232" s="77">
        <v>6.0924789948941339E-9</v>
      </c>
      <c r="N232" s="77">
        <f t="shared" si="4"/>
        <v>1.3873250300984814E-3</v>
      </c>
      <c r="O232" s="77">
        <f>L232/'סכום נכסי הקרן'!$C$42</f>
        <v>9.4777605654616958E-6</v>
      </c>
    </row>
    <row r="233" spans="2:15">
      <c r="B233" s="75" t="s">
        <v>1194</v>
      </c>
      <c r="C233" s="69" t="s">
        <v>1195</v>
      </c>
      <c r="D233" s="82" t="s">
        <v>1087</v>
      </c>
      <c r="E233" s="82" t="s">
        <v>595</v>
      </c>
      <c r="F233" s="69"/>
      <c r="G233" s="82" t="s">
        <v>151</v>
      </c>
      <c r="H233" s="82" t="s">
        <v>126</v>
      </c>
      <c r="I233" s="76">
        <v>1.3010940000000002</v>
      </c>
      <c r="J233" s="78">
        <v>9838</v>
      </c>
      <c r="K233" s="69"/>
      <c r="L233" s="76">
        <v>0.47360602300000004</v>
      </c>
      <c r="M233" s="77">
        <v>4.3916015692242599E-9</v>
      </c>
      <c r="N233" s="77">
        <f t="shared" si="4"/>
        <v>8.8544592934836194E-4</v>
      </c>
      <c r="O233" s="77">
        <f>L233/'סכום נכסי הקרן'!$C$42</f>
        <v>6.0490831852365303E-6</v>
      </c>
    </row>
    <row r="234" spans="2:15">
      <c r="B234" s="75" t="s">
        <v>1196</v>
      </c>
      <c r="C234" s="69" t="s">
        <v>1197</v>
      </c>
      <c r="D234" s="82" t="s">
        <v>1087</v>
      </c>
      <c r="E234" s="82" t="s">
        <v>595</v>
      </c>
      <c r="F234" s="69"/>
      <c r="G234" s="82" t="s">
        <v>1071</v>
      </c>
      <c r="H234" s="82" t="s">
        <v>126</v>
      </c>
      <c r="I234" s="76">
        <v>2.6475749999999998</v>
      </c>
      <c r="J234" s="78">
        <v>5147</v>
      </c>
      <c r="K234" s="69"/>
      <c r="L234" s="76">
        <v>0.50420153500000009</v>
      </c>
      <c r="M234" s="77">
        <v>9.0989608143551968E-9</v>
      </c>
      <c r="N234" s="77">
        <f t="shared" si="4"/>
        <v>9.4264678879927514E-4</v>
      </c>
      <c r="O234" s="77">
        <f>L234/'סכום נכסי הקרן'!$C$42</f>
        <v>6.4398611487653062E-6</v>
      </c>
    </row>
    <row r="235" spans="2:15">
      <c r="B235" s="75" t="s">
        <v>1198</v>
      </c>
      <c r="C235" s="69" t="s">
        <v>1199</v>
      </c>
      <c r="D235" s="82" t="s">
        <v>26</v>
      </c>
      <c r="E235" s="82" t="s">
        <v>595</v>
      </c>
      <c r="F235" s="69"/>
      <c r="G235" s="82" t="s">
        <v>1107</v>
      </c>
      <c r="H235" s="82" t="s">
        <v>128</v>
      </c>
      <c r="I235" s="76">
        <v>4.614345000000001</v>
      </c>
      <c r="J235" s="78">
        <v>9558</v>
      </c>
      <c r="K235" s="69"/>
      <c r="L235" s="76">
        <v>1.7723156040000001</v>
      </c>
      <c r="M235" s="77">
        <v>4.7085153061224501E-8</v>
      </c>
      <c r="N235" s="77">
        <f t="shared" si="4"/>
        <v>3.3134917228077212E-3</v>
      </c>
      <c r="O235" s="77">
        <f>L235/'סכום נכסי הקרן'!$C$42</f>
        <v>2.2636714903198612E-5</v>
      </c>
    </row>
    <row r="236" spans="2:15">
      <c r="B236" s="75" t="s">
        <v>1200</v>
      </c>
      <c r="C236" s="69" t="s">
        <v>1201</v>
      </c>
      <c r="D236" s="82" t="s">
        <v>1087</v>
      </c>
      <c r="E236" s="82" t="s">
        <v>595</v>
      </c>
      <c r="F236" s="69"/>
      <c r="G236" s="82" t="s">
        <v>1107</v>
      </c>
      <c r="H236" s="82" t="s">
        <v>126</v>
      </c>
      <c r="I236" s="76">
        <v>4.2361200000000006</v>
      </c>
      <c r="J236" s="78">
        <v>9039</v>
      </c>
      <c r="K236" s="69"/>
      <c r="L236" s="76">
        <v>1.4167406810000003</v>
      </c>
      <c r="M236" s="77">
        <v>7.41228346456693E-9</v>
      </c>
      <c r="N236" s="77">
        <f t="shared" si="4"/>
        <v>2.6487147713779736E-3</v>
      </c>
      <c r="O236" s="77">
        <f>L236/'סכום נכסי הקרן'!$C$42</f>
        <v>1.8095171545733597E-5</v>
      </c>
    </row>
    <row r="237" spans="2:15">
      <c r="B237" s="75" t="s">
        <v>1083</v>
      </c>
      <c r="C237" s="69" t="s">
        <v>1084</v>
      </c>
      <c r="D237" s="82" t="s">
        <v>115</v>
      </c>
      <c r="E237" s="82" t="s">
        <v>595</v>
      </c>
      <c r="F237" s="69"/>
      <c r="G237" s="82" t="s">
        <v>121</v>
      </c>
      <c r="H237" s="82" t="s">
        <v>129</v>
      </c>
      <c r="I237" s="76">
        <v>52.25448200000001</v>
      </c>
      <c r="J237" s="78">
        <v>1024</v>
      </c>
      <c r="K237" s="69"/>
      <c r="L237" s="76">
        <v>2.4992257040000005</v>
      </c>
      <c r="M237" s="77">
        <v>2.9182837924221901E-7</v>
      </c>
      <c r="N237" s="77">
        <f t="shared" si="4"/>
        <v>4.6725107339473052E-3</v>
      </c>
      <c r="O237" s="77">
        <f>L237/'סכום נכסי הקרן'!$C$42</f>
        <v>3.1921097807021198E-5</v>
      </c>
    </row>
    <row r="238" spans="2:15">
      <c r="B238" s="75" t="s">
        <v>1202</v>
      </c>
      <c r="C238" s="69" t="s">
        <v>1203</v>
      </c>
      <c r="D238" s="82" t="s">
        <v>1069</v>
      </c>
      <c r="E238" s="82" t="s">
        <v>595</v>
      </c>
      <c r="F238" s="69"/>
      <c r="G238" s="82" t="s">
        <v>1077</v>
      </c>
      <c r="H238" s="82" t="s">
        <v>126</v>
      </c>
      <c r="I238" s="76">
        <v>2.3735320000000004</v>
      </c>
      <c r="J238" s="78">
        <v>7559</v>
      </c>
      <c r="K238" s="69"/>
      <c r="L238" s="76">
        <v>0.66383655000000008</v>
      </c>
      <c r="M238" s="77">
        <v>3.0228523037605869E-9</v>
      </c>
      <c r="N238" s="77">
        <f t="shared" si="4"/>
        <v>1.2410977529949199E-3</v>
      </c>
      <c r="O238" s="77">
        <f>L238/'סכום נכסי הקרן'!$C$42</f>
        <v>8.4787826111544816E-6</v>
      </c>
    </row>
    <row r="239" spans="2:15">
      <c r="B239" s="75" t="s">
        <v>1204</v>
      </c>
      <c r="C239" s="69" t="s">
        <v>1205</v>
      </c>
      <c r="D239" s="82" t="s">
        <v>1087</v>
      </c>
      <c r="E239" s="82" t="s">
        <v>595</v>
      </c>
      <c r="F239" s="69"/>
      <c r="G239" s="82" t="s">
        <v>1093</v>
      </c>
      <c r="H239" s="82" t="s">
        <v>126</v>
      </c>
      <c r="I239" s="76">
        <v>0.9077400000000001</v>
      </c>
      <c r="J239" s="78">
        <v>31064</v>
      </c>
      <c r="K239" s="69"/>
      <c r="L239" s="76">
        <v>1.0433273080000001</v>
      </c>
      <c r="M239" s="77">
        <v>9.0288596766266977E-10</v>
      </c>
      <c r="N239" s="77">
        <f t="shared" si="4"/>
        <v>1.9505873510535668E-3</v>
      </c>
      <c r="O239" s="77">
        <f>L239/'סכום נכסי הקרן'!$C$42</f>
        <v>1.3325788459241985E-5</v>
      </c>
    </row>
    <row r="240" spans="2:15">
      <c r="B240" s="75" t="s">
        <v>1206</v>
      </c>
      <c r="C240" s="69" t="s">
        <v>1207</v>
      </c>
      <c r="D240" s="82" t="s">
        <v>1087</v>
      </c>
      <c r="E240" s="82" t="s">
        <v>595</v>
      </c>
      <c r="F240" s="69"/>
      <c r="G240" s="82" t="s">
        <v>1177</v>
      </c>
      <c r="H240" s="82" t="s">
        <v>126</v>
      </c>
      <c r="I240" s="76">
        <v>2.7988650000000006</v>
      </c>
      <c r="J240" s="78">
        <v>14544</v>
      </c>
      <c r="K240" s="69"/>
      <c r="L240" s="76">
        <v>1.5061476250000005</v>
      </c>
      <c r="M240" s="77">
        <v>9.5776477626357472E-10</v>
      </c>
      <c r="N240" s="77">
        <f t="shared" si="4"/>
        <v>2.8158685041764207E-3</v>
      </c>
      <c r="O240" s="77">
        <f>L240/'סכום נכסי הקרן'!$C$42</f>
        <v>1.9237112347431944E-5</v>
      </c>
    </row>
    <row r="241" spans="2:15">
      <c r="B241" s="75" t="s">
        <v>1108</v>
      </c>
      <c r="C241" s="69" t="s">
        <v>1109</v>
      </c>
      <c r="D241" s="82" t="s">
        <v>1069</v>
      </c>
      <c r="E241" s="82" t="s">
        <v>595</v>
      </c>
      <c r="F241" s="69"/>
      <c r="G241" s="82" t="s">
        <v>1107</v>
      </c>
      <c r="H241" s="82" t="s">
        <v>126</v>
      </c>
      <c r="I241" s="76">
        <v>6.7717360000000006</v>
      </c>
      <c r="J241" s="78">
        <v>1734</v>
      </c>
      <c r="K241" s="69"/>
      <c r="L241" s="76">
        <v>0.43446105000000007</v>
      </c>
      <c r="M241" s="77">
        <v>2.5945348659003832E-8</v>
      </c>
      <c r="N241" s="77">
        <f t="shared" si="4"/>
        <v>8.1226114006348934E-4</v>
      </c>
      <c r="O241" s="77">
        <f>L241/'סכום נכסי הקרן'!$C$42</f>
        <v>5.5491081290476059E-6</v>
      </c>
    </row>
    <row r="242" spans="2:15">
      <c r="B242" s="75" t="s">
        <v>1208</v>
      </c>
      <c r="C242" s="69" t="s">
        <v>1209</v>
      </c>
      <c r="D242" s="82" t="s">
        <v>1087</v>
      </c>
      <c r="E242" s="82" t="s">
        <v>595</v>
      </c>
      <c r="F242" s="69"/>
      <c r="G242" s="82" t="s">
        <v>1077</v>
      </c>
      <c r="H242" s="82" t="s">
        <v>126</v>
      </c>
      <c r="I242" s="76">
        <v>1.4372550000000002</v>
      </c>
      <c r="J242" s="78">
        <v>39330</v>
      </c>
      <c r="K242" s="69"/>
      <c r="L242" s="76">
        <v>2.0915078490000001</v>
      </c>
      <c r="M242" s="77">
        <v>1.5287011897379687E-9</v>
      </c>
      <c r="N242" s="77">
        <f t="shared" si="4"/>
        <v>3.9102482256590694E-3</v>
      </c>
      <c r="O242" s="77">
        <f>L242/'סכום נכסי הקרן'!$C$42</f>
        <v>2.6713564327234333E-5</v>
      </c>
    </row>
    <row r="243" spans="2:15">
      <c r="B243" s="75" t="s">
        <v>1210</v>
      </c>
      <c r="C243" s="69" t="s">
        <v>1211</v>
      </c>
      <c r="D243" s="82" t="s">
        <v>1069</v>
      </c>
      <c r="E243" s="82" t="s">
        <v>595</v>
      </c>
      <c r="F243" s="69"/>
      <c r="G243" s="82" t="s">
        <v>1165</v>
      </c>
      <c r="H243" s="82" t="s">
        <v>126</v>
      </c>
      <c r="I243" s="76">
        <v>2.3903820000000002</v>
      </c>
      <c r="J243" s="78">
        <v>28698</v>
      </c>
      <c r="K243" s="69"/>
      <c r="L243" s="76">
        <v>2.5381697580000004</v>
      </c>
      <c r="M243" s="77">
        <v>1.080568017060616E-9</v>
      </c>
      <c r="N243" s="77">
        <f t="shared" si="4"/>
        <v>4.7453198884175023E-3</v>
      </c>
      <c r="O243" s="77">
        <f>L243/'סכום נכסי הקרן'!$C$42</f>
        <v>3.2418506646385436E-5</v>
      </c>
    </row>
    <row r="244" spans="2:15">
      <c r="B244" s="75" t="s">
        <v>1212</v>
      </c>
      <c r="C244" s="69" t="s">
        <v>1213</v>
      </c>
      <c r="D244" s="82" t="s">
        <v>1069</v>
      </c>
      <c r="E244" s="82" t="s">
        <v>595</v>
      </c>
      <c r="F244" s="69"/>
      <c r="G244" s="82" t="s">
        <v>1077</v>
      </c>
      <c r="H244" s="82" t="s">
        <v>126</v>
      </c>
      <c r="I244" s="76">
        <v>2.4508980000000005</v>
      </c>
      <c r="J244" s="78">
        <v>34054</v>
      </c>
      <c r="K244" s="69"/>
      <c r="L244" s="76">
        <v>3.0881265780000002</v>
      </c>
      <c r="M244" s="77">
        <v>3.2962169262988787E-10</v>
      </c>
      <c r="N244" s="77">
        <f t="shared" si="4"/>
        <v>5.773509995675428E-3</v>
      </c>
      <c r="O244" s="77">
        <f>L244/'סכום נכסי הקרן'!$C$42</f>
        <v>3.9442772367068956E-5</v>
      </c>
    </row>
    <row r="245" spans="2:15">
      <c r="B245" s="75" t="s">
        <v>1214</v>
      </c>
      <c r="C245" s="69" t="s">
        <v>1215</v>
      </c>
      <c r="D245" s="82" t="s">
        <v>1087</v>
      </c>
      <c r="E245" s="82" t="s">
        <v>595</v>
      </c>
      <c r="F245" s="69"/>
      <c r="G245" s="82" t="s">
        <v>1182</v>
      </c>
      <c r="H245" s="82" t="s">
        <v>126</v>
      </c>
      <c r="I245" s="76">
        <v>8.3083930000000024</v>
      </c>
      <c r="J245" s="78">
        <v>8540</v>
      </c>
      <c r="K245" s="69"/>
      <c r="L245" s="76">
        <v>2.6252859980000003</v>
      </c>
      <c r="M245" s="77">
        <v>4.9747469557148861E-9</v>
      </c>
      <c r="N245" s="77">
        <f t="shared" si="4"/>
        <v>4.9081909591853984E-3</v>
      </c>
      <c r="O245" s="77">
        <f>L245/'סכום נכסי הקרן'!$C$42</f>
        <v>3.3531189671839759E-5</v>
      </c>
    </row>
    <row r="246" spans="2:15">
      <c r="B246" s="75" t="s">
        <v>1216</v>
      </c>
      <c r="C246" s="69" t="s">
        <v>1217</v>
      </c>
      <c r="D246" s="82" t="s">
        <v>1087</v>
      </c>
      <c r="E246" s="82" t="s">
        <v>595</v>
      </c>
      <c r="F246" s="69"/>
      <c r="G246" s="82" t="s">
        <v>1071</v>
      </c>
      <c r="H246" s="82" t="s">
        <v>126</v>
      </c>
      <c r="I246" s="76">
        <v>1.6641900000000005</v>
      </c>
      <c r="J246" s="78">
        <v>7640</v>
      </c>
      <c r="K246" s="69"/>
      <c r="L246" s="76">
        <v>0.47043322900000006</v>
      </c>
      <c r="M246" s="77">
        <v>7.8340310858311497E-9</v>
      </c>
      <c r="N246" s="77">
        <f t="shared" si="4"/>
        <v>8.7951412655124905E-4</v>
      </c>
      <c r="O246" s="77">
        <f>L246/'סכום נכסי הקרן'!$C$42</f>
        <v>6.008559007114709E-6</v>
      </c>
    </row>
    <row r="247" spans="2:15">
      <c r="B247" s="75" t="s">
        <v>1218</v>
      </c>
      <c r="C247" s="69" t="s">
        <v>1219</v>
      </c>
      <c r="D247" s="82" t="s">
        <v>1069</v>
      </c>
      <c r="E247" s="82" t="s">
        <v>595</v>
      </c>
      <c r="F247" s="69"/>
      <c r="G247" s="82" t="s">
        <v>597</v>
      </c>
      <c r="H247" s="82" t="s">
        <v>126</v>
      </c>
      <c r="I247" s="76">
        <v>1.0136430000000003</v>
      </c>
      <c r="J247" s="78">
        <v>42302</v>
      </c>
      <c r="K247" s="69"/>
      <c r="L247" s="76">
        <v>1.5865276690000001</v>
      </c>
      <c r="M247" s="77">
        <v>4.1038178137651834E-10</v>
      </c>
      <c r="N247" s="77">
        <f t="shared" si="4"/>
        <v>2.9661456951416247E-3</v>
      </c>
      <c r="O247" s="77">
        <f>L247/'סכום נכסי הקרן'!$C$42</f>
        <v>2.0263758016988746E-5</v>
      </c>
    </row>
    <row r="248" spans="2:15">
      <c r="B248" s="75" t="s">
        <v>1121</v>
      </c>
      <c r="C248" s="69" t="s">
        <v>1122</v>
      </c>
      <c r="D248" s="82" t="s">
        <v>1087</v>
      </c>
      <c r="E248" s="82" t="s">
        <v>595</v>
      </c>
      <c r="F248" s="69"/>
      <c r="G248" s="82" t="s">
        <v>473</v>
      </c>
      <c r="H248" s="82" t="s">
        <v>126</v>
      </c>
      <c r="I248" s="76">
        <v>14.794590000000001</v>
      </c>
      <c r="J248" s="78">
        <v>8046</v>
      </c>
      <c r="K248" s="69"/>
      <c r="L248" s="76">
        <v>4.4043791420000007</v>
      </c>
      <c r="M248" s="77">
        <v>2.4779091916497891E-7</v>
      </c>
      <c r="N248" s="77">
        <f t="shared" si="4"/>
        <v>8.2343538578493348E-3</v>
      </c>
      <c r="O248" s="77">
        <f>L248/'סכום נכסי הקרן'!$C$42</f>
        <v>5.6254469992833471E-5</v>
      </c>
    </row>
    <row r="249" spans="2:15">
      <c r="B249" s="75" t="s">
        <v>1220</v>
      </c>
      <c r="C249" s="69" t="s">
        <v>1221</v>
      </c>
      <c r="D249" s="82" t="s">
        <v>1087</v>
      </c>
      <c r="E249" s="82" t="s">
        <v>595</v>
      </c>
      <c r="F249" s="69"/>
      <c r="G249" s="82" t="s">
        <v>1077</v>
      </c>
      <c r="H249" s="82" t="s">
        <v>126</v>
      </c>
      <c r="I249" s="76">
        <v>2.5150880000000004</v>
      </c>
      <c r="J249" s="78">
        <v>25551</v>
      </c>
      <c r="K249" s="69"/>
      <c r="L249" s="76">
        <v>2.3777314989999998</v>
      </c>
      <c r="M249" s="77">
        <v>8.2231431471553329E-9</v>
      </c>
      <c r="N249" s="77">
        <f t="shared" si="4"/>
        <v>4.4453671926231566E-3</v>
      </c>
      <c r="O249" s="77">
        <f>L249/'סכום נכסי הקרן'!$C$42</f>
        <v>3.0369325834372142E-5</v>
      </c>
    </row>
    <row r="250" spans="2:15">
      <c r="B250" s="75" t="s">
        <v>1222</v>
      </c>
      <c r="C250" s="69" t="s">
        <v>1223</v>
      </c>
      <c r="D250" s="82" t="s">
        <v>1069</v>
      </c>
      <c r="E250" s="82" t="s">
        <v>595</v>
      </c>
      <c r="F250" s="69"/>
      <c r="G250" s="82" t="s">
        <v>124</v>
      </c>
      <c r="H250" s="82" t="s">
        <v>126</v>
      </c>
      <c r="I250" s="76">
        <v>15.801600000000002</v>
      </c>
      <c r="J250" s="78">
        <v>481</v>
      </c>
      <c r="K250" s="69"/>
      <c r="L250" s="76">
        <v>0.28122107500000004</v>
      </c>
      <c r="M250" s="77">
        <v>4.3928300016100043E-8</v>
      </c>
      <c r="N250" s="77">
        <f t="shared" si="4"/>
        <v>5.2576623609729806E-4</v>
      </c>
      <c r="O250" s="77">
        <f>L250/'סכום נכסי הקרן'!$C$42</f>
        <v>3.5918666433780576E-6</v>
      </c>
    </row>
    <row r="251" spans="2:15">
      <c r="B251" s="75" t="s">
        <v>1224</v>
      </c>
      <c r="C251" s="69" t="s">
        <v>1225</v>
      </c>
      <c r="D251" s="82" t="s">
        <v>1087</v>
      </c>
      <c r="E251" s="82" t="s">
        <v>595</v>
      </c>
      <c r="F251" s="69"/>
      <c r="G251" s="82" t="s">
        <v>1136</v>
      </c>
      <c r="H251" s="82" t="s">
        <v>126</v>
      </c>
      <c r="I251" s="76">
        <v>27.035523000000008</v>
      </c>
      <c r="J251" s="78">
        <v>3668</v>
      </c>
      <c r="K251" s="69"/>
      <c r="L251" s="76">
        <v>3.6691530390000007</v>
      </c>
      <c r="M251" s="77">
        <v>4.7890261599979393E-9</v>
      </c>
      <c r="N251" s="77">
        <f t="shared" si="4"/>
        <v>6.8597873860627018E-3</v>
      </c>
      <c r="O251" s="77">
        <f>L251/'סכום נכסי הקרן'!$C$42</f>
        <v>4.6863871814135303E-5</v>
      </c>
    </row>
    <row r="252" spans="2:15">
      <c r="B252" s="75" t="s">
        <v>1226</v>
      </c>
      <c r="C252" s="69" t="s">
        <v>1227</v>
      </c>
      <c r="D252" s="82" t="s">
        <v>1087</v>
      </c>
      <c r="E252" s="82" t="s">
        <v>595</v>
      </c>
      <c r="F252" s="69"/>
      <c r="G252" s="82" t="s">
        <v>1158</v>
      </c>
      <c r="H252" s="82" t="s">
        <v>126</v>
      </c>
      <c r="I252" s="76">
        <v>3.4040250000000003</v>
      </c>
      <c r="J252" s="78">
        <v>3682</v>
      </c>
      <c r="K252" s="69"/>
      <c r="L252" s="76">
        <v>0.46374394200000013</v>
      </c>
      <c r="M252" s="77">
        <v>1.106881745433818E-8</v>
      </c>
      <c r="N252" s="77">
        <f t="shared" si="4"/>
        <v>8.6700794703335716E-4</v>
      </c>
      <c r="O252" s="77">
        <f>L252/'סכום נכסי הקרן'!$C$42</f>
        <v>5.9231207914927748E-6</v>
      </c>
    </row>
    <row r="253" spans="2:15">
      <c r="B253" s="75" t="s">
        <v>1228</v>
      </c>
      <c r="C253" s="69" t="s">
        <v>1229</v>
      </c>
      <c r="D253" s="82" t="s">
        <v>1069</v>
      </c>
      <c r="E253" s="82" t="s">
        <v>595</v>
      </c>
      <c r="F253" s="69"/>
      <c r="G253" s="82" t="s">
        <v>597</v>
      </c>
      <c r="H253" s="82" t="s">
        <v>126</v>
      </c>
      <c r="I253" s="76">
        <v>4.0848300000000002</v>
      </c>
      <c r="J253" s="78">
        <v>11904</v>
      </c>
      <c r="K253" s="69"/>
      <c r="L253" s="76">
        <v>1.7991552040000001</v>
      </c>
      <c r="M253" s="77">
        <v>3.6668132854578099E-9</v>
      </c>
      <c r="N253" s="77">
        <f t="shared" si="4"/>
        <v>3.3636705917646694E-3</v>
      </c>
      <c r="O253" s="77">
        <f>L253/'סכום נכסי הקרן'!$C$42</f>
        <v>2.2979520875196299E-5</v>
      </c>
    </row>
    <row r="254" spans="2:15">
      <c r="B254" s="75" t="s">
        <v>1230</v>
      </c>
      <c r="C254" s="69" t="s">
        <v>1231</v>
      </c>
      <c r="D254" s="82" t="s">
        <v>1087</v>
      </c>
      <c r="E254" s="82" t="s">
        <v>595</v>
      </c>
      <c r="F254" s="69"/>
      <c r="G254" s="82" t="s">
        <v>1107</v>
      </c>
      <c r="H254" s="82" t="s">
        <v>126</v>
      </c>
      <c r="I254" s="76">
        <v>5.4464400000000008</v>
      </c>
      <c r="J254" s="78">
        <v>9796</v>
      </c>
      <c r="K254" s="69"/>
      <c r="L254" s="76">
        <v>1.9740730710000003</v>
      </c>
      <c r="M254" s="77">
        <v>3.7275226777134858E-9</v>
      </c>
      <c r="N254" s="77">
        <f t="shared" si="4"/>
        <v>3.6906941214157022E-3</v>
      </c>
      <c r="O254" s="77">
        <f>L254/'סכום נכסי הקרן'!$C$42</f>
        <v>2.5213640959575252E-5</v>
      </c>
    </row>
    <row r="255" spans="2:15">
      <c r="B255" s="75" t="s">
        <v>1232</v>
      </c>
      <c r="C255" s="69" t="s">
        <v>1233</v>
      </c>
      <c r="D255" s="82" t="s">
        <v>26</v>
      </c>
      <c r="E255" s="82" t="s">
        <v>595</v>
      </c>
      <c r="F255" s="69"/>
      <c r="G255" s="82" t="s">
        <v>120</v>
      </c>
      <c r="H255" s="82" t="s">
        <v>128</v>
      </c>
      <c r="I255" s="76">
        <v>2.6324460000000003</v>
      </c>
      <c r="J255" s="78">
        <v>14346</v>
      </c>
      <c r="K255" s="69"/>
      <c r="L255" s="76">
        <v>1.5175893510000003</v>
      </c>
      <c r="M255" s="77">
        <v>6.1612195543234127E-9</v>
      </c>
      <c r="N255" s="77">
        <f t="shared" si="4"/>
        <v>2.8372597644632839E-3</v>
      </c>
      <c r="O255" s="77">
        <f>L255/'סכום נכסי הקרן'!$C$42</f>
        <v>1.9383250591025778E-5</v>
      </c>
    </row>
    <row r="256" spans="2:15">
      <c r="B256" s="75" t="s">
        <v>1234</v>
      </c>
      <c r="C256" s="69" t="s">
        <v>1235</v>
      </c>
      <c r="D256" s="82" t="s">
        <v>26</v>
      </c>
      <c r="E256" s="82" t="s">
        <v>595</v>
      </c>
      <c r="F256" s="69"/>
      <c r="G256" s="82" t="s">
        <v>1071</v>
      </c>
      <c r="H256" s="82" t="s">
        <v>126</v>
      </c>
      <c r="I256" s="76">
        <v>0.55372100000000013</v>
      </c>
      <c r="J256" s="78">
        <v>138600</v>
      </c>
      <c r="K256" s="69"/>
      <c r="L256" s="76">
        <v>2.8395940830000002</v>
      </c>
      <c r="M256" s="77">
        <v>2.3188491178795121E-9</v>
      </c>
      <c r="N256" s="77">
        <f t="shared" si="4"/>
        <v>5.308857784087016E-3</v>
      </c>
      <c r="O256" s="77">
        <f>L256/'סכום נכסי הקרן'!$C$42</f>
        <v>3.6268417178411695E-5</v>
      </c>
    </row>
    <row r="257" spans="2:15">
      <c r="B257" s="75" t="s">
        <v>1128</v>
      </c>
      <c r="C257" s="69" t="s">
        <v>1129</v>
      </c>
      <c r="D257" s="82" t="s">
        <v>1069</v>
      </c>
      <c r="E257" s="82" t="s">
        <v>595</v>
      </c>
      <c r="F257" s="69"/>
      <c r="G257" s="82" t="s">
        <v>151</v>
      </c>
      <c r="H257" s="82" t="s">
        <v>126</v>
      </c>
      <c r="I257" s="76">
        <v>0.61395800000000011</v>
      </c>
      <c r="J257" s="78">
        <v>2660</v>
      </c>
      <c r="K257" s="69"/>
      <c r="L257" s="76">
        <v>6.0425746000000009E-2</v>
      </c>
      <c r="M257" s="77">
        <v>1.1130978022846067E-8</v>
      </c>
      <c r="N257" s="77">
        <f t="shared" si="4"/>
        <v>1.1297096790413509E-4</v>
      </c>
      <c r="O257" s="77">
        <f>L257/'סכום נכסי הקרן'!$C$42</f>
        <v>7.7178149418081524E-7</v>
      </c>
    </row>
    <row r="258" spans="2:15">
      <c r="B258" s="75" t="s">
        <v>1236</v>
      </c>
      <c r="C258" s="69" t="s">
        <v>1237</v>
      </c>
      <c r="D258" s="82" t="s">
        <v>1069</v>
      </c>
      <c r="E258" s="82" t="s">
        <v>595</v>
      </c>
      <c r="F258" s="69"/>
      <c r="G258" s="82" t="s">
        <v>1077</v>
      </c>
      <c r="H258" s="82" t="s">
        <v>126</v>
      </c>
      <c r="I258" s="76">
        <v>9.1254240000000024</v>
      </c>
      <c r="J258" s="78">
        <v>1510</v>
      </c>
      <c r="K258" s="69"/>
      <c r="L258" s="76">
        <v>0.50983743900000011</v>
      </c>
      <c r="M258" s="77">
        <v>3.8262421524484688E-8</v>
      </c>
      <c r="N258" s="77">
        <f t="shared" si="4"/>
        <v>9.531835810118991E-4</v>
      </c>
      <c r="O258" s="77">
        <f>L258/'סכום נכסי הקרן'!$C$42</f>
        <v>6.5118451406580937E-6</v>
      </c>
    </row>
    <row r="259" spans="2:15">
      <c r="B259" s="75" t="s">
        <v>1238</v>
      </c>
      <c r="C259" s="69" t="s">
        <v>1239</v>
      </c>
      <c r="D259" s="82" t="s">
        <v>1087</v>
      </c>
      <c r="E259" s="82" t="s">
        <v>595</v>
      </c>
      <c r="F259" s="69"/>
      <c r="G259" s="82" t="s">
        <v>1165</v>
      </c>
      <c r="H259" s="82" t="s">
        <v>126</v>
      </c>
      <c r="I259" s="76">
        <v>40.336678000000006</v>
      </c>
      <c r="J259" s="78">
        <v>311</v>
      </c>
      <c r="K259" s="69"/>
      <c r="L259" s="76">
        <v>0.46415415900000007</v>
      </c>
      <c r="M259" s="77">
        <v>1.3537945658996744E-7</v>
      </c>
      <c r="N259" s="77">
        <f t="shared" si="4"/>
        <v>8.6777488190149636E-4</v>
      </c>
      <c r="O259" s="77">
        <f>L259/'סכום נכסי הקרן'!$C$42</f>
        <v>5.9283602450395839E-6</v>
      </c>
    </row>
    <row r="260" spans="2:15">
      <c r="B260" s="75" t="s">
        <v>1240</v>
      </c>
      <c r="C260" s="69" t="s">
        <v>1241</v>
      </c>
      <c r="D260" s="82" t="s">
        <v>1087</v>
      </c>
      <c r="E260" s="82" t="s">
        <v>595</v>
      </c>
      <c r="F260" s="69"/>
      <c r="G260" s="82" t="s">
        <v>597</v>
      </c>
      <c r="H260" s="82" t="s">
        <v>126</v>
      </c>
      <c r="I260" s="76">
        <v>8.2453050000000001</v>
      </c>
      <c r="J260" s="78">
        <v>10092</v>
      </c>
      <c r="K260" s="76">
        <v>1.3653598000000003E-2</v>
      </c>
      <c r="L260" s="76">
        <v>3.0924834660000005</v>
      </c>
      <c r="M260" s="77">
        <v>1.5897891462620896E-9</v>
      </c>
      <c r="N260" s="77">
        <f t="shared" si="4"/>
        <v>5.7816555608854944E-3</v>
      </c>
      <c r="O260" s="77">
        <f>L260/'סכום נכסי הקרן'!$C$42</f>
        <v>3.949842026143866E-5</v>
      </c>
    </row>
    <row r="261" spans="2:15">
      <c r="B261" s="75" t="s">
        <v>1242</v>
      </c>
      <c r="C261" s="69" t="s">
        <v>1243</v>
      </c>
      <c r="D261" s="82" t="s">
        <v>1069</v>
      </c>
      <c r="E261" s="82" t="s">
        <v>595</v>
      </c>
      <c r="F261" s="69"/>
      <c r="G261" s="82" t="s">
        <v>1097</v>
      </c>
      <c r="H261" s="82" t="s">
        <v>126</v>
      </c>
      <c r="I261" s="76">
        <v>26.336000000000002</v>
      </c>
      <c r="J261" s="78">
        <v>127</v>
      </c>
      <c r="K261" s="69"/>
      <c r="L261" s="76">
        <v>0.12375286400000003</v>
      </c>
      <c r="M261" s="77">
        <v>1.6091943459988792E-7</v>
      </c>
      <c r="N261" s="77">
        <f t="shared" si="4"/>
        <v>2.3136629255663299E-4</v>
      </c>
      <c r="O261" s="77">
        <f>L261/'סכום נכסי הקרן'!$C$42</f>
        <v>1.5806204574963E-6</v>
      </c>
    </row>
    <row r="262" spans="2:15">
      <c r="B262" s="75" t="s">
        <v>1244</v>
      </c>
      <c r="C262" s="69" t="s">
        <v>1245</v>
      </c>
      <c r="D262" s="82" t="s">
        <v>1069</v>
      </c>
      <c r="E262" s="82" t="s">
        <v>595</v>
      </c>
      <c r="F262" s="69"/>
      <c r="G262" s="82" t="s">
        <v>1113</v>
      </c>
      <c r="H262" s="82" t="s">
        <v>126</v>
      </c>
      <c r="I262" s="76">
        <v>1.2103200000000003</v>
      </c>
      <c r="J262" s="78">
        <v>26177</v>
      </c>
      <c r="K262" s="69"/>
      <c r="L262" s="76">
        <v>1.1722542260000002</v>
      </c>
      <c r="M262" s="77">
        <v>3.8186412923249107E-10</v>
      </c>
      <c r="N262" s="77">
        <f t="shared" si="4"/>
        <v>2.1916269687581964E-3</v>
      </c>
      <c r="O262" s="77">
        <f>L262/'סכום נכסי הקרן'!$C$42</f>
        <v>1.4972493978014853E-5</v>
      </c>
    </row>
    <row r="263" spans="2:15">
      <c r="B263" s="75" t="s">
        <v>1246</v>
      </c>
      <c r="C263" s="69" t="s">
        <v>1247</v>
      </c>
      <c r="D263" s="82" t="s">
        <v>26</v>
      </c>
      <c r="E263" s="82" t="s">
        <v>595</v>
      </c>
      <c r="F263" s="69"/>
      <c r="G263" s="82" t="s">
        <v>1107</v>
      </c>
      <c r="H263" s="82" t="s">
        <v>128</v>
      </c>
      <c r="I263" s="76">
        <v>10.136430000000002</v>
      </c>
      <c r="J263" s="78">
        <v>10638</v>
      </c>
      <c r="K263" s="69"/>
      <c r="L263" s="76">
        <v>4.3332024920000007</v>
      </c>
      <c r="M263" s="77">
        <v>1.6995124395185307E-8</v>
      </c>
      <c r="N263" s="77">
        <f t="shared" si="4"/>
        <v>8.1012831789590185E-3</v>
      </c>
      <c r="O263" s="77">
        <f>L263/'סכום נכסי הקרן'!$C$42</f>
        <v>5.5345373706495775E-5</v>
      </c>
    </row>
    <row r="264" spans="2:15">
      <c r="B264" s="75" t="s">
        <v>1248</v>
      </c>
      <c r="C264" s="69" t="s">
        <v>1249</v>
      </c>
      <c r="D264" s="82" t="s">
        <v>1087</v>
      </c>
      <c r="E264" s="82" t="s">
        <v>595</v>
      </c>
      <c r="F264" s="69"/>
      <c r="G264" s="82" t="s">
        <v>1077</v>
      </c>
      <c r="H264" s="82" t="s">
        <v>126</v>
      </c>
      <c r="I264" s="76">
        <v>2.3449950000000004</v>
      </c>
      <c r="J264" s="78">
        <v>23748</v>
      </c>
      <c r="K264" s="69"/>
      <c r="L264" s="76">
        <v>2.0604908270000002</v>
      </c>
      <c r="M264" s="77">
        <v>1.4491169832255152E-9</v>
      </c>
      <c r="N264" s="77">
        <f t="shared" si="4"/>
        <v>3.8522593181353816E-3</v>
      </c>
      <c r="O264" s="77">
        <f>L264/'סכום נכסי הקרן'!$C$42</f>
        <v>2.6317402671502369E-5</v>
      </c>
    </row>
    <row r="265" spans="2:15">
      <c r="B265" s="110"/>
      <c r="C265" s="110"/>
      <c r="D265" s="110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0"/>
      <c r="D266" s="110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0"/>
      <c r="D267" s="110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25" t="s">
        <v>209</v>
      </c>
      <c r="C268" s="110"/>
      <c r="D268" s="110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25" t="s">
        <v>106</v>
      </c>
      <c r="C269" s="110"/>
      <c r="D269" s="110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25" t="s">
        <v>192</v>
      </c>
      <c r="C270" s="110"/>
      <c r="D270" s="110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25" t="s">
        <v>200</v>
      </c>
      <c r="C271" s="110"/>
      <c r="D271" s="110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25" t="s">
        <v>206</v>
      </c>
      <c r="C272" s="110"/>
      <c r="D272" s="110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26"/>
      <c r="C273" s="110"/>
      <c r="D273" s="110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27"/>
      <c r="C274" s="110"/>
      <c r="D274" s="110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0"/>
      <c r="C275" s="110"/>
      <c r="D275" s="110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0"/>
      <c r="D276" s="110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0"/>
      <c r="D277" s="110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0"/>
      <c r="D278" s="110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0"/>
      <c r="D279" s="110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0"/>
      <c r="D280" s="110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0"/>
      <c r="D281" s="110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0"/>
      <c r="D282" s="110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0"/>
      <c r="D283" s="110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0"/>
      <c r="D284" s="110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0"/>
      <c r="D285" s="110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0"/>
      <c r="D286" s="110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0"/>
      <c r="D287" s="110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0"/>
      <c r="D288" s="110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0"/>
      <c r="D289" s="110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0"/>
      <c r="D290" s="110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0"/>
      <c r="D291" s="110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0"/>
      <c r="D292" s="110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26"/>
      <c r="C293" s="110"/>
      <c r="D293" s="110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26"/>
      <c r="C294" s="110"/>
      <c r="D294" s="110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27"/>
      <c r="C295" s="110"/>
      <c r="D295" s="110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0"/>
      <c r="C296" s="110"/>
      <c r="D296" s="110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0"/>
      <c r="D297" s="110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0"/>
      <c r="D298" s="110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0"/>
      <c r="D299" s="110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0"/>
      <c r="D300" s="110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  <row r="301" spans="2:15">
      <c r="B301" s="110"/>
      <c r="C301" s="110"/>
      <c r="D301" s="110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</row>
    <row r="302" spans="2:15">
      <c r="B302" s="110"/>
      <c r="C302" s="110"/>
      <c r="D302" s="110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</row>
    <row r="303" spans="2:15">
      <c r="B303" s="110"/>
      <c r="C303" s="110"/>
      <c r="D303" s="110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</row>
    <row r="304" spans="2:15">
      <c r="B304" s="110"/>
      <c r="C304" s="110"/>
      <c r="D304" s="110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</row>
    <row r="305" spans="2:15">
      <c r="B305" s="110"/>
      <c r="C305" s="110"/>
      <c r="D305" s="110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</row>
    <row r="306" spans="2:15">
      <c r="B306" s="110"/>
      <c r="C306" s="110"/>
      <c r="D306" s="110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</row>
    <row r="307" spans="2:15">
      <c r="B307" s="110"/>
      <c r="C307" s="110"/>
      <c r="D307" s="110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</row>
    <row r="308" spans="2:15">
      <c r="B308" s="110"/>
      <c r="C308" s="110"/>
      <c r="D308" s="110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</row>
    <row r="309" spans="2:15">
      <c r="B309" s="110"/>
      <c r="C309" s="110"/>
      <c r="D309" s="110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</row>
    <row r="310" spans="2:15">
      <c r="B310" s="110"/>
      <c r="C310" s="110"/>
      <c r="D310" s="110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</row>
    <row r="311" spans="2:15">
      <c r="B311" s="110"/>
      <c r="C311" s="110"/>
      <c r="D311" s="110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</row>
    <row r="312" spans="2:15">
      <c r="B312" s="110"/>
      <c r="C312" s="110"/>
      <c r="D312" s="110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</row>
    <row r="313" spans="2:15">
      <c r="B313" s="110"/>
      <c r="C313" s="110"/>
      <c r="D313" s="110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</row>
    <row r="314" spans="2:15">
      <c r="B314" s="110"/>
      <c r="C314" s="110"/>
      <c r="D314" s="110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</row>
    <row r="315" spans="2:15">
      <c r="B315" s="110"/>
      <c r="C315" s="110"/>
      <c r="D315" s="110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</row>
    <row r="316" spans="2:15">
      <c r="B316" s="110"/>
      <c r="C316" s="110"/>
      <c r="D316" s="110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</row>
    <row r="317" spans="2:15">
      <c r="B317" s="110"/>
      <c r="C317" s="110"/>
      <c r="D317" s="110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</row>
    <row r="318" spans="2:15">
      <c r="B318" s="110"/>
      <c r="C318" s="110"/>
      <c r="D318" s="110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</row>
    <row r="319" spans="2:15">
      <c r="B319" s="110"/>
      <c r="C319" s="110"/>
      <c r="D319" s="110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</row>
    <row r="320" spans="2:15">
      <c r="B320" s="110"/>
      <c r="C320" s="110"/>
      <c r="D320" s="110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</row>
    <row r="321" spans="2:15">
      <c r="B321" s="110"/>
      <c r="C321" s="110"/>
      <c r="D321" s="110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</row>
    <row r="322" spans="2:15">
      <c r="B322" s="110"/>
      <c r="C322" s="110"/>
      <c r="D322" s="110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</row>
    <row r="323" spans="2:15">
      <c r="B323" s="110"/>
      <c r="C323" s="110"/>
      <c r="D323" s="110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</row>
    <row r="324" spans="2:15">
      <c r="B324" s="110"/>
      <c r="C324" s="110"/>
      <c r="D324" s="110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</row>
    <row r="325" spans="2:15">
      <c r="B325" s="110"/>
      <c r="C325" s="110"/>
      <c r="D325" s="110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spans="2:15">
      <c r="B326" s="110"/>
      <c r="C326" s="110"/>
      <c r="D326" s="110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</row>
    <row r="327" spans="2:15">
      <c r="B327" s="110"/>
      <c r="C327" s="110"/>
      <c r="D327" s="110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</row>
    <row r="328" spans="2:15">
      <c r="B328" s="110"/>
      <c r="C328" s="110"/>
      <c r="D328" s="110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</row>
    <row r="329" spans="2:15">
      <c r="B329" s="110"/>
      <c r="C329" s="110"/>
      <c r="D329" s="110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</row>
    <row r="330" spans="2:15">
      <c r="B330" s="110"/>
      <c r="C330" s="110"/>
      <c r="D330" s="110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</row>
    <row r="331" spans="2:15">
      <c r="B331" s="110"/>
      <c r="C331" s="110"/>
      <c r="D331" s="110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</row>
    <row r="332" spans="2:15">
      <c r="B332" s="110"/>
      <c r="C332" s="110"/>
      <c r="D332" s="110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</row>
    <row r="333" spans="2:15">
      <c r="B333" s="110"/>
      <c r="C333" s="110"/>
      <c r="D333" s="110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2:15">
      <c r="B334" s="110"/>
      <c r="C334" s="110"/>
      <c r="D334" s="110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</row>
    <row r="335" spans="2:15">
      <c r="B335" s="110"/>
      <c r="C335" s="110"/>
      <c r="D335" s="110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</row>
    <row r="336" spans="2:15">
      <c r="B336" s="110"/>
      <c r="C336" s="110"/>
      <c r="D336" s="110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</row>
    <row r="337" spans="2:15">
      <c r="B337" s="110"/>
      <c r="C337" s="110"/>
      <c r="D337" s="110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</row>
    <row r="338" spans="2:15">
      <c r="B338" s="110"/>
      <c r="C338" s="110"/>
      <c r="D338" s="110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</row>
    <row r="339" spans="2:15">
      <c r="B339" s="110"/>
      <c r="C339" s="110"/>
      <c r="D339" s="110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</row>
    <row r="340" spans="2:15">
      <c r="B340" s="110"/>
      <c r="C340" s="110"/>
      <c r="D340" s="110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</row>
    <row r="341" spans="2:15">
      <c r="B341" s="110"/>
      <c r="C341" s="110"/>
      <c r="D341" s="110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</row>
    <row r="342" spans="2:15">
      <c r="B342" s="110"/>
      <c r="C342" s="110"/>
      <c r="D342" s="110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2:15">
      <c r="B343" s="110"/>
      <c r="C343" s="110"/>
      <c r="D343" s="110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</row>
    <row r="344" spans="2:15">
      <c r="B344" s="110"/>
      <c r="C344" s="110"/>
      <c r="D344" s="110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</row>
    <row r="345" spans="2:15">
      <c r="B345" s="110"/>
      <c r="C345" s="110"/>
      <c r="D345" s="110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</row>
    <row r="346" spans="2:15">
      <c r="B346" s="110"/>
      <c r="C346" s="110"/>
      <c r="D346" s="110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</row>
    <row r="347" spans="2:15">
      <c r="B347" s="110"/>
      <c r="C347" s="110"/>
      <c r="D347" s="110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</row>
    <row r="348" spans="2:15">
      <c r="B348" s="110"/>
      <c r="C348" s="110"/>
      <c r="D348" s="110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</row>
    <row r="349" spans="2:15">
      <c r="B349" s="110"/>
      <c r="C349" s="110"/>
      <c r="D349" s="110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</row>
    <row r="350" spans="2:15">
      <c r="B350" s="110"/>
      <c r="C350" s="110"/>
      <c r="D350" s="110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</row>
    <row r="351" spans="2:15">
      <c r="B351" s="110"/>
      <c r="C351" s="110"/>
      <c r="D351" s="110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</row>
    <row r="352" spans="2:15">
      <c r="B352" s="110"/>
      <c r="C352" s="110"/>
      <c r="D352" s="110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</row>
    <row r="353" spans="2:15">
      <c r="B353" s="110"/>
      <c r="C353" s="110"/>
      <c r="D353" s="110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</row>
    <row r="354" spans="2:15">
      <c r="B354" s="110"/>
      <c r="C354" s="110"/>
      <c r="D354" s="110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</row>
    <row r="355" spans="2:15">
      <c r="B355" s="110"/>
      <c r="C355" s="110"/>
      <c r="D355" s="110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</row>
    <row r="356" spans="2:15">
      <c r="B356" s="110"/>
      <c r="C356" s="110"/>
      <c r="D356" s="110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</row>
    <row r="357" spans="2:15">
      <c r="B357" s="110"/>
      <c r="C357" s="110"/>
      <c r="D357" s="110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</row>
    <row r="358" spans="2:15">
      <c r="B358" s="110"/>
      <c r="C358" s="110"/>
      <c r="D358" s="110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</row>
    <row r="359" spans="2:15">
      <c r="B359" s="110"/>
      <c r="C359" s="110"/>
      <c r="D359" s="110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</row>
    <row r="360" spans="2:15">
      <c r="B360" s="126"/>
      <c r="C360" s="110"/>
      <c r="D360" s="110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</row>
    <row r="361" spans="2:15">
      <c r="B361" s="126"/>
      <c r="C361" s="110"/>
      <c r="D361" s="110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</row>
    <row r="362" spans="2:15">
      <c r="B362" s="127"/>
      <c r="C362" s="110"/>
      <c r="D362" s="110"/>
      <c r="E362" s="110"/>
      <c r="F362" s="110"/>
      <c r="G362" s="110"/>
      <c r="H362" s="111"/>
      <c r="I362" s="111"/>
      <c r="J362" s="111"/>
      <c r="K362" s="111"/>
      <c r="L362" s="111"/>
      <c r="M362" s="111"/>
      <c r="N362" s="111"/>
      <c r="O362" s="111"/>
    </row>
    <row r="363" spans="2:15">
      <c r="B363" s="110"/>
      <c r="C363" s="110"/>
      <c r="D363" s="110"/>
      <c r="E363" s="110"/>
      <c r="F363" s="110"/>
      <c r="G363" s="110"/>
      <c r="H363" s="111"/>
      <c r="I363" s="111"/>
      <c r="J363" s="111"/>
      <c r="K363" s="111"/>
      <c r="L363" s="111"/>
      <c r="M363" s="111"/>
      <c r="N363" s="111"/>
      <c r="O363" s="111"/>
    </row>
    <row r="364" spans="2:15">
      <c r="B364" s="110"/>
      <c r="C364" s="110"/>
      <c r="D364" s="110"/>
      <c r="E364" s="110"/>
      <c r="F364" s="110"/>
      <c r="G364" s="110"/>
      <c r="H364" s="111"/>
      <c r="I364" s="111"/>
      <c r="J364" s="111"/>
      <c r="K364" s="111"/>
      <c r="L364" s="111"/>
      <c r="M364" s="111"/>
      <c r="N364" s="111"/>
      <c r="O364" s="111"/>
    </row>
    <row r="365" spans="2:15">
      <c r="B365" s="110"/>
      <c r="C365" s="110"/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1"/>
    </row>
    <row r="366" spans="2:15">
      <c r="B366" s="110"/>
      <c r="C366" s="110"/>
      <c r="D366" s="110"/>
      <c r="E366" s="110"/>
      <c r="F366" s="110"/>
      <c r="G366" s="110"/>
      <c r="H366" s="111"/>
      <c r="I366" s="111"/>
      <c r="J366" s="111"/>
      <c r="K366" s="111"/>
      <c r="L366" s="111"/>
      <c r="M366" s="111"/>
      <c r="N366" s="111"/>
      <c r="O366" s="111"/>
    </row>
    <row r="367" spans="2:15">
      <c r="B367" s="110"/>
      <c r="C367" s="110"/>
      <c r="D367" s="110"/>
      <c r="E367" s="110"/>
      <c r="F367" s="110"/>
      <c r="G367" s="110"/>
      <c r="H367" s="111"/>
      <c r="I367" s="111"/>
      <c r="J367" s="111"/>
      <c r="K367" s="111"/>
      <c r="L367" s="111"/>
      <c r="M367" s="111"/>
      <c r="N367" s="111"/>
      <c r="O367" s="111"/>
    </row>
    <row r="368" spans="2:15">
      <c r="B368" s="110"/>
      <c r="C368" s="110"/>
      <c r="D368" s="110"/>
      <c r="E368" s="110"/>
      <c r="F368" s="110"/>
      <c r="G368" s="110"/>
      <c r="H368" s="111"/>
      <c r="I368" s="111"/>
      <c r="J368" s="111"/>
      <c r="K368" s="111"/>
      <c r="L368" s="111"/>
      <c r="M368" s="111"/>
      <c r="N368" s="111"/>
      <c r="O368" s="111"/>
    </row>
    <row r="369" spans="2:15">
      <c r="B369" s="110"/>
      <c r="C369" s="110"/>
      <c r="D369" s="110"/>
      <c r="E369" s="110"/>
      <c r="F369" s="110"/>
      <c r="G369" s="110"/>
      <c r="H369" s="111"/>
      <c r="I369" s="111"/>
      <c r="J369" s="111"/>
      <c r="K369" s="111"/>
      <c r="L369" s="111"/>
      <c r="M369" s="111"/>
      <c r="N369" s="111"/>
      <c r="O369" s="111"/>
    </row>
    <row r="370" spans="2:15">
      <c r="B370" s="110"/>
      <c r="C370" s="110"/>
      <c r="D370" s="110"/>
      <c r="E370" s="110"/>
      <c r="F370" s="110"/>
      <c r="G370" s="110"/>
      <c r="H370" s="111"/>
      <c r="I370" s="111"/>
      <c r="J370" s="111"/>
      <c r="K370" s="111"/>
      <c r="L370" s="111"/>
      <c r="M370" s="111"/>
      <c r="N370" s="111"/>
      <c r="O370" s="111"/>
    </row>
    <row r="371" spans="2:15">
      <c r="B371" s="110"/>
      <c r="C371" s="110"/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1"/>
    </row>
    <row r="372" spans="2:15">
      <c r="B372" s="110"/>
      <c r="C372" s="110"/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1"/>
    </row>
    <row r="373" spans="2:15">
      <c r="B373" s="110"/>
      <c r="C373" s="110"/>
      <c r="D373" s="110"/>
      <c r="E373" s="110"/>
      <c r="F373" s="110"/>
      <c r="G373" s="110"/>
      <c r="H373" s="111"/>
      <c r="I373" s="111"/>
      <c r="J373" s="111"/>
      <c r="K373" s="111"/>
      <c r="L373" s="111"/>
      <c r="M373" s="111"/>
      <c r="N373" s="111"/>
      <c r="O373" s="111"/>
    </row>
    <row r="374" spans="2:15">
      <c r="B374" s="110"/>
      <c r="C374" s="110"/>
      <c r="D374" s="110"/>
      <c r="E374" s="110"/>
      <c r="F374" s="110"/>
      <c r="G374" s="110"/>
      <c r="H374" s="111"/>
      <c r="I374" s="111"/>
      <c r="J374" s="111"/>
      <c r="K374" s="111"/>
      <c r="L374" s="111"/>
      <c r="M374" s="111"/>
      <c r="N374" s="111"/>
      <c r="O374" s="111"/>
    </row>
    <row r="375" spans="2:15">
      <c r="B375" s="110"/>
      <c r="C375" s="110"/>
      <c r="D375" s="110"/>
      <c r="E375" s="110"/>
      <c r="F375" s="110"/>
      <c r="G375" s="110"/>
      <c r="H375" s="111"/>
      <c r="I375" s="111"/>
      <c r="J375" s="111"/>
      <c r="K375" s="111"/>
      <c r="L375" s="111"/>
      <c r="M375" s="111"/>
      <c r="N375" s="111"/>
      <c r="O375" s="111"/>
    </row>
    <row r="376" spans="2:15">
      <c r="B376" s="110"/>
      <c r="C376" s="110"/>
      <c r="D376" s="110"/>
      <c r="E376" s="110"/>
      <c r="F376" s="110"/>
      <c r="G376" s="110"/>
      <c r="H376" s="111"/>
      <c r="I376" s="111"/>
      <c r="J376" s="111"/>
      <c r="K376" s="111"/>
      <c r="L376" s="111"/>
      <c r="M376" s="111"/>
      <c r="N376" s="111"/>
      <c r="O376" s="111"/>
    </row>
    <row r="377" spans="2:15">
      <c r="B377" s="110"/>
      <c r="C377" s="110"/>
      <c r="D377" s="110"/>
      <c r="E377" s="110"/>
      <c r="F377" s="110"/>
      <c r="G377" s="110"/>
      <c r="H377" s="111"/>
      <c r="I377" s="111"/>
      <c r="J377" s="111"/>
      <c r="K377" s="111"/>
      <c r="L377" s="111"/>
      <c r="M377" s="111"/>
      <c r="N377" s="111"/>
      <c r="O377" s="111"/>
    </row>
    <row r="378" spans="2:15">
      <c r="B378" s="110"/>
      <c r="C378" s="110"/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1"/>
    </row>
    <row r="379" spans="2:15">
      <c r="B379" s="110"/>
      <c r="C379" s="110"/>
      <c r="D379" s="110"/>
      <c r="E379" s="110"/>
      <c r="F379" s="110"/>
      <c r="G379" s="110"/>
      <c r="H379" s="111"/>
      <c r="I379" s="111"/>
      <c r="J379" s="111"/>
      <c r="K379" s="111"/>
      <c r="L379" s="111"/>
      <c r="M379" s="111"/>
      <c r="N379" s="111"/>
      <c r="O379" s="111"/>
    </row>
    <row r="380" spans="2:15">
      <c r="B380" s="110"/>
      <c r="C380" s="110"/>
      <c r="D380" s="110"/>
      <c r="E380" s="110"/>
      <c r="F380" s="110"/>
      <c r="G380" s="110"/>
      <c r="H380" s="111"/>
      <c r="I380" s="111"/>
      <c r="J380" s="111"/>
      <c r="K380" s="111"/>
      <c r="L380" s="111"/>
      <c r="M380" s="111"/>
      <c r="N380" s="111"/>
      <c r="O380" s="111"/>
    </row>
    <row r="381" spans="2:15">
      <c r="B381" s="110"/>
      <c r="C381" s="110"/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1"/>
    </row>
    <row r="382" spans="2:15">
      <c r="B382" s="110"/>
      <c r="C382" s="110"/>
      <c r="D382" s="110"/>
      <c r="E382" s="110"/>
      <c r="F382" s="110"/>
      <c r="G382" s="110"/>
      <c r="H382" s="111"/>
      <c r="I382" s="111"/>
      <c r="J382" s="111"/>
      <c r="K382" s="111"/>
      <c r="L382" s="111"/>
      <c r="M382" s="111"/>
      <c r="N382" s="111"/>
      <c r="O382" s="111"/>
    </row>
    <row r="383" spans="2:15">
      <c r="B383" s="110"/>
      <c r="C383" s="110"/>
      <c r="D383" s="110"/>
      <c r="E383" s="110"/>
      <c r="F383" s="110"/>
      <c r="G383" s="110"/>
      <c r="H383" s="111"/>
      <c r="I383" s="111"/>
      <c r="J383" s="111"/>
      <c r="K383" s="111"/>
      <c r="L383" s="111"/>
      <c r="M383" s="111"/>
      <c r="N383" s="111"/>
      <c r="O383" s="111"/>
    </row>
    <row r="384" spans="2:15">
      <c r="B384" s="110"/>
      <c r="C384" s="110"/>
      <c r="D384" s="110"/>
      <c r="E384" s="110"/>
      <c r="F384" s="110"/>
      <c r="G384" s="110"/>
      <c r="H384" s="111"/>
      <c r="I384" s="111"/>
      <c r="J384" s="111"/>
      <c r="K384" s="111"/>
      <c r="L384" s="111"/>
      <c r="M384" s="111"/>
      <c r="N384" s="111"/>
      <c r="O384" s="111"/>
    </row>
    <row r="385" spans="2:15">
      <c r="B385" s="110"/>
      <c r="C385" s="110"/>
      <c r="D385" s="110"/>
      <c r="E385" s="110"/>
      <c r="F385" s="110"/>
      <c r="G385" s="110"/>
      <c r="H385" s="111"/>
      <c r="I385" s="111"/>
      <c r="J385" s="111"/>
      <c r="K385" s="111"/>
      <c r="L385" s="111"/>
      <c r="M385" s="111"/>
      <c r="N385" s="111"/>
      <c r="O385" s="111"/>
    </row>
    <row r="386" spans="2:15">
      <c r="B386" s="110"/>
      <c r="C386" s="110"/>
      <c r="D386" s="110"/>
      <c r="E386" s="110"/>
      <c r="F386" s="110"/>
      <c r="G386" s="110"/>
      <c r="H386" s="111"/>
      <c r="I386" s="111"/>
      <c r="J386" s="111"/>
      <c r="K386" s="111"/>
      <c r="L386" s="111"/>
      <c r="M386" s="111"/>
      <c r="N386" s="111"/>
      <c r="O386" s="111"/>
    </row>
    <row r="387" spans="2:15">
      <c r="B387" s="110"/>
      <c r="C387" s="110"/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1"/>
    </row>
    <row r="388" spans="2:15">
      <c r="B388" s="110"/>
      <c r="C388" s="110"/>
      <c r="D388" s="110"/>
      <c r="E388" s="110"/>
      <c r="F388" s="110"/>
      <c r="G388" s="110"/>
      <c r="H388" s="111"/>
      <c r="I388" s="111"/>
      <c r="J388" s="111"/>
      <c r="K388" s="111"/>
      <c r="L388" s="111"/>
      <c r="M388" s="111"/>
      <c r="N388" s="111"/>
      <c r="O388" s="111"/>
    </row>
    <row r="389" spans="2:15">
      <c r="B389" s="110"/>
      <c r="C389" s="110"/>
      <c r="D389" s="110"/>
      <c r="E389" s="110"/>
      <c r="F389" s="110"/>
      <c r="G389" s="110"/>
      <c r="H389" s="111"/>
      <c r="I389" s="111"/>
      <c r="J389" s="111"/>
      <c r="K389" s="111"/>
      <c r="L389" s="111"/>
      <c r="M389" s="111"/>
      <c r="N389" s="111"/>
      <c r="O389" s="111"/>
    </row>
    <row r="390" spans="2:15">
      <c r="B390" s="110"/>
      <c r="C390" s="110"/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1"/>
    </row>
    <row r="391" spans="2:15">
      <c r="B391" s="110"/>
      <c r="C391" s="110"/>
      <c r="D391" s="110"/>
      <c r="E391" s="110"/>
      <c r="F391" s="110"/>
      <c r="G391" s="110"/>
      <c r="H391" s="111"/>
      <c r="I391" s="111"/>
      <c r="J391" s="111"/>
      <c r="K391" s="111"/>
      <c r="L391" s="111"/>
      <c r="M391" s="111"/>
      <c r="N391" s="111"/>
      <c r="O391" s="111"/>
    </row>
    <row r="392" spans="2:15">
      <c r="B392" s="110"/>
      <c r="C392" s="110"/>
      <c r="D392" s="110"/>
      <c r="E392" s="110"/>
      <c r="F392" s="110"/>
      <c r="G392" s="110"/>
      <c r="H392" s="111"/>
      <c r="I392" s="111"/>
      <c r="J392" s="111"/>
      <c r="K392" s="111"/>
      <c r="L392" s="111"/>
      <c r="M392" s="111"/>
      <c r="N392" s="111"/>
      <c r="O392" s="111"/>
    </row>
    <row r="393" spans="2:15">
      <c r="B393" s="110"/>
      <c r="C393" s="110"/>
      <c r="D393" s="110"/>
      <c r="E393" s="110"/>
      <c r="F393" s="110"/>
      <c r="G393" s="110"/>
      <c r="H393" s="111"/>
      <c r="I393" s="111"/>
      <c r="J393" s="111"/>
      <c r="K393" s="111"/>
      <c r="L393" s="111"/>
      <c r="M393" s="111"/>
      <c r="N393" s="111"/>
      <c r="O393" s="111"/>
    </row>
    <row r="394" spans="2:15">
      <c r="B394" s="110"/>
      <c r="C394" s="110"/>
      <c r="D394" s="110"/>
      <c r="E394" s="110"/>
      <c r="F394" s="110"/>
      <c r="G394" s="110"/>
      <c r="H394" s="111"/>
      <c r="I394" s="111"/>
      <c r="J394" s="111"/>
      <c r="K394" s="111"/>
      <c r="L394" s="111"/>
      <c r="M394" s="111"/>
      <c r="N394" s="111"/>
      <c r="O394" s="111"/>
    </row>
    <row r="395" spans="2:15">
      <c r="B395" s="110"/>
      <c r="C395" s="110"/>
      <c r="D395" s="110"/>
      <c r="E395" s="110"/>
      <c r="F395" s="110"/>
      <c r="G395" s="110"/>
      <c r="H395" s="111"/>
      <c r="I395" s="111"/>
      <c r="J395" s="111"/>
      <c r="K395" s="111"/>
      <c r="L395" s="111"/>
      <c r="M395" s="111"/>
      <c r="N395" s="111"/>
      <c r="O395" s="111"/>
    </row>
    <row r="396" spans="2:15">
      <c r="B396" s="110"/>
      <c r="C396" s="110"/>
      <c r="D396" s="110"/>
      <c r="E396" s="110"/>
      <c r="F396" s="110"/>
      <c r="G396" s="110"/>
      <c r="H396" s="111"/>
      <c r="I396" s="111"/>
      <c r="J396" s="111"/>
      <c r="K396" s="111"/>
      <c r="L396" s="111"/>
      <c r="M396" s="111"/>
      <c r="N396" s="111"/>
      <c r="O396" s="111"/>
    </row>
    <row r="397" spans="2:15">
      <c r="B397" s="110"/>
      <c r="C397" s="110"/>
      <c r="D397" s="110"/>
      <c r="E397" s="110"/>
      <c r="F397" s="110"/>
      <c r="G397" s="110"/>
      <c r="H397" s="111"/>
      <c r="I397" s="111"/>
      <c r="J397" s="111"/>
      <c r="K397" s="111"/>
      <c r="L397" s="111"/>
      <c r="M397" s="111"/>
      <c r="N397" s="111"/>
      <c r="O397" s="111"/>
    </row>
    <row r="398" spans="2:15">
      <c r="B398" s="110"/>
      <c r="C398" s="110"/>
      <c r="D398" s="110"/>
      <c r="E398" s="110"/>
      <c r="F398" s="110"/>
      <c r="G398" s="110"/>
      <c r="H398" s="111"/>
      <c r="I398" s="111"/>
      <c r="J398" s="111"/>
      <c r="K398" s="111"/>
      <c r="L398" s="111"/>
      <c r="M398" s="111"/>
      <c r="N398" s="111"/>
      <c r="O398" s="111"/>
    </row>
    <row r="399" spans="2:15">
      <c r="B399" s="110"/>
      <c r="C399" s="110"/>
      <c r="D399" s="110"/>
      <c r="E399" s="110"/>
      <c r="F399" s="110"/>
      <c r="G399" s="110"/>
      <c r="H399" s="111"/>
      <c r="I399" s="111"/>
      <c r="J399" s="111"/>
      <c r="K399" s="111"/>
      <c r="L399" s="111"/>
      <c r="M399" s="111"/>
      <c r="N399" s="111"/>
      <c r="O399" s="111"/>
    </row>
    <row r="400" spans="2:15">
      <c r="B400" s="110"/>
      <c r="C400" s="110"/>
      <c r="D400" s="110"/>
      <c r="E400" s="110"/>
      <c r="F400" s="110"/>
      <c r="G400" s="110"/>
      <c r="H400" s="111"/>
      <c r="I400" s="111"/>
      <c r="J400" s="111"/>
      <c r="K400" s="111"/>
      <c r="L400" s="111"/>
      <c r="M400" s="111"/>
      <c r="N400" s="111"/>
      <c r="O400" s="111"/>
    </row>
    <row r="401" spans="2:15">
      <c r="B401" s="110"/>
      <c r="C401" s="110"/>
      <c r="D401" s="110"/>
      <c r="E401" s="110"/>
      <c r="F401" s="110"/>
      <c r="G401" s="110"/>
      <c r="H401" s="111"/>
      <c r="I401" s="111"/>
      <c r="J401" s="111"/>
      <c r="K401" s="111"/>
      <c r="L401" s="111"/>
      <c r="M401" s="111"/>
      <c r="N401" s="111"/>
      <c r="O401" s="111"/>
    </row>
    <row r="402" spans="2:15">
      <c r="B402" s="110"/>
      <c r="C402" s="110"/>
      <c r="D402" s="110"/>
      <c r="E402" s="110"/>
      <c r="F402" s="110"/>
      <c r="G402" s="110"/>
      <c r="H402" s="111"/>
      <c r="I402" s="111"/>
      <c r="J402" s="111"/>
      <c r="K402" s="111"/>
      <c r="L402" s="111"/>
      <c r="M402" s="111"/>
      <c r="N402" s="111"/>
      <c r="O402" s="111"/>
    </row>
    <row r="403" spans="2:15">
      <c r="B403" s="110"/>
      <c r="C403" s="110"/>
      <c r="D403" s="110"/>
      <c r="E403" s="110"/>
      <c r="F403" s="110"/>
      <c r="G403" s="110"/>
      <c r="H403" s="111"/>
      <c r="I403" s="111"/>
      <c r="J403" s="111"/>
      <c r="K403" s="111"/>
      <c r="L403" s="111"/>
      <c r="M403" s="111"/>
      <c r="N403" s="111"/>
      <c r="O403" s="111"/>
    </row>
    <row r="404" spans="2:15">
      <c r="B404" s="110"/>
      <c r="C404" s="110"/>
      <c r="D404" s="110"/>
      <c r="E404" s="110"/>
      <c r="F404" s="110"/>
      <c r="G404" s="110"/>
      <c r="H404" s="111"/>
      <c r="I404" s="111"/>
      <c r="J404" s="111"/>
      <c r="K404" s="111"/>
      <c r="L404" s="111"/>
      <c r="M404" s="111"/>
      <c r="N404" s="111"/>
      <c r="O404" s="111"/>
    </row>
    <row r="405" spans="2:15">
      <c r="B405" s="110"/>
      <c r="C405" s="110"/>
      <c r="D405" s="110"/>
      <c r="E405" s="110"/>
      <c r="F405" s="110"/>
      <c r="G405" s="110"/>
      <c r="H405" s="111"/>
      <c r="I405" s="111"/>
      <c r="J405" s="111"/>
      <c r="K405" s="111"/>
      <c r="L405" s="111"/>
      <c r="M405" s="111"/>
      <c r="N405" s="111"/>
      <c r="O405" s="111"/>
    </row>
    <row r="406" spans="2:15">
      <c r="B406" s="110"/>
      <c r="C406" s="110"/>
      <c r="D406" s="110"/>
      <c r="E406" s="110"/>
      <c r="F406" s="110"/>
      <c r="G406" s="110"/>
      <c r="H406" s="111"/>
      <c r="I406" s="111"/>
      <c r="J406" s="111"/>
      <c r="K406" s="111"/>
      <c r="L406" s="111"/>
      <c r="M406" s="111"/>
      <c r="N406" s="111"/>
      <c r="O406" s="111"/>
    </row>
    <row r="407" spans="2:15">
      <c r="B407" s="110"/>
      <c r="C407" s="110"/>
      <c r="D407" s="110"/>
      <c r="E407" s="110"/>
      <c r="F407" s="110"/>
      <c r="G407" s="110"/>
      <c r="H407" s="111"/>
      <c r="I407" s="111"/>
      <c r="J407" s="111"/>
      <c r="K407" s="111"/>
      <c r="L407" s="111"/>
      <c r="M407" s="111"/>
      <c r="N407" s="111"/>
      <c r="O407" s="111"/>
    </row>
    <row r="408" spans="2:15">
      <c r="B408" s="110"/>
      <c r="C408" s="110"/>
      <c r="D408" s="110"/>
      <c r="E408" s="110"/>
      <c r="F408" s="110"/>
      <c r="G408" s="110"/>
      <c r="H408" s="111"/>
      <c r="I408" s="111"/>
      <c r="J408" s="111"/>
      <c r="K408" s="111"/>
      <c r="L408" s="111"/>
      <c r="M408" s="111"/>
      <c r="N408" s="111"/>
      <c r="O408" s="111"/>
    </row>
    <row r="409" spans="2:15">
      <c r="B409" s="110"/>
      <c r="C409" s="110"/>
      <c r="D409" s="110"/>
      <c r="E409" s="110"/>
      <c r="F409" s="110"/>
      <c r="G409" s="110"/>
      <c r="H409" s="111"/>
      <c r="I409" s="111"/>
      <c r="J409" s="111"/>
      <c r="K409" s="111"/>
      <c r="L409" s="111"/>
      <c r="M409" s="111"/>
      <c r="N409" s="111"/>
      <c r="O409" s="111"/>
    </row>
    <row r="410" spans="2:15">
      <c r="B410" s="110"/>
      <c r="C410" s="110"/>
      <c r="D410" s="110"/>
      <c r="E410" s="110"/>
      <c r="F410" s="110"/>
      <c r="G410" s="110"/>
      <c r="H410" s="111"/>
      <c r="I410" s="111"/>
      <c r="J410" s="111"/>
      <c r="K410" s="111"/>
      <c r="L410" s="111"/>
      <c r="M410" s="111"/>
      <c r="N410" s="111"/>
      <c r="O410" s="111"/>
    </row>
    <row r="411" spans="2:15">
      <c r="B411" s="110"/>
      <c r="C411" s="110"/>
      <c r="D411" s="110"/>
      <c r="E411" s="110"/>
      <c r="F411" s="110"/>
      <c r="G411" s="110"/>
      <c r="H411" s="111"/>
      <c r="I411" s="111"/>
      <c r="J411" s="111"/>
      <c r="K411" s="111"/>
      <c r="L411" s="111"/>
      <c r="M411" s="111"/>
      <c r="N411" s="111"/>
      <c r="O411" s="111"/>
    </row>
    <row r="412" spans="2:15">
      <c r="B412" s="110"/>
      <c r="C412" s="110"/>
      <c r="D412" s="110"/>
      <c r="E412" s="110"/>
      <c r="F412" s="110"/>
      <c r="G412" s="110"/>
      <c r="H412" s="111"/>
      <c r="I412" s="111"/>
      <c r="J412" s="111"/>
      <c r="K412" s="111"/>
      <c r="L412" s="111"/>
      <c r="M412" s="111"/>
      <c r="N412" s="111"/>
      <c r="O412" s="111"/>
    </row>
    <row r="413" spans="2:15">
      <c r="B413" s="110"/>
      <c r="C413" s="110"/>
      <c r="D413" s="110"/>
      <c r="E413" s="110"/>
      <c r="F413" s="110"/>
      <c r="G413" s="110"/>
      <c r="H413" s="111"/>
      <c r="I413" s="111"/>
      <c r="J413" s="111"/>
      <c r="K413" s="111"/>
      <c r="L413" s="111"/>
      <c r="M413" s="111"/>
      <c r="N413" s="111"/>
      <c r="O413" s="111"/>
    </row>
    <row r="414" spans="2:15">
      <c r="B414" s="110"/>
      <c r="C414" s="110"/>
      <c r="D414" s="110"/>
      <c r="E414" s="110"/>
      <c r="F414" s="110"/>
      <c r="G414" s="110"/>
      <c r="H414" s="111"/>
      <c r="I414" s="111"/>
      <c r="J414" s="111"/>
      <c r="K414" s="111"/>
      <c r="L414" s="111"/>
      <c r="M414" s="111"/>
      <c r="N414" s="111"/>
      <c r="O414" s="111"/>
    </row>
    <row r="415" spans="2:15">
      <c r="B415" s="110"/>
      <c r="C415" s="110"/>
      <c r="D415" s="110"/>
      <c r="E415" s="110"/>
      <c r="F415" s="110"/>
      <c r="G415" s="110"/>
      <c r="H415" s="111"/>
      <c r="I415" s="111"/>
      <c r="J415" s="111"/>
      <c r="K415" s="111"/>
      <c r="L415" s="111"/>
      <c r="M415" s="111"/>
      <c r="N415" s="111"/>
      <c r="O415" s="111"/>
    </row>
    <row r="416" spans="2:15">
      <c r="B416" s="110"/>
      <c r="C416" s="110"/>
      <c r="D416" s="110"/>
      <c r="E416" s="110"/>
      <c r="F416" s="110"/>
      <c r="G416" s="110"/>
      <c r="H416" s="111"/>
      <c r="I416" s="111"/>
      <c r="J416" s="111"/>
      <c r="K416" s="111"/>
      <c r="L416" s="111"/>
      <c r="M416" s="111"/>
      <c r="N416" s="111"/>
      <c r="O416" s="111"/>
    </row>
    <row r="417" spans="2:15">
      <c r="B417" s="110"/>
      <c r="C417" s="110"/>
      <c r="D417" s="110"/>
      <c r="E417" s="110"/>
      <c r="F417" s="110"/>
      <c r="G417" s="110"/>
      <c r="H417" s="111"/>
      <c r="I417" s="111"/>
      <c r="J417" s="111"/>
      <c r="K417" s="111"/>
      <c r="L417" s="111"/>
      <c r="M417" s="111"/>
      <c r="N417" s="111"/>
      <c r="O417" s="111"/>
    </row>
    <row r="418" spans="2:15">
      <c r="B418" s="110"/>
      <c r="C418" s="110"/>
      <c r="D418" s="110"/>
      <c r="E418" s="110"/>
      <c r="F418" s="110"/>
      <c r="G418" s="110"/>
      <c r="H418" s="111"/>
      <c r="I418" s="111"/>
      <c r="J418" s="111"/>
      <c r="K418" s="111"/>
      <c r="L418" s="111"/>
      <c r="M418" s="111"/>
      <c r="N418" s="111"/>
      <c r="O418" s="111"/>
    </row>
    <row r="419" spans="2:15">
      <c r="B419" s="110"/>
      <c r="C419" s="110"/>
      <c r="D419" s="110"/>
      <c r="E419" s="110"/>
      <c r="F419" s="110"/>
      <c r="G419" s="110"/>
      <c r="H419" s="111"/>
      <c r="I419" s="111"/>
      <c r="J419" s="111"/>
      <c r="K419" s="111"/>
      <c r="L419" s="111"/>
      <c r="M419" s="111"/>
      <c r="N419" s="111"/>
      <c r="O419" s="111"/>
    </row>
    <row r="420" spans="2:15">
      <c r="B420" s="110"/>
      <c r="C420" s="110"/>
      <c r="D420" s="110"/>
      <c r="E420" s="110"/>
      <c r="F420" s="110"/>
      <c r="G420" s="110"/>
      <c r="H420" s="111"/>
      <c r="I420" s="111"/>
      <c r="J420" s="111"/>
      <c r="K420" s="111"/>
      <c r="L420" s="111"/>
      <c r="M420" s="111"/>
      <c r="N420" s="111"/>
      <c r="O420" s="111"/>
    </row>
    <row r="421" spans="2:15">
      <c r="B421" s="110"/>
      <c r="C421" s="110"/>
      <c r="D421" s="110"/>
      <c r="E421" s="110"/>
      <c r="F421" s="110"/>
      <c r="G421" s="110"/>
      <c r="H421" s="111"/>
      <c r="I421" s="111"/>
      <c r="J421" s="111"/>
      <c r="K421" s="111"/>
      <c r="L421" s="111"/>
      <c r="M421" s="111"/>
      <c r="N421" s="111"/>
      <c r="O421" s="111"/>
    </row>
    <row r="422" spans="2:15">
      <c r="B422" s="110"/>
      <c r="C422" s="110"/>
      <c r="D422" s="110"/>
      <c r="E422" s="110"/>
      <c r="F422" s="110"/>
      <c r="G422" s="110"/>
      <c r="H422" s="111"/>
      <c r="I422" s="111"/>
      <c r="J422" s="111"/>
      <c r="K422" s="111"/>
      <c r="L422" s="111"/>
      <c r="M422" s="111"/>
      <c r="N422" s="111"/>
      <c r="O422" s="111"/>
    </row>
    <row r="423" spans="2:15">
      <c r="B423" s="110"/>
      <c r="C423" s="110"/>
      <c r="D423" s="110"/>
      <c r="E423" s="110"/>
      <c r="F423" s="110"/>
      <c r="G423" s="110"/>
      <c r="H423" s="111"/>
      <c r="I423" s="111"/>
      <c r="J423" s="111"/>
      <c r="K423" s="111"/>
      <c r="L423" s="111"/>
      <c r="M423" s="111"/>
      <c r="N423" s="111"/>
      <c r="O423" s="111"/>
    </row>
    <row r="424" spans="2:15">
      <c r="B424" s="110"/>
      <c r="C424" s="110"/>
      <c r="D424" s="110"/>
      <c r="E424" s="110"/>
      <c r="F424" s="110"/>
      <c r="G424" s="110"/>
      <c r="H424" s="111"/>
      <c r="I424" s="111"/>
      <c r="J424" s="111"/>
      <c r="K424" s="111"/>
      <c r="L424" s="111"/>
      <c r="M424" s="111"/>
      <c r="N424" s="111"/>
      <c r="O424" s="111"/>
    </row>
    <row r="425" spans="2:15">
      <c r="B425" s="110"/>
      <c r="C425" s="110"/>
      <c r="D425" s="110"/>
      <c r="E425" s="110"/>
      <c r="F425" s="110"/>
      <c r="G425" s="110"/>
      <c r="H425" s="111"/>
      <c r="I425" s="111"/>
      <c r="J425" s="111"/>
      <c r="K425" s="111"/>
      <c r="L425" s="111"/>
      <c r="M425" s="111"/>
      <c r="N425" s="111"/>
      <c r="O425" s="111"/>
    </row>
    <row r="426" spans="2:15">
      <c r="B426" s="110"/>
      <c r="C426" s="110"/>
      <c r="D426" s="110"/>
      <c r="E426" s="110"/>
      <c r="F426" s="110"/>
      <c r="G426" s="110"/>
      <c r="H426" s="111"/>
      <c r="I426" s="111"/>
      <c r="J426" s="111"/>
      <c r="K426" s="111"/>
      <c r="L426" s="111"/>
      <c r="M426" s="111"/>
      <c r="N426" s="111"/>
      <c r="O426" s="111"/>
    </row>
    <row r="427" spans="2:15">
      <c r="B427" s="110"/>
      <c r="C427" s="110"/>
      <c r="D427" s="110"/>
      <c r="E427" s="110"/>
      <c r="F427" s="110"/>
      <c r="G427" s="110"/>
      <c r="H427" s="111"/>
      <c r="I427" s="111"/>
      <c r="J427" s="111"/>
      <c r="K427" s="111"/>
      <c r="L427" s="111"/>
      <c r="M427" s="111"/>
      <c r="N427" s="111"/>
      <c r="O427" s="111"/>
    </row>
    <row r="428" spans="2:15">
      <c r="B428" s="110"/>
      <c r="C428" s="110"/>
      <c r="D428" s="110"/>
      <c r="E428" s="110"/>
      <c r="F428" s="110"/>
      <c r="G428" s="110"/>
      <c r="H428" s="111"/>
      <c r="I428" s="111"/>
      <c r="J428" s="111"/>
      <c r="K428" s="111"/>
      <c r="L428" s="111"/>
      <c r="M428" s="111"/>
      <c r="N428" s="111"/>
      <c r="O428" s="111"/>
    </row>
    <row r="429" spans="2:15">
      <c r="B429" s="110"/>
      <c r="C429" s="110"/>
      <c r="D429" s="110"/>
      <c r="E429" s="110"/>
      <c r="F429" s="110"/>
      <c r="G429" s="110"/>
      <c r="H429" s="111"/>
      <c r="I429" s="111"/>
      <c r="J429" s="111"/>
      <c r="K429" s="111"/>
      <c r="L429" s="111"/>
      <c r="M429" s="111"/>
      <c r="N429" s="111"/>
      <c r="O429" s="111"/>
    </row>
    <row r="430" spans="2:15">
      <c r="B430" s="110"/>
      <c r="C430" s="110"/>
      <c r="D430" s="110"/>
      <c r="E430" s="110"/>
      <c r="F430" s="110"/>
      <c r="G430" s="110"/>
      <c r="H430" s="111"/>
      <c r="I430" s="111"/>
      <c r="J430" s="111"/>
      <c r="K430" s="111"/>
      <c r="L430" s="111"/>
      <c r="M430" s="111"/>
      <c r="N430" s="111"/>
      <c r="O430" s="111"/>
    </row>
    <row r="431" spans="2:15">
      <c r="B431" s="110"/>
      <c r="C431" s="110"/>
      <c r="D431" s="110"/>
      <c r="E431" s="110"/>
      <c r="F431" s="110"/>
      <c r="G431" s="110"/>
      <c r="H431" s="111"/>
      <c r="I431" s="111"/>
      <c r="J431" s="111"/>
      <c r="K431" s="111"/>
      <c r="L431" s="111"/>
      <c r="M431" s="111"/>
      <c r="N431" s="111"/>
      <c r="O431" s="111"/>
    </row>
    <row r="432" spans="2:15">
      <c r="B432" s="110"/>
      <c r="C432" s="110"/>
      <c r="D432" s="110"/>
      <c r="E432" s="110"/>
      <c r="F432" s="110"/>
      <c r="G432" s="110"/>
      <c r="H432" s="111"/>
      <c r="I432" s="111"/>
      <c r="J432" s="111"/>
      <c r="K432" s="111"/>
      <c r="L432" s="111"/>
      <c r="M432" s="111"/>
      <c r="N432" s="111"/>
      <c r="O432" s="111"/>
    </row>
    <row r="433" spans="2:15">
      <c r="B433" s="110"/>
      <c r="C433" s="110"/>
      <c r="D433" s="110"/>
      <c r="E433" s="110"/>
      <c r="F433" s="110"/>
      <c r="G433" s="110"/>
      <c r="H433" s="111"/>
      <c r="I433" s="111"/>
      <c r="J433" s="111"/>
      <c r="K433" s="111"/>
      <c r="L433" s="111"/>
      <c r="M433" s="111"/>
      <c r="N433" s="111"/>
      <c r="O433" s="111"/>
    </row>
    <row r="434" spans="2:15">
      <c r="B434" s="110"/>
      <c r="C434" s="110"/>
      <c r="D434" s="110"/>
      <c r="E434" s="110"/>
      <c r="F434" s="110"/>
      <c r="G434" s="110"/>
      <c r="H434" s="111"/>
      <c r="I434" s="111"/>
      <c r="J434" s="111"/>
      <c r="K434" s="111"/>
      <c r="L434" s="111"/>
      <c r="M434" s="111"/>
      <c r="N434" s="111"/>
      <c r="O434" s="111"/>
    </row>
    <row r="435" spans="2:15">
      <c r="B435" s="110"/>
      <c r="C435" s="110"/>
      <c r="D435" s="110"/>
      <c r="E435" s="110"/>
      <c r="F435" s="110"/>
      <c r="G435" s="110"/>
      <c r="H435" s="111"/>
      <c r="I435" s="111"/>
      <c r="J435" s="111"/>
      <c r="K435" s="111"/>
      <c r="L435" s="111"/>
      <c r="M435" s="111"/>
      <c r="N435" s="111"/>
      <c r="O435" s="111"/>
    </row>
    <row r="436" spans="2:15">
      <c r="B436" s="110"/>
      <c r="C436" s="110"/>
      <c r="D436" s="110"/>
      <c r="E436" s="110"/>
      <c r="F436" s="110"/>
      <c r="G436" s="110"/>
      <c r="H436" s="111"/>
      <c r="I436" s="111"/>
      <c r="J436" s="111"/>
      <c r="K436" s="111"/>
      <c r="L436" s="111"/>
      <c r="M436" s="111"/>
      <c r="N436" s="111"/>
      <c r="O436" s="111"/>
    </row>
    <row r="437" spans="2:15">
      <c r="B437" s="110"/>
      <c r="C437" s="110"/>
      <c r="D437" s="110"/>
      <c r="E437" s="110"/>
      <c r="F437" s="110"/>
      <c r="G437" s="110"/>
      <c r="H437" s="111"/>
      <c r="I437" s="111"/>
      <c r="J437" s="111"/>
      <c r="K437" s="111"/>
      <c r="L437" s="111"/>
      <c r="M437" s="111"/>
      <c r="N437" s="111"/>
      <c r="O437" s="111"/>
    </row>
    <row r="438" spans="2:15">
      <c r="B438" s="110"/>
      <c r="C438" s="110"/>
      <c r="D438" s="110"/>
      <c r="E438" s="110"/>
      <c r="F438" s="110"/>
      <c r="G438" s="110"/>
      <c r="H438" s="111"/>
      <c r="I438" s="111"/>
      <c r="J438" s="111"/>
      <c r="K438" s="111"/>
      <c r="L438" s="111"/>
      <c r="M438" s="111"/>
      <c r="N438" s="111"/>
      <c r="O438" s="111"/>
    </row>
    <row r="439" spans="2:15">
      <c r="B439" s="110"/>
      <c r="C439" s="110"/>
      <c r="D439" s="110"/>
      <c r="E439" s="110"/>
      <c r="F439" s="110"/>
      <c r="G439" s="110"/>
      <c r="H439" s="111"/>
      <c r="I439" s="111"/>
      <c r="J439" s="111"/>
      <c r="K439" s="111"/>
      <c r="L439" s="111"/>
      <c r="M439" s="111"/>
      <c r="N439" s="111"/>
      <c r="O439" s="111"/>
    </row>
    <row r="440" spans="2:15">
      <c r="B440" s="110"/>
      <c r="C440" s="110"/>
      <c r="D440" s="110"/>
      <c r="E440" s="110"/>
      <c r="F440" s="110"/>
      <c r="G440" s="110"/>
      <c r="H440" s="111"/>
      <c r="I440" s="111"/>
      <c r="J440" s="111"/>
      <c r="K440" s="111"/>
      <c r="L440" s="111"/>
      <c r="M440" s="111"/>
      <c r="N440" s="111"/>
      <c r="O440" s="111"/>
    </row>
    <row r="441" spans="2:15">
      <c r="B441" s="110"/>
      <c r="C441" s="110"/>
      <c r="D441" s="110"/>
      <c r="E441" s="110"/>
      <c r="F441" s="110"/>
      <c r="G441" s="110"/>
      <c r="H441" s="111"/>
      <c r="I441" s="111"/>
      <c r="J441" s="111"/>
      <c r="K441" s="111"/>
      <c r="L441" s="111"/>
      <c r="M441" s="111"/>
      <c r="N441" s="111"/>
      <c r="O441" s="111"/>
    </row>
    <row r="442" spans="2:15">
      <c r="B442" s="110"/>
      <c r="C442" s="110"/>
      <c r="D442" s="110"/>
      <c r="E442" s="110"/>
      <c r="F442" s="110"/>
      <c r="G442" s="110"/>
      <c r="H442" s="111"/>
      <c r="I442" s="111"/>
      <c r="J442" s="111"/>
      <c r="K442" s="111"/>
      <c r="L442" s="111"/>
      <c r="M442" s="111"/>
      <c r="N442" s="111"/>
      <c r="O442" s="111"/>
    </row>
    <row r="443" spans="2:15">
      <c r="B443" s="110"/>
      <c r="C443" s="110"/>
      <c r="D443" s="110"/>
      <c r="E443" s="110"/>
      <c r="F443" s="110"/>
      <c r="G443" s="110"/>
      <c r="H443" s="111"/>
      <c r="I443" s="111"/>
      <c r="J443" s="111"/>
      <c r="K443" s="111"/>
      <c r="L443" s="111"/>
      <c r="M443" s="111"/>
      <c r="N443" s="111"/>
      <c r="O443" s="111"/>
    </row>
    <row r="444" spans="2:15">
      <c r="B444" s="110"/>
      <c r="C444" s="110"/>
      <c r="D444" s="110"/>
      <c r="E444" s="110"/>
      <c r="F444" s="110"/>
      <c r="G444" s="110"/>
      <c r="H444" s="111"/>
      <c r="I444" s="111"/>
      <c r="J444" s="111"/>
      <c r="K444" s="111"/>
      <c r="L444" s="111"/>
      <c r="M444" s="111"/>
      <c r="N444" s="111"/>
      <c r="O444" s="111"/>
    </row>
    <row r="445" spans="2:15">
      <c r="B445" s="110"/>
      <c r="C445" s="110"/>
      <c r="D445" s="110"/>
      <c r="E445" s="110"/>
      <c r="F445" s="110"/>
      <c r="G445" s="110"/>
      <c r="H445" s="111"/>
      <c r="I445" s="111"/>
      <c r="J445" s="111"/>
      <c r="K445" s="111"/>
      <c r="L445" s="111"/>
      <c r="M445" s="111"/>
      <c r="N445" s="111"/>
      <c r="O445" s="111"/>
    </row>
    <row r="446" spans="2:15">
      <c r="B446" s="110"/>
      <c r="C446" s="110"/>
      <c r="D446" s="110"/>
      <c r="E446" s="110"/>
      <c r="F446" s="110"/>
      <c r="G446" s="110"/>
      <c r="H446" s="111"/>
      <c r="I446" s="111"/>
      <c r="J446" s="111"/>
      <c r="K446" s="111"/>
      <c r="L446" s="111"/>
      <c r="M446" s="111"/>
      <c r="N446" s="111"/>
      <c r="O446" s="111"/>
    </row>
    <row r="447" spans="2:15">
      <c r="B447" s="110"/>
      <c r="C447" s="110"/>
      <c r="D447" s="110"/>
      <c r="E447" s="110"/>
      <c r="F447" s="110"/>
      <c r="G447" s="110"/>
      <c r="H447" s="111"/>
      <c r="I447" s="111"/>
      <c r="J447" s="111"/>
      <c r="K447" s="111"/>
      <c r="L447" s="111"/>
      <c r="M447" s="111"/>
      <c r="N447" s="111"/>
      <c r="O447" s="111"/>
    </row>
    <row r="448" spans="2:15">
      <c r="B448" s="110"/>
      <c r="C448" s="110"/>
      <c r="D448" s="110"/>
      <c r="E448" s="110"/>
      <c r="F448" s="110"/>
      <c r="G448" s="110"/>
      <c r="H448" s="111"/>
      <c r="I448" s="111"/>
      <c r="J448" s="111"/>
      <c r="K448" s="111"/>
      <c r="L448" s="111"/>
      <c r="M448" s="111"/>
      <c r="N448" s="111"/>
      <c r="O448" s="111"/>
    </row>
    <row r="449" spans="2:15">
      <c r="B449" s="110"/>
      <c r="C449" s="110"/>
      <c r="D449" s="110"/>
      <c r="E449" s="110"/>
      <c r="F449" s="110"/>
      <c r="G449" s="110"/>
      <c r="H449" s="111"/>
      <c r="I449" s="111"/>
      <c r="J449" s="111"/>
      <c r="K449" s="111"/>
      <c r="L449" s="111"/>
      <c r="M449" s="111"/>
      <c r="N449" s="111"/>
      <c r="O449" s="111"/>
    </row>
    <row r="450" spans="2:15">
      <c r="B450" s="110"/>
      <c r="C450" s="110"/>
      <c r="D450" s="110"/>
      <c r="E450" s="110"/>
      <c r="F450" s="110"/>
      <c r="G450" s="110"/>
      <c r="H450" s="111"/>
      <c r="I450" s="111"/>
      <c r="J450" s="111"/>
      <c r="K450" s="111"/>
      <c r="L450" s="111"/>
      <c r="M450" s="111"/>
      <c r="N450" s="111"/>
      <c r="O450" s="111"/>
    </row>
    <row r="451" spans="2:15">
      <c r="B451" s="110"/>
      <c r="C451" s="110"/>
      <c r="D451" s="110"/>
      <c r="E451" s="110"/>
      <c r="F451" s="110"/>
      <c r="G451" s="110"/>
      <c r="H451" s="111"/>
      <c r="I451" s="111"/>
      <c r="J451" s="111"/>
      <c r="K451" s="111"/>
      <c r="L451" s="111"/>
      <c r="M451" s="111"/>
      <c r="N451" s="111"/>
      <c r="O451" s="111"/>
    </row>
    <row r="452" spans="2:15">
      <c r="B452" s="110"/>
      <c r="C452" s="110"/>
      <c r="D452" s="110"/>
      <c r="E452" s="110"/>
      <c r="F452" s="110"/>
      <c r="G452" s="110"/>
      <c r="H452" s="111"/>
      <c r="I452" s="111"/>
      <c r="J452" s="111"/>
      <c r="K452" s="111"/>
      <c r="L452" s="111"/>
      <c r="M452" s="111"/>
      <c r="N452" s="111"/>
      <c r="O452" s="111"/>
    </row>
    <row r="453" spans="2:15">
      <c r="B453" s="110"/>
      <c r="C453" s="110"/>
      <c r="D453" s="110"/>
      <c r="E453" s="110"/>
      <c r="F453" s="110"/>
      <c r="G453" s="110"/>
      <c r="H453" s="111"/>
      <c r="I453" s="111"/>
      <c r="J453" s="111"/>
      <c r="K453" s="111"/>
      <c r="L453" s="111"/>
      <c r="M453" s="111"/>
      <c r="N453" s="111"/>
      <c r="O453" s="111"/>
    </row>
    <row r="454" spans="2:15">
      <c r="B454" s="110"/>
      <c r="C454" s="110"/>
      <c r="D454" s="110"/>
      <c r="E454" s="110"/>
      <c r="F454" s="110"/>
      <c r="G454" s="110"/>
      <c r="H454" s="111"/>
      <c r="I454" s="111"/>
      <c r="J454" s="111"/>
      <c r="K454" s="111"/>
      <c r="L454" s="111"/>
      <c r="M454" s="111"/>
      <c r="N454" s="111"/>
      <c r="O454" s="111"/>
    </row>
    <row r="455" spans="2:15">
      <c r="B455" s="110"/>
      <c r="C455" s="110"/>
      <c r="D455" s="110"/>
      <c r="E455" s="110"/>
      <c r="F455" s="110"/>
      <c r="G455" s="110"/>
      <c r="H455" s="111"/>
      <c r="I455" s="111"/>
      <c r="J455" s="111"/>
      <c r="K455" s="111"/>
      <c r="L455" s="111"/>
      <c r="M455" s="111"/>
      <c r="N455" s="111"/>
      <c r="O455" s="111"/>
    </row>
    <row r="456" spans="2:15">
      <c r="B456" s="110"/>
      <c r="C456" s="110"/>
      <c r="D456" s="110"/>
      <c r="E456" s="110"/>
      <c r="F456" s="110"/>
      <c r="G456" s="110"/>
      <c r="H456" s="111"/>
      <c r="I456" s="111"/>
      <c r="J456" s="111"/>
      <c r="K456" s="111"/>
      <c r="L456" s="111"/>
      <c r="M456" s="111"/>
      <c r="N456" s="111"/>
      <c r="O456" s="111"/>
    </row>
    <row r="457" spans="2:15">
      <c r="B457" s="110"/>
      <c r="C457" s="110"/>
      <c r="D457" s="110"/>
      <c r="E457" s="110"/>
      <c r="F457" s="110"/>
      <c r="G457" s="110"/>
      <c r="H457" s="111"/>
      <c r="I457" s="111"/>
      <c r="J457" s="111"/>
      <c r="K457" s="111"/>
      <c r="L457" s="111"/>
      <c r="M457" s="111"/>
      <c r="N457" s="111"/>
      <c r="O457" s="111"/>
    </row>
    <row r="458" spans="2:15">
      <c r="B458" s="110"/>
      <c r="C458" s="110"/>
      <c r="D458" s="110"/>
      <c r="E458" s="110"/>
      <c r="F458" s="110"/>
      <c r="G458" s="110"/>
      <c r="H458" s="111"/>
      <c r="I458" s="111"/>
      <c r="J458" s="111"/>
      <c r="K458" s="111"/>
      <c r="L458" s="111"/>
      <c r="M458" s="111"/>
      <c r="N458" s="111"/>
      <c r="O458" s="111"/>
    </row>
    <row r="459" spans="2:15">
      <c r="B459" s="110"/>
      <c r="C459" s="110"/>
      <c r="D459" s="110"/>
      <c r="E459" s="110"/>
      <c r="F459" s="110"/>
      <c r="G459" s="110"/>
      <c r="H459" s="111"/>
      <c r="I459" s="111"/>
      <c r="J459" s="111"/>
      <c r="K459" s="111"/>
      <c r="L459" s="111"/>
      <c r="M459" s="111"/>
      <c r="N459" s="111"/>
      <c r="O459" s="111"/>
    </row>
    <row r="460" spans="2:15">
      <c r="B460" s="110"/>
      <c r="C460" s="110"/>
      <c r="D460" s="110"/>
      <c r="E460" s="110"/>
      <c r="F460" s="110"/>
      <c r="G460" s="110"/>
      <c r="H460" s="111"/>
      <c r="I460" s="111"/>
      <c r="J460" s="111"/>
      <c r="K460" s="111"/>
      <c r="L460" s="111"/>
      <c r="M460" s="111"/>
      <c r="N460" s="111"/>
      <c r="O460" s="111"/>
    </row>
    <row r="461" spans="2:15">
      <c r="B461" s="110"/>
      <c r="C461" s="110"/>
      <c r="D461" s="110"/>
      <c r="E461" s="110"/>
      <c r="F461" s="110"/>
      <c r="G461" s="110"/>
      <c r="H461" s="111"/>
      <c r="I461" s="111"/>
      <c r="J461" s="111"/>
      <c r="K461" s="111"/>
      <c r="L461" s="111"/>
      <c r="M461" s="111"/>
      <c r="N461" s="111"/>
      <c r="O461" s="111"/>
    </row>
    <row r="462" spans="2:15">
      <c r="B462" s="110"/>
      <c r="C462" s="110"/>
      <c r="D462" s="110"/>
      <c r="E462" s="110"/>
      <c r="F462" s="110"/>
      <c r="G462" s="110"/>
      <c r="H462" s="111"/>
      <c r="I462" s="111"/>
      <c r="J462" s="111"/>
      <c r="K462" s="111"/>
      <c r="L462" s="111"/>
      <c r="M462" s="111"/>
      <c r="N462" s="111"/>
      <c r="O462" s="111"/>
    </row>
    <row r="463" spans="2:15">
      <c r="B463" s="110"/>
      <c r="C463" s="110"/>
      <c r="D463" s="110"/>
      <c r="E463" s="110"/>
      <c r="F463" s="110"/>
      <c r="G463" s="110"/>
      <c r="H463" s="111"/>
      <c r="I463" s="111"/>
      <c r="J463" s="111"/>
      <c r="K463" s="111"/>
      <c r="L463" s="111"/>
      <c r="M463" s="111"/>
      <c r="N463" s="111"/>
      <c r="O463" s="111"/>
    </row>
    <row r="464" spans="2:15">
      <c r="B464" s="110"/>
      <c r="C464" s="110"/>
      <c r="D464" s="110"/>
      <c r="E464" s="110"/>
      <c r="F464" s="110"/>
      <c r="G464" s="110"/>
      <c r="H464" s="111"/>
      <c r="I464" s="111"/>
      <c r="J464" s="111"/>
      <c r="K464" s="111"/>
      <c r="L464" s="111"/>
      <c r="M464" s="111"/>
      <c r="N464" s="111"/>
      <c r="O464" s="111"/>
    </row>
    <row r="465" spans="2:15">
      <c r="B465" s="110"/>
      <c r="C465" s="110"/>
      <c r="D465" s="110"/>
      <c r="E465" s="110"/>
      <c r="F465" s="110"/>
      <c r="G465" s="110"/>
      <c r="H465" s="111"/>
      <c r="I465" s="111"/>
      <c r="J465" s="111"/>
      <c r="K465" s="111"/>
      <c r="L465" s="111"/>
      <c r="M465" s="111"/>
      <c r="N465" s="111"/>
      <c r="O465" s="111"/>
    </row>
    <row r="466" spans="2:15">
      <c r="B466" s="110"/>
      <c r="C466" s="110"/>
      <c r="D466" s="110"/>
      <c r="E466" s="110"/>
      <c r="F466" s="110"/>
      <c r="G466" s="110"/>
      <c r="H466" s="111"/>
      <c r="I466" s="111"/>
      <c r="J466" s="111"/>
      <c r="K466" s="111"/>
      <c r="L466" s="111"/>
      <c r="M466" s="111"/>
      <c r="N466" s="111"/>
      <c r="O466" s="111"/>
    </row>
    <row r="467" spans="2:15">
      <c r="B467" s="110"/>
      <c r="C467" s="110"/>
      <c r="D467" s="110"/>
      <c r="E467" s="110"/>
      <c r="F467" s="110"/>
      <c r="G467" s="110"/>
      <c r="H467" s="111"/>
      <c r="I467" s="111"/>
      <c r="J467" s="111"/>
      <c r="K467" s="111"/>
      <c r="L467" s="111"/>
      <c r="M467" s="111"/>
      <c r="N467" s="111"/>
      <c r="O467" s="111"/>
    </row>
    <row r="468" spans="2:15">
      <c r="B468" s="110"/>
      <c r="C468" s="110"/>
      <c r="D468" s="110"/>
      <c r="E468" s="110"/>
      <c r="F468" s="110"/>
      <c r="G468" s="110"/>
      <c r="H468" s="111"/>
      <c r="I468" s="111"/>
      <c r="J468" s="111"/>
      <c r="K468" s="111"/>
      <c r="L468" s="111"/>
      <c r="M468" s="111"/>
      <c r="N468" s="111"/>
      <c r="O468" s="111"/>
    </row>
    <row r="469" spans="2:15">
      <c r="B469" s="110"/>
      <c r="C469" s="110"/>
      <c r="D469" s="110"/>
      <c r="E469" s="110"/>
      <c r="F469" s="110"/>
      <c r="G469" s="110"/>
      <c r="H469" s="111"/>
      <c r="I469" s="111"/>
      <c r="J469" s="111"/>
      <c r="K469" s="111"/>
      <c r="L469" s="111"/>
      <c r="M469" s="111"/>
      <c r="N469" s="111"/>
      <c r="O469" s="111"/>
    </row>
    <row r="470" spans="2:15">
      <c r="B470" s="110"/>
      <c r="C470" s="110"/>
      <c r="D470" s="110"/>
      <c r="E470" s="110"/>
      <c r="F470" s="110"/>
      <c r="G470" s="110"/>
      <c r="H470" s="111"/>
      <c r="I470" s="111"/>
      <c r="J470" s="111"/>
      <c r="K470" s="111"/>
      <c r="L470" s="111"/>
      <c r="M470" s="111"/>
      <c r="N470" s="111"/>
      <c r="O470" s="111"/>
    </row>
    <row r="471" spans="2:15">
      <c r="B471" s="110"/>
      <c r="C471" s="110"/>
      <c r="D471" s="110"/>
      <c r="E471" s="110"/>
      <c r="F471" s="110"/>
      <c r="G471" s="110"/>
      <c r="H471" s="111"/>
      <c r="I471" s="111"/>
      <c r="J471" s="111"/>
      <c r="K471" s="111"/>
      <c r="L471" s="111"/>
      <c r="M471" s="111"/>
      <c r="N471" s="111"/>
      <c r="O471" s="111"/>
    </row>
    <row r="472" spans="2:15">
      <c r="B472" s="110"/>
      <c r="C472" s="110"/>
      <c r="D472" s="110"/>
      <c r="E472" s="110"/>
      <c r="F472" s="110"/>
      <c r="G472" s="110"/>
      <c r="H472" s="111"/>
      <c r="I472" s="111"/>
      <c r="J472" s="111"/>
      <c r="K472" s="111"/>
      <c r="L472" s="111"/>
      <c r="M472" s="111"/>
      <c r="N472" s="111"/>
      <c r="O472" s="111"/>
    </row>
    <row r="473" spans="2:15">
      <c r="B473" s="110"/>
      <c r="C473" s="110"/>
      <c r="D473" s="110"/>
      <c r="E473" s="110"/>
      <c r="F473" s="110"/>
      <c r="G473" s="110"/>
      <c r="H473" s="111"/>
      <c r="I473" s="111"/>
      <c r="J473" s="111"/>
      <c r="K473" s="111"/>
      <c r="L473" s="111"/>
      <c r="M473" s="111"/>
      <c r="N473" s="111"/>
      <c r="O473" s="111"/>
    </row>
    <row r="474" spans="2:15">
      <c r="B474" s="110"/>
      <c r="C474" s="110"/>
      <c r="D474" s="110"/>
      <c r="E474" s="110"/>
      <c r="F474" s="110"/>
      <c r="G474" s="110"/>
      <c r="H474" s="111"/>
      <c r="I474" s="111"/>
      <c r="J474" s="111"/>
      <c r="K474" s="111"/>
      <c r="L474" s="111"/>
      <c r="M474" s="111"/>
      <c r="N474" s="111"/>
      <c r="O474" s="111"/>
    </row>
    <row r="475" spans="2:15">
      <c r="B475" s="110"/>
      <c r="C475" s="110"/>
      <c r="D475" s="110"/>
      <c r="E475" s="110"/>
      <c r="F475" s="110"/>
      <c r="G475" s="110"/>
      <c r="H475" s="111"/>
      <c r="I475" s="111"/>
      <c r="J475" s="111"/>
      <c r="K475" s="111"/>
      <c r="L475" s="111"/>
      <c r="M475" s="111"/>
      <c r="N475" s="111"/>
      <c r="O475" s="111"/>
    </row>
    <row r="476" spans="2:15">
      <c r="B476" s="110"/>
      <c r="C476" s="110"/>
      <c r="D476" s="110"/>
      <c r="E476" s="110"/>
      <c r="F476" s="110"/>
      <c r="G476" s="110"/>
      <c r="H476" s="111"/>
      <c r="I476" s="111"/>
      <c r="J476" s="111"/>
      <c r="K476" s="111"/>
      <c r="L476" s="111"/>
      <c r="M476" s="111"/>
      <c r="N476" s="111"/>
      <c r="O476" s="111"/>
    </row>
    <row r="477" spans="2:15">
      <c r="B477" s="110"/>
      <c r="C477" s="110"/>
      <c r="D477" s="110"/>
      <c r="E477" s="110"/>
      <c r="F477" s="110"/>
      <c r="G477" s="110"/>
      <c r="H477" s="111"/>
      <c r="I477" s="111"/>
      <c r="J477" s="111"/>
      <c r="K477" s="111"/>
      <c r="L477" s="111"/>
      <c r="M477" s="111"/>
      <c r="N477" s="111"/>
      <c r="O477" s="111"/>
    </row>
    <row r="478" spans="2:15">
      <c r="B478" s="110"/>
      <c r="C478" s="110"/>
      <c r="D478" s="110"/>
      <c r="E478" s="110"/>
      <c r="F478" s="110"/>
      <c r="G478" s="110"/>
      <c r="H478" s="111"/>
      <c r="I478" s="111"/>
      <c r="J478" s="111"/>
      <c r="K478" s="111"/>
      <c r="L478" s="111"/>
      <c r="M478" s="111"/>
      <c r="N478" s="111"/>
      <c r="O478" s="111"/>
    </row>
    <row r="479" spans="2:15">
      <c r="B479" s="110"/>
      <c r="C479" s="110"/>
      <c r="D479" s="110"/>
      <c r="E479" s="110"/>
      <c r="F479" s="110"/>
      <c r="G479" s="110"/>
      <c r="H479" s="111"/>
      <c r="I479" s="111"/>
      <c r="J479" s="111"/>
      <c r="K479" s="111"/>
      <c r="L479" s="111"/>
      <c r="M479" s="111"/>
      <c r="N479" s="111"/>
      <c r="O479" s="111"/>
    </row>
    <row r="480" spans="2:15">
      <c r="B480" s="110"/>
      <c r="C480" s="110"/>
      <c r="D480" s="110"/>
      <c r="E480" s="110"/>
      <c r="F480" s="110"/>
      <c r="G480" s="110"/>
      <c r="H480" s="111"/>
      <c r="I480" s="111"/>
      <c r="J480" s="111"/>
      <c r="K480" s="111"/>
      <c r="L480" s="111"/>
      <c r="M480" s="111"/>
      <c r="N480" s="111"/>
      <c r="O480" s="111"/>
    </row>
    <row r="481" spans="2:15">
      <c r="B481" s="110"/>
      <c r="C481" s="110"/>
      <c r="D481" s="110"/>
      <c r="E481" s="110"/>
      <c r="F481" s="110"/>
      <c r="G481" s="110"/>
      <c r="H481" s="111"/>
      <c r="I481" s="111"/>
      <c r="J481" s="111"/>
      <c r="K481" s="111"/>
      <c r="L481" s="111"/>
      <c r="M481" s="111"/>
      <c r="N481" s="111"/>
      <c r="O481" s="111"/>
    </row>
    <row r="482" spans="2:15">
      <c r="B482" s="110"/>
      <c r="C482" s="110"/>
      <c r="D482" s="110"/>
      <c r="E482" s="110"/>
      <c r="F482" s="110"/>
      <c r="G482" s="110"/>
      <c r="H482" s="111"/>
      <c r="I482" s="111"/>
      <c r="J482" s="111"/>
      <c r="K482" s="111"/>
      <c r="L482" s="111"/>
      <c r="M482" s="111"/>
      <c r="N482" s="111"/>
      <c r="O482" s="111"/>
    </row>
    <row r="483" spans="2:15">
      <c r="B483" s="110"/>
      <c r="C483" s="110"/>
      <c r="D483" s="110"/>
      <c r="E483" s="110"/>
      <c r="F483" s="110"/>
      <c r="G483" s="110"/>
      <c r="H483" s="111"/>
      <c r="I483" s="111"/>
      <c r="J483" s="111"/>
      <c r="K483" s="111"/>
      <c r="L483" s="111"/>
      <c r="M483" s="111"/>
      <c r="N483" s="111"/>
      <c r="O483" s="111"/>
    </row>
    <row r="484" spans="2:15">
      <c r="B484" s="110"/>
      <c r="C484" s="110"/>
      <c r="D484" s="110"/>
      <c r="E484" s="110"/>
      <c r="F484" s="110"/>
      <c r="G484" s="110"/>
      <c r="H484" s="111"/>
      <c r="I484" s="111"/>
      <c r="J484" s="111"/>
      <c r="K484" s="111"/>
      <c r="L484" s="111"/>
      <c r="M484" s="111"/>
      <c r="N484" s="111"/>
      <c r="O484" s="111"/>
    </row>
    <row r="485" spans="2:15">
      <c r="B485" s="110"/>
      <c r="C485" s="110"/>
      <c r="D485" s="110"/>
      <c r="E485" s="110"/>
      <c r="F485" s="110"/>
      <c r="G485" s="110"/>
      <c r="H485" s="111"/>
      <c r="I485" s="111"/>
      <c r="J485" s="111"/>
      <c r="K485" s="111"/>
      <c r="L485" s="111"/>
      <c r="M485" s="111"/>
      <c r="N485" s="111"/>
      <c r="O485" s="111"/>
    </row>
    <row r="486" spans="2:15">
      <c r="B486" s="110"/>
      <c r="C486" s="110"/>
      <c r="D486" s="110"/>
      <c r="E486" s="110"/>
      <c r="F486" s="110"/>
      <c r="G486" s="110"/>
      <c r="H486" s="111"/>
      <c r="I486" s="111"/>
      <c r="J486" s="111"/>
      <c r="K486" s="111"/>
      <c r="L486" s="111"/>
      <c r="M486" s="111"/>
      <c r="N486" s="111"/>
      <c r="O486" s="111"/>
    </row>
    <row r="487" spans="2:15">
      <c r="B487" s="110"/>
      <c r="C487" s="110"/>
      <c r="D487" s="110"/>
      <c r="E487" s="110"/>
      <c r="F487" s="110"/>
      <c r="G487" s="110"/>
      <c r="H487" s="111"/>
      <c r="I487" s="111"/>
      <c r="J487" s="111"/>
      <c r="K487" s="111"/>
      <c r="L487" s="111"/>
      <c r="M487" s="111"/>
      <c r="N487" s="111"/>
      <c r="O487" s="111"/>
    </row>
    <row r="488" spans="2:15">
      <c r="B488" s="110"/>
      <c r="C488" s="110"/>
      <c r="D488" s="110"/>
      <c r="E488" s="110"/>
      <c r="F488" s="110"/>
      <c r="G488" s="110"/>
      <c r="H488" s="111"/>
      <c r="I488" s="111"/>
      <c r="J488" s="111"/>
      <c r="K488" s="111"/>
      <c r="L488" s="111"/>
      <c r="M488" s="111"/>
      <c r="N488" s="111"/>
      <c r="O488" s="111"/>
    </row>
    <row r="489" spans="2:15">
      <c r="B489" s="110"/>
      <c r="C489" s="110"/>
      <c r="D489" s="110"/>
      <c r="E489" s="110"/>
      <c r="F489" s="110"/>
      <c r="G489" s="110"/>
      <c r="H489" s="111"/>
      <c r="I489" s="111"/>
      <c r="J489" s="111"/>
      <c r="K489" s="111"/>
      <c r="L489" s="111"/>
      <c r="M489" s="111"/>
      <c r="N489" s="111"/>
      <c r="O489" s="111"/>
    </row>
    <row r="490" spans="2:15">
      <c r="B490" s="110"/>
      <c r="C490" s="110"/>
      <c r="D490" s="110"/>
      <c r="E490" s="110"/>
      <c r="F490" s="110"/>
      <c r="G490" s="110"/>
      <c r="H490" s="111"/>
      <c r="I490" s="111"/>
      <c r="J490" s="111"/>
      <c r="K490" s="111"/>
      <c r="L490" s="111"/>
      <c r="M490" s="111"/>
      <c r="N490" s="111"/>
      <c r="O490" s="111"/>
    </row>
    <row r="491" spans="2:15">
      <c r="B491" s="110"/>
      <c r="C491" s="110"/>
      <c r="D491" s="110"/>
      <c r="E491" s="110"/>
      <c r="F491" s="110"/>
      <c r="G491" s="110"/>
      <c r="H491" s="111"/>
      <c r="I491" s="111"/>
      <c r="J491" s="111"/>
      <c r="K491" s="111"/>
      <c r="L491" s="111"/>
      <c r="M491" s="111"/>
      <c r="N491" s="111"/>
      <c r="O491" s="111"/>
    </row>
    <row r="492" spans="2:15">
      <c r="B492" s="110"/>
      <c r="C492" s="110"/>
      <c r="D492" s="110"/>
      <c r="E492" s="110"/>
      <c r="F492" s="110"/>
      <c r="G492" s="110"/>
      <c r="H492" s="111"/>
      <c r="I492" s="111"/>
      <c r="J492" s="111"/>
      <c r="K492" s="111"/>
      <c r="L492" s="111"/>
      <c r="M492" s="111"/>
      <c r="N492" s="111"/>
      <c r="O492" s="111"/>
    </row>
    <row r="493" spans="2:15">
      <c r="B493" s="110"/>
      <c r="C493" s="110"/>
      <c r="D493" s="110"/>
      <c r="E493" s="110"/>
      <c r="F493" s="110"/>
      <c r="G493" s="110"/>
      <c r="H493" s="111"/>
      <c r="I493" s="111"/>
      <c r="J493" s="111"/>
      <c r="K493" s="111"/>
      <c r="L493" s="111"/>
      <c r="M493" s="111"/>
      <c r="N493" s="111"/>
      <c r="O493" s="111"/>
    </row>
    <row r="494" spans="2:15">
      <c r="B494" s="110"/>
      <c r="C494" s="110"/>
      <c r="D494" s="110"/>
      <c r="E494" s="110"/>
      <c r="F494" s="110"/>
      <c r="G494" s="110"/>
      <c r="H494" s="111"/>
      <c r="I494" s="111"/>
      <c r="J494" s="111"/>
      <c r="K494" s="111"/>
      <c r="L494" s="111"/>
      <c r="M494" s="111"/>
      <c r="N494" s="111"/>
      <c r="O494" s="111"/>
    </row>
    <row r="495" spans="2:15">
      <c r="B495" s="110"/>
      <c r="C495" s="110"/>
      <c r="D495" s="110"/>
      <c r="E495" s="110"/>
      <c r="F495" s="110"/>
      <c r="G495" s="110"/>
      <c r="H495" s="111"/>
      <c r="I495" s="111"/>
      <c r="J495" s="111"/>
      <c r="K495" s="111"/>
      <c r="L495" s="111"/>
      <c r="M495" s="111"/>
      <c r="N495" s="111"/>
      <c r="O495" s="111"/>
    </row>
    <row r="496" spans="2:15">
      <c r="B496" s="110"/>
      <c r="C496" s="110"/>
      <c r="D496" s="110"/>
      <c r="E496" s="110"/>
      <c r="F496" s="110"/>
      <c r="G496" s="110"/>
      <c r="H496" s="111"/>
      <c r="I496" s="111"/>
      <c r="J496" s="111"/>
      <c r="K496" s="111"/>
      <c r="L496" s="111"/>
      <c r="M496" s="111"/>
      <c r="N496" s="111"/>
      <c r="O496" s="111"/>
    </row>
    <row r="497" spans="2:15">
      <c r="B497" s="110"/>
      <c r="C497" s="110"/>
      <c r="D497" s="110"/>
      <c r="E497" s="110"/>
      <c r="F497" s="110"/>
      <c r="G497" s="110"/>
      <c r="H497" s="111"/>
      <c r="I497" s="111"/>
      <c r="J497" s="111"/>
      <c r="K497" s="111"/>
      <c r="L497" s="111"/>
      <c r="M497" s="111"/>
      <c r="N497" s="111"/>
      <c r="O497" s="111"/>
    </row>
    <row r="498" spans="2:15">
      <c r="B498" s="110"/>
      <c r="C498" s="110"/>
      <c r="D498" s="110"/>
      <c r="E498" s="110"/>
      <c r="F498" s="110"/>
      <c r="G498" s="110"/>
      <c r="H498" s="111"/>
      <c r="I498" s="111"/>
      <c r="J498" s="111"/>
      <c r="K498" s="111"/>
      <c r="L498" s="111"/>
      <c r="M498" s="111"/>
      <c r="N498" s="111"/>
      <c r="O498" s="111"/>
    </row>
    <row r="499" spans="2:15">
      <c r="B499" s="110"/>
      <c r="C499" s="110"/>
      <c r="D499" s="110"/>
      <c r="E499" s="110"/>
      <c r="F499" s="110"/>
      <c r="G499" s="110"/>
      <c r="H499" s="111"/>
      <c r="I499" s="111"/>
      <c r="J499" s="111"/>
      <c r="K499" s="111"/>
      <c r="L499" s="111"/>
      <c r="M499" s="111"/>
      <c r="N499" s="111"/>
      <c r="O499" s="111"/>
    </row>
    <row r="500" spans="2:15">
      <c r="B500" s="110"/>
      <c r="C500" s="110"/>
      <c r="D500" s="110"/>
      <c r="E500" s="110"/>
      <c r="F500" s="110"/>
      <c r="G500" s="110"/>
      <c r="H500" s="111"/>
      <c r="I500" s="111"/>
      <c r="J500" s="111"/>
      <c r="K500" s="111"/>
      <c r="L500" s="111"/>
      <c r="M500" s="111"/>
      <c r="N500" s="111"/>
      <c r="O500" s="111"/>
    </row>
  </sheetData>
  <sheetProtection sheet="1" objects="1" scenarios="1"/>
  <sortState xmlns:xlrd2="http://schemas.microsoft.com/office/spreadsheetml/2017/richdata2" ref="B218:N264">
    <sortCondition ref="B218:B264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64.855468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" style="1" bestFit="1" customWidth="1"/>
    <col min="9" max="9" width="11.71093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140</v>
      </c>
      <c r="C1" s="67" t="s" vm="1">
        <v>217</v>
      </c>
    </row>
    <row r="2" spans="2:14">
      <c r="B2" s="46" t="s">
        <v>139</v>
      </c>
      <c r="C2" s="67" t="s">
        <v>218</v>
      </c>
    </row>
    <row r="3" spans="2:14">
      <c r="B3" s="46" t="s">
        <v>141</v>
      </c>
      <c r="C3" s="67" t="s">
        <v>219</v>
      </c>
    </row>
    <row r="4" spans="2:14">
      <c r="B4" s="46" t="s">
        <v>142</v>
      </c>
      <c r="C4" s="67">
        <v>8602</v>
      </c>
    </row>
    <row r="6" spans="2:14" ht="26.25" customHeight="1">
      <c r="B6" s="149" t="s">
        <v>167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</row>
    <row r="7" spans="2:14" ht="26.25" customHeight="1">
      <c r="B7" s="149" t="s">
        <v>215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2:14" s="3" customFormat="1" ht="74.25" customHeight="1">
      <c r="B8" s="21" t="s">
        <v>109</v>
      </c>
      <c r="C8" s="29" t="s">
        <v>43</v>
      </c>
      <c r="D8" s="29" t="s">
        <v>113</v>
      </c>
      <c r="E8" s="29" t="s">
        <v>111</v>
      </c>
      <c r="F8" s="29" t="s">
        <v>62</v>
      </c>
      <c r="G8" s="29" t="s">
        <v>97</v>
      </c>
      <c r="H8" s="29" t="s">
        <v>194</v>
      </c>
      <c r="I8" s="29" t="s">
        <v>193</v>
      </c>
      <c r="J8" s="29" t="s">
        <v>208</v>
      </c>
      <c r="K8" s="29" t="s">
        <v>59</v>
      </c>
      <c r="L8" s="29" t="s">
        <v>56</v>
      </c>
      <c r="M8" s="29" t="s">
        <v>143</v>
      </c>
      <c r="N8" s="13" t="s">
        <v>145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201</v>
      </c>
      <c r="I9" s="31"/>
      <c r="J9" s="15" t="s">
        <v>197</v>
      </c>
      <c r="K9" s="15" t="s">
        <v>197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4" t="s">
        <v>211</v>
      </c>
      <c r="C11" s="85"/>
      <c r="D11" s="85"/>
      <c r="E11" s="85"/>
      <c r="F11" s="85"/>
      <c r="G11" s="85"/>
      <c r="H11" s="87"/>
      <c r="I11" s="89"/>
      <c r="J11" s="85"/>
      <c r="K11" s="87">
        <v>495.94659284300008</v>
      </c>
      <c r="L11" s="85"/>
      <c r="M11" s="90">
        <f>IFERROR(K11/$K$11,0)</f>
        <v>1</v>
      </c>
      <c r="N11" s="90">
        <f>K11/'סכום נכסי הקרן'!$C$42</f>
        <v>6.3344257670936311E-3</v>
      </c>
    </row>
    <row r="12" spans="2:14">
      <c r="B12" s="70" t="s">
        <v>188</v>
      </c>
      <c r="C12" s="71"/>
      <c r="D12" s="71"/>
      <c r="E12" s="71"/>
      <c r="F12" s="71"/>
      <c r="G12" s="71"/>
      <c r="H12" s="79"/>
      <c r="I12" s="81"/>
      <c r="J12" s="71"/>
      <c r="K12" s="79">
        <v>129.05825875400004</v>
      </c>
      <c r="L12" s="71"/>
      <c r="M12" s="80">
        <f t="shared" ref="M12:M73" si="0">IFERROR(K12/$K$11,0)</f>
        <v>0.26022612236163806</v>
      </c>
      <c r="N12" s="80">
        <f>K12/'סכום נכסי הקרן'!$C$42</f>
        <v>1.6483830547584205E-3</v>
      </c>
    </row>
    <row r="13" spans="2:14">
      <c r="B13" s="86" t="s">
        <v>212</v>
      </c>
      <c r="C13" s="71"/>
      <c r="D13" s="71"/>
      <c r="E13" s="71"/>
      <c r="F13" s="71"/>
      <c r="G13" s="71"/>
      <c r="H13" s="79"/>
      <c r="I13" s="81"/>
      <c r="J13" s="71"/>
      <c r="K13" s="79">
        <v>117.38469553100003</v>
      </c>
      <c r="L13" s="71"/>
      <c r="M13" s="80">
        <f t="shared" si="0"/>
        <v>0.23668817817276558</v>
      </c>
      <c r="N13" s="80">
        <f>K13/'סכום נכסי הקרן'!$C$42</f>
        <v>1.4992836945840148E-3</v>
      </c>
    </row>
    <row r="14" spans="2:14">
      <c r="B14" s="75" t="s">
        <v>1250</v>
      </c>
      <c r="C14" s="69" t="s">
        <v>1251</v>
      </c>
      <c r="D14" s="82" t="s">
        <v>114</v>
      </c>
      <c r="E14" s="69" t="s">
        <v>1252</v>
      </c>
      <c r="F14" s="82" t="s">
        <v>1253</v>
      </c>
      <c r="G14" s="82" t="s">
        <v>127</v>
      </c>
      <c r="H14" s="76">
        <v>465.98918400000008</v>
      </c>
      <c r="I14" s="78">
        <v>1753</v>
      </c>
      <c r="J14" s="69"/>
      <c r="K14" s="76">
        <v>8.1687903960000021</v>
      </c>
      <c r="L14" s="77">
        <v>4.7862398613839902E-6</v>
      </c>
      <c r="M14" s="77">
        <f t="shared" si="0"/>
        <v>1.6471109014324786E-2</v>
      </c>
      <c r="N14" s="77">
        <f>K14/'סכום נכסי הקרן'!$C$42</f>
        <v>1.0433501735294711E-4</v>
      </c>
    </row>
    <row r="15" spans="2:14">
      <c r="B15" s="75" t="s">
        <v>1254</v>
      </c>
      <c r="C15" s="69" t="s">
        <v>1255</v>
      </c>
      <c r="D15" s="82" t="s">
        <v>114</v>
      </c>
      <c r="E15" s="69" t="s">
        <v>1252</v>
      </c>
      <c r="F15" s="82" t="s">
        <v>1253</v>
      </c>
      <c r="G15" s="82" t="s">
        <v>127</v>
      </c>
      <c r="H15" s="76">
        <v>1016.0000000000001</v>
      </c>
      <c r="I15" s="78">
        <v>1775</v>
      </c>
      <c r="J15" s="69"/>
      <c r="K15" s="76">
        <v>18.034000000000002</v>
      </c>
      <c r="L15" s="77">
        <v>2.8323282842435464E-5</v>
      </c>
      <c r="M15" s="77">
        <f t="shared" si="0"/>
        <v>3.636278635693533E-2</v>
      </c>
      <c r="N15" s="77">
        <f>K15/'סכום נכסי הקרן'!$C$42</f>
        <v>2.303373708626919E-4</v>
      </c>
    </row>
    <row r="16" spans="2:14">
      <c r="B16" s="75" t="s">
        <v>1256</v>
      </c>
      <c r="C16" s="69" t="s">
        <v>1257</v>
      </c>
      <c r="D16" s="82" t="s">
        <v>114</v>
      </c>
      <c r="E16" s="69" t="s">
        <v>1252</v>
      </c>
      <c r="F16" s="82" t="s">
        <v>1253</v>
      </c>
      <c r="G16" s="82" t="s">
        <v>127</v>
      </c>
      <c r="H16" s="76">
        <v>238.45636200000004</v>
      </c>
      <c r="I16" s="78">
        <v>3159</v>
      </c>
      <c r="J16" s="69"/>
      <c r="K16" s="76">
        <v>7.5328364870000009</v>
      </c>
      <c r="L16" s="77">
        <v>3.5176141025227418E-6</v>
      </c>
      <c r="M16" s="77">
        <f t="shared" si="0"/>
        <v>1.5188805802290576E-2</v>
      </c>
      <c r="N16" s="77">
        <f>K16/'סכום נכסי הקרן'!$C$42</f>
        <v>9.6212362845410679E-5</v>
      </c>
    </row>
    <row r="17" spans="2:14">
      <c r="B17" s="75" t="s">
        <v>1258</v>
      </c>
      <c r="C17" s="69" t="s">
        <v>1259</v>
      </c>
      <c r="D17" s="82" t="s">
        <v>114</v>
      </c>
      <c r="E17" s="69" t="s">
        <v>1260</v>
      </c>
      <c r="F17" s="82" t="s">
        <v>1253</v>
      </c>
      <c r="G17" s="82" t="s">
        <v>127</v>
      </c>
      <c r="H17" s="76">
        <v>108.69712600000001</v>
      </c>
      <c r="I17" s="78">
        <v>3114</v>
      </c>
      <c r="J17" s="69"/>
      <c r="K17" s="76">
        <v>3.384828499000001</v>
      </c>
      <c r="L17" s="77">
        <v>1.2741167819272717E-6</v>
      </c>
      <c r="M17" s="77">
        <f t="shared" si="0"/>
        <v>6.8249858913165739E-3</v>
      </c>
      <c r="N17" s="77">
        <f>K17/'סכום נכסי הקרן'!$C$42</f>
        <v>4.3232366490006205E-5</v>
      </c>
    </row>
    <row r="18" spans="2:14">
      <c r="B18" s="75" t="s">
        <v>1261</v>
      </c>
      <c r="C18" s="69" t="s">
        <v>1262</v>
      </c>
      <c r="D18" s="82" t="s">
        <v>114</v>
      </c>
      <c r="E18" s="69" t="s">
        <v>1263</v>
      </c>
      <c r="F18" s="82" t="s">
        <v>1253</v>
      </c>
      <c r="G18" s="82" t="s">
        <v>127</v>
      </c>
      <c r="H18" s="76">
        <v>179.00000000000003</v>
      </c>
      <c r="I18" s="78">
        <v>16950</v>
      </c>
      <c r="J18" s="69"/>
      <c r="K18" s="76">
        <v>30.340120000000006</v>
      </c>
      <c r="L18" s="77">
        <v>1.5299725904128332E-5</v>
      </c>
      <c r="M18" s="77">
        <f t="shared" si="0"/>
        <v>6.1176183963833911E-2</v>
      </c>
      <c r="N18" s="77">
        <f>K18/'סכום נכסי הקרן'!$C$42</f>
        <v>3.875159960329697E-4</v>
      </c>
    </row>
    <row r="19" spans="2:14">
      <c r="B19" s="75" t="s">
        <v>1264</v>
      </c>
      <c r="C19" s="69" t="s">
        <v>1265</v>
      </c>
      <c r="D19" s="82" t="s">
        <v>114</v>
      </c>
      <c r="E19" s="69" t="s">
        <v>1263</v>
      </c>
      <c r="F19" s="82" t="s">
        <v>1253</v>
      </c>
      <c r="G19" s="82" t="s">
        <v>127</v>
      </c>
      <c r="H19" s="76">
        <v>11.683966000000003</v>
      </c>
      <c r="I19" s="78">
        <v>17260</v>
      </c>
      <c r="J19" s="69"/>
      <c r="K19" s="76">
        <v>2.0166526010000005</v>
      </c>
      <c r="L19" s="77">
        <v>1.5871085227323671E-6</v>
      </c>
      <c r="M19" s="77">
        <f t="shared" si="0"/>
        <v>4.0662696953710185E-3</v>
      </c>
      <c r="N19" s="77">
        <f>K19/'סכום נכסי הקרן'!$C$42</f>
        <v>2.5757483534310154E-5</v>
      </c>
    </row>
    <row r="20" spans="2:14">
      <c r="B20" s="75" t="s">
        <v>1266</v>
      </c>
      <c r="C20" s="69" t="s">
        <v>1267</v>
      </c>
      <c r="D20" s="82" t="s">
        <v>114</v>
      </c>
      <c r="E20" s="69" t="s">
        <v>1263</v>
      </c>
      <c r="F20" s="82" t="s">
        <v>1253</v>
      </c>
      <c r="G20" s="82" t="s">
        <v>127</v>
      </c>
      <c r="H20" s="76">
        <v>15.753273000000002</v>
      </c>
      <c r="I20" s="78">
        <v>30560</v>
      </c>
      <c r="J20" s="69"/>
      <c r="K20" s="76">
        <v>4.8142003630000003</v>
      </c>
      <c r="L20" s="77">
        <v>2.0659948878889657E-6</v>
      </c>
      <c r="M20" s="77">
        <f t="shared" si="0"/>
        <v>9.7070943373211427E-3</v>
      </c>
      <c r="N20" s="77">
        <f>K20/'סכום נכסי הקרן'!$C$42</f>
        <v>6.1488868493935722E-5</v>
      </c>
    </row>
    <row r="21" spans="2:14">
      <c r="B21" s="75" t="s">
        <v>1268</v>
      </c>
      <c r="C21" s="69" t="s">
        <v>1269</v>
      </c>
      <c r="D21" s="82" t="s">
        <v>114</v>
      </c>
      <c r="E21" s="69" t="s">
        <v>1263</v>
      </c>
      <c r="F21" s="82" t="s">
        <v>1253</v>
      </c>
      <c r="G21" s="82" t="s">
        <v>127</v>
      </c>
      <c r="H21" s="76">
        <v>46.911000000000001</v>
      </c>
      <c r="I21" s="78">
        <v>17510</v>
      </c>
      <c r="J21" s="69"/>
      <c r="K21" s="76">
        <v>8.2141161000000018</v>
      </c>
      <c r="L21" s="77">
        <v>1.531494308290578E-6</v>
      </c>
      <c r="M21" s="77">
        <f t="shared" si="0"/>
        <v>1.6562501322799315E-2</v>
      </c>
      <c r="N21" s="77">
        <f>K21/'סכום נכסי הקרן'!$C$42</f>
        <v>1.0491393514666234E-4</v>
      </c>
    </row>
    <row r="22" spans="2:14">
      <c r="B22" s="75" t="s">
        <v>1270</v>
      </c>
      <c r="C22" s="69" t="s">
        <v>1271</v>
      </c>
      <c r="D22" s="82" t="s">
        <v>114</v>
      </c>
      <c r="E22" s="69" t="s">
        <v>1272</v>
      </c>
      <c r="F22" s="82" t="s">
        <v>1253</v>
      </c>
      <c r="G22" s="82" t="s">
        <v>127</v>
      </c>
      <c r="H22" s="76">
        <v>623.00000000000011</v>
      </c>
      <c r="I22" s="78">
        <v>1763</v>
      </c>
      <c r="J22" s="69"/>
      <c r="K22" s="76">
        <v>10.983490000000002</v>
      </c>
      <c r="L22" s="77">
        <v>1.0547310434992585E-5</v>
      </c>
      <c r="M22" s="77">
        <f t="shared" si="0"/>
        <v>2.2146517706750336E-2</v>
      </c>
      <c r="N22" s="77">
        <f>K22/'סכום נכסי הקרן'!$C$42</f>
        <v>1.4028547241303469E-4</v>
      </c>
    </row>
    <row r="23" spans="2:14">
      <c r="B23" s="75" t="s">
        <v>1273</v>
      </c>
      <c r="C23" s="69" t="s">
        <v>1274</v>
      </c>
      <c r="D23" s="82" t="s">
        <v>114</v>
      </c>
      <c r="E23" s="69" t="s">
        <v>1272</v>
      </c>
      <c r="F23" s="82" t="s">
        <v>1253</v>
      </c>
      <c r="G23" s="82" t="s">
        <v>127</v>
      </c>
      <c r="H23" s="76">
        <v>455.59963200000004</v>
      </c>
      <c r="I23" s="78">
        <v>1757</v>
      </c>
      <c r="J23" s="69"/>
      <c r="K23" s="76">
        <v>8.0048855340000014</v>
      </c>
      <c r="L23" s="77">
        <v>2.5090155538548646E-6</v>
      </c>
      <c r="M23" s="77">
        <f t="shared" si="0"/>
        <v>1.6140620077884228E-2</v>
      </c>
      <c r="N23" s="77">
        <f>K23/'סכום נכסי הקרן'!$C$42</f>
        <v>1.0224155971821867E-4</v>
      </c>
    </row>
    <row r="24" spans="2:14">
      <c r="B24" s="75" t="s">
        <v>1275</v>
      </c>
      <c r="C24" s="69" t="s">
        <v>1276</v>
      </c>
      <c r="D24" s="82" t="s">
        <v>114</v>
      </c>
      <c r="E24" s="69" t="s">
        <v>1272</v>
      </c>
      <c r="F24" s="82" t="s">
        <v>1253</v>
      </c>
      <c r="G24" s="82" t="s">
        <v>127</v>
      </c>
      <c r="H24" s="76">
        <v>108.86647100000002</v>
      </c>
      <c r="I24" s="78">
        <v>1732</v>
      </c>
      <c r="J24" s="69"/>
      <c r="K24" s="76">
        <v>1.8855672790000004</v>
      </c>
      <c r="L24" s="77">
        <v>1.2880881386107751E-6</v>
      </c>
      <c r="M24" s="77">
        <f t="shared" si="0"/>
        <v>3.8019563118501095E-3</v>
      </c>
      <c r="N24" s="77">
        <f>K24/'סכום נכסי הקרן'!$C$42</f>
        <v>2.4083210027147603E-5</v>
      </c>
    </row>
    <row r="25" spans="2:14">
      <c r="B25" s="75" t="s">
        <v>1277</v>
      </c>
      <c r="C25" s="69" t="s">
        <v>1278</v>
      </c>
      <c r="D25" s="82" t="s">
        <v>114</v>
      </c>
      <c r="E25" s="69" t="s">
        <v>1272</v>
      </c>
      <c r="F25" s="82" t="s">
        <v>1253</v>
      </c>
      <c r="G25" s="82" t="s">
        <v>127</v>
      </c>
      <c r="H25" s="76">
        <v>451.78091200000011</v>
      </c>
      <c r="I25" s="78">
        <v>3100</v>
      </c>
      <c r="J25" s="69"/>
      <c r="K25" s="76">
        <v>14.005208272000001</v>
      </c>
      <c r="L25" s="77">
        <v>3.0633459651177835E-6</v>
      </c>
      <c r="M25" s="77">
        <f t="shared" si="0"/>
        <v>2.8239347692088242E-2</v>
      </c>
      <c r="N25" s="77">
        <f>K25/'סכום נכסי הקרן'!$C$42</f>
        <v>1.7888005166667983E-4</v>
      </c>
    </row>
    <row r="26" spans="2:14">
      <c r="B26" s="72"/>
      <c r="C26" s="69"/>
      <c r="D26" s="69"/>
      <c r="E26" s="69"/>
      <c r="F26" s="69"/>
      <c r="G26" s="69"/>
      <c r="H26" s="76"/>
      <c r="I26" s="78"/>
      <c r="J26" s="69"/>
      <c r="K26" s="69"/>
      <c r="L26" s="69"/>
      <c r="M26" s="77"/>
      <c r="N26" s="69"/>
    </row>
    <row r="27" spans="2:14">
      <c r="B27" s="86" t="s">
        <v>213</v>
      </c>
      <c r="C27" s="71"/>
      <c r="D27" s="71"/>
      <c r="E27" s="71"/>
      <c r="F27" s="71"/>
      <c r="G27" s="71"/>
      <c r="H27" s="79"/>
      <c r="I27" s="81"/>
      <c r="J27" s="71"/>
      <c r="K27" s="79">
        <v>11.673563223000002</v>
      </c>
      <c r="L27" s="71"/>
      <c r="M27" s="80">
        <f t="shared" si="0"/>
        <v>2.3537944188872485E-2</v>
      </c>
      <c r="N27" s="80">
        <f>K27/'סכום נכסי הקרן'!$C$42</f>
        <v>1.4909936017440568E-4</v>
      </c>
    </row>
    <row r="28" spans="2:14">
      <c r="B28" s="75" t="s">
        <v>1279</v>
      </c>
      <c r="C28" s="69" t="s">
        <v>1280</v>
      </c>
      <c r="D28" s="82" t="s">
        <v>114</v>
      </c>
      <c r="E28" s="69" t="s">
        <v>1252</v>
      </c>
      <c r="F28" s="82" t="s">
        <v>1281</v>
      </c>
      <c r="G28" s="82" t="s">
        <v>127</v>
      </c>
      <c r="H28" s="76">
        <v>998.25600000000009</v>
      </c>
      <c r="I28" s="78">
        <v>359.86</v>
      </c>
      <c r="J28" s="69"/>
      <c r="K28" s="76">
        <v>3.5923240420000004</v>
      </c>
      <c r="L28" s="77">
        <v>1.4897009122361695E-5</v>
      </c>
      <c r="M28" s="77">
        <f t="shared" si="0"/>
        <v>7.2433687292962389E-3</v>
      </c>
      <c r="N28" s="77">
        <f>K28/'סכום נכסי הקרן'!$C$42</f>
        <v>4.5882581519414347E-5</v>
      </c>
    </row>
    <row r="29" spans="2:14">
      <c r="B29" s="75" t="s">
        <v>1282</v>
      </c>
      <c r="C29" s="69" t="s">
        <v>1283</v>
      </c>
      <c r="D29" s="82" t="s">
        <v>114</v>
      </c>
      <c r="E29" s="69" t="s">
        <v>1252</v>
      </c>
      <c r="F29" s="82" t="s">
        <v>1281</v>
      </c>
      <c r="G29" s="82" t="s">
        <v>127</v>
      </c>
      <c r="H29" s="76">
        <v>3.6823170000000003</v>
      </c>
      <c r="I29" s="78">
        <v>345.2</v>
      </c>
      <c r="J29" s="69"/>
      <c r="K29" s="76">
        <v>1.2711358000000002E-2</v>
      </c>
      <c r="L29" s="77">
        <v>2.1719972132642917E-8</v>
      </c>
      <c r="M29" s="77">
        <f t="shared" si="0"/>
        <v>2.5630497685511851E-5</v>
      </c>
      <c r="N29" s="77">
        <f>K29/'סכום נכסי הקרן'!$C$42</f>
        <v>1.6235448496253995E-7</v>
      </c>
    </row>
    <row r="30" spans="2:14">
      <c r="B30" s="75" t="s">
        <v>1284</v>
      </c>
      <c r="C30" s="69" t="s">
        <v>1285</v>
      </c>
      <c r="D30" s="82" t="s">
        <v>114</v>
      </c>
      <c r="E30" s="69" t="s">
        <v>1263</v>
      </c>
      <c r="F30" s="82" t="s">
        <v>1281</v>
      </c>
      <c r="G30" s="82" t="s">
        <v>127</v>
      </c>
      <c r="H30" s="76">
        <v>118.66668400000002</v>
      </c>
      <c r="I30" s="78">
        <v>3608</v>
      </c>
      <c r="J30" s="69"/>
      <c r="K30" s="76">
        <v>4.2814939489999997</v>
      </c>
      <c r="L30" s="77">
        <v>1.8994628949314923E-5</v>
      </c>
      <c r="M30" s="77">
        <f t="shared" si="0"/>
        <v>8.6329738136851682E-3</v>
      </c>
      <c r="N30" s="77">
        <f>K30/'סכום נכסי הקרן'!$C$42</f>
        <v>5.4684931772051904E-5</v>
      </c>
    </row>
    <row r="31" spans="2:14">
      <c r="B31" s="75" t="s">
        <v>1286</v>
      </c>
      <c r="C31" s="69" t="s">
        <v>1287</v>
      </c>
      <c r="D31" s="82" t="s">
        <v>114</v>
      </c>
      <c r="E31" s="69" t="s">
        <v>1272</v>
      </c>
      <c r="F31" s="82" t="s">
        <v>1281</v>
      </c>
      <c r="G31" s="82" t="s">
        <v>127</v>
      </c>
      <c r="H31" s="76">
        <v>104.81688000000003</v>
      </c>
      <c r="I31" s="78">
        <v>3613</v>
      </c>
      <c r="J31" s="69"/>
      <c r="K31" s="76">
        <v>3.7870338740000005</v>
      </c>
      <c r="L31" s="77">
        <v>1.0377426000968275E-5</v>
      </c>
      <c r="M31" s="77">
        <f t="shared" si="0"/>
        <v>7.6359711482055634E-3</v>
      </c>
      <c r="N31" s="77">
        <f>K31/'סכום נכסי הקרן'!$C$42</f>
        <v>4.8369492397976868E-5</v>
      </c>
    </row>
    <row r="32" spans="2:14">
      <c r="B32" s="72"/>
      <c r="C32" s="69"/>
      <c r="D32" s="69"/>
      <c r="E32" s="69"/>
      <c r="F32" s="69"/>
      <c r="G32" s="69"/>
      <c r="H32" s="76"/>
      <c r="I32" s="78"/>
      <c r="J32" s="69"/>
      <c r="K32" s="69"/>
      <c r="L32" s="69"/>
      <c r="M32" s="77"/>
      <c r="N32" s="69"/>
    </row>
    <row r="33" spans="2:14">
      <c r="B33" s="70" t="s">
        <v>187</v>
      </c>
      <c r="C33" s="71"/>
      <c r="D33" s="71"/>
      <c r="E33" s="71"/>
      <c r="F33" s="71"/>
      <c r="G33" s="71"/>
      <c r="H33" s="79"/>
      <c r="I33" s="81"/>
      <c r="J33" s="71"/>
      <c r="K33" s="79">
        <v>366.88833408900001</v>
      </c>
      <c r="L33" s="71"/>
      <c r="M33" s="80">
        <f t="shared" si="0"/>
        <v>0.73977387763836189</v>
      </c>
      <c r="N33" s="80">
        <f>K33/'סכום נכסי הקרן'!$C$42</f>
        <v>4.6860427123352104E-3</v>
      </c>
    </row>
    <row r="34" spans="2:14">
      <c r="B34" s="86" t="s">
        <v>214</v>
      </c>
      <c r="C34" s="71"/>
      <c r="D34" s="71"/>
      <c r="E34" s="71"/>
      <c r="F34" s="71"/>
      <c r="G34" s="71"/>
      <c r="H34" s="79"/>
      <c r="I34" s="81"/>
      <c r="J34" s="71"/>
      <c r="K34" s="79">
        <v>366.88833408900001</v>
      </c>
      <c r="L34" s="71"/>
      <c r="M34" s="80">
        <f t="shared" si="0"/>
        <v>0.73977387763836189</v>
      </c>
      <c r="N34" s="80">
        <f>K34/'סכום נכסי הקרן'!$C$42</f>
        <v>4.6860427123352104E-3</v>
      </c>
    </row>
    <row r="35" spans="2:14">
      <c r="B35" s="75" t="s">
        <v>1288</v>
      </c>
      <c r="C35" s="69" t="s">
        <v>1289</v>
      </c>
      <c r="D35" s="82" t="s">
        <v>26</v>
      </c>
      <c r="E35" s="69"/>
      <c r="F35" s="82" t="s">
        <v>1253</v>
      </c>
      <c r="G35" s="82" t="s">
        <v>126</v>
      </c>
      <c r="H35" s="76">
        <v>102.99612800000001</v>
      </c>
      <c r="I35" s="78">
        <v>6351.4</v>
      </c>
      <c r="J35" s="69"/>
      <c r="K35" s="76">
        <v>24.204275724000002</v>
      </c>
      <c r="L35" s="77">
        <v>2.3301881774612246E-6</v>
      </c>
      <c r="M35" s="77">
        <f t="shared" si="0"/>
        <v>4.8804198019084401E-2</v>
      </c>
      <c r="N35" s="77">
        <f>K35/'סכום נכסי הקרן'!$C$42</f>
        <v>3.0914656947442822E-4</v>
      </c>
    </row>
    <row r="36" spans="2:14">
      <c r="B36" s="75" t="s">
        <v>1290</v>
      </c>
      <c r="C36" s="69" t="s">
        <v>1291</v>
      </c>
      <c r="D36" s="82" t="s">
        <v>1087</v>
      </c>
      <c r="E36" s="69"/>
      <c r="F36" s="82" t="s">
        <v>1253</v>
      </c>
      <c r="G36" s="82" t="s">
        <v>126</v>
      </c>
      <c r="H36" s="76">
        <v>72.121047000000019</v>
      </c>
      <c r="I36" s="78">
        <v>6508</v>
      </c>
      <c r="J36" s="69"/>
      <c r="K36" s="76">
        <v>17.366459734000003</v>
      </c>
      <c r="L36" s="77">
        <v>3.5872194478985339E-7</v>
      </c>
      <c r="M36" s="77">
        <f t="shared" si="0"/>
        <v>3.50167941157681E-2</v>
      </c>
      <c r="N36" s="77">
        <f>K36/'סכום נכסי הקרן'!$C$42</f>
        <v>2.218112829279341E-4</v>
      </c>
    </row>
    <row r="37" spans="2:14">
      <c r="B37" s="75" t="s">
        <v>1292</v>
      </c>
      <c r="C37" s="69" t="s">
        <v>1293</v>
      </c>
      <c r="D37" s="82" t="s">
        <v>1087</v>
      </c>
      <c r="E37" s="69"/>
      <c r="F37" s="82" t="s">
        <v>1253</v>
      </c>
      <c r="G37" s="82" t="s">
        <v>126</v>
      </c>
      <c r="H37" s="76">
        <v>4.7643340000000007</v>
      </c>
      <c r="I37" s="78">
        <v>16981</v>
      </c>
      <c r="J37" s="69"/>
      <c r="K37" s="76">
        <v>2.9934167</v>
      </c>
      <c r="L37" s="77">
        <v>4.6960880071148439E-8</v>
      </c>
      <c r="M37" s="77">
        <f t="shared" si="0"/>
        <v>6.0357642197727823E-3</v>
      </c>
      <c r="N37" s="77">
        <f>K37/'סכום נכסי הקרן'!$C$42</f>
        <v>3.8233100397830503E-5</v>
      </c>
    </row>
    <row r="38" spans="2:14">
      <c r="B38" s="75" t="s">
        <v>1294</v>
      </c>
      <c r="C38" s="69" t="s">
        <v>1295</v>
      </c>
      <c r="D38" s="82" t="s">
        <v>1087</v>
      </c>
      <c r="E38" s="69"/>
      <c r="F38" s="82" t="s">
        <v>1253</v>
      </c>
      <c r="G38" s="82" t="s">
        <v>126</v>
      </c>
      <c r="H38" s="76">
        <v>25.606770000000004</v>
      </c>
      <c r="I38" s="78">
        <v>7417</v>
      </c>
      <c r="J38" s="69"/>
      <c r="K38" s="76">
        <v>7.0272404210000019</v>
      </c>
      <c r="L38" s="77">
        <v>1.0902445086545062E-7</v>
      </c>
      <c r="M38" s="77">
        <f t="shared" si="0"/>
        <v>1.4169349124300947E-2</v>
      </c>
      <c r="N38" s="77">
        <f>K38/'סכום נכסי הקרן'!$C$42</f>
        <v>8.9754690195917503E-5</v>
      </c>
    </row>
    <row r="39" spans="2:14">
      <c r="B39" s="75" t="s">
        <v>1296</v>
      </c>
      <c r="C39" s="69" t="s">
        <v>1297</v>
      </c>
      <c r="D39" s="82" t="s">
        <v>1087</v>
      </c>
      <c r="E39" s="69"/>
      <c r="F39" s="82" t="s">
        <v>1253</v>
      </c>
      <c r="G39" s="82" t="s">
        <v>126</v>
      </c>
      <c r="H39" s="76">
        <v>7.963210000000001</v>
      </c>
      <c r="I39" s="78">
        <v>8117</v>
      </c>
      <c r="J39" s="69"/>
      <c r="K39" s="76">
        <v>2.3915827960000007</v>
      </c>
      <c r="L39" s="77">
        <v>1.9268587296279326E-8</v>
      </c>
      <c r="M39" s="77">
        <f t="shared" si="0"/>
        <v>4.8222587482460938E-3</v>
      </c>
      <c r="N39" s="77">
        <f>K39/'סכום נכסי הקרן'!$C$42</f>
        <v>3.0546240070482735E-5</v>
      </c>
    </row>
    <row r="40" spans="2:14">
      <c r="B40" s="75" t="s">
        <v>1298</v>
      </c>
      <c r="C40" s="69" t="s">
        <v>1299</v>
      </c>
      <c r="D40" s="82" t="s">
        <v>1087</v>
      </c>
      <c r="E40" s="69"/>
      <c r="F40" s="82" t="s">
        <v>1253</v>
      </c>
      <c r="G40" s="82" t="s">
        <v>126</v>
      </c>
      <c r="H40" s="76">
        <v>68.04349400000001</v>
      </c>
      <c r="I40" s="78">
        <v>3371</v>
      </c>
      <c r="J40" s="69"/>
      <c r="K40" s="76">
        <v>8.4868609340000027</v>
      </c>
      <c r="L40" s="77">
        <v>7.0562912666389744E-8</v>
      </c>
      <c r="M40" s="77">
        <f t="shared" si="0"/>
        <v>1.7112449317071236E-2</v>
      </c>
      <c r="N40" s="77">
        <f>K40/'סכום נכסי הקרן'!$C$42</f>
        <v>1.0839753989213985E-4</v>
      </c>
    </row>
    <row r="41" spans="2:14">
      <c r="B41" s="75" t="s">
        <v>1300</v>
      </c>
      <c r="C41" s="69" t="s">
        <v>1301</v>
      </c>
      <c r="D41" s="82" t="s">
        <v>1069</v>
      </c>
      <c r="E41" s="69"/>
      <c r="F41" s="82" t="s">
        <v>1253</v>
      </c>
      <c r="G41" s="82" t="s">
        <v>126</v>
      </c>
      <c r="H41" s="76">
        <v>26.687556000000004</v>
      </c>
      <c r="I41" s="78">
        <v>2426</v>
      </c>
      <c r="J41" s="69"/>
      <c r="K41" s="76">
        <v>2.3955284020000005</v>
      </c>
      <c r="L41" s="77">
        <v>9.0038987854251022E-7</v>
      </c>
      <c r="M41" s="77">
        <f t="shared" si="0"/>
        <v>4.83021445568907E-3</v>
      </c>
      <c r="N41" s="77">
        <f>K41/'סכום נכסי הקרן'!$C$42</f>
        <v>3.0596634908704987E-5</v>
      </c>
    </row>
    <row r="42" spans="2:14">
      <c r="B42" s="75" t="s">
        <v>1302</v>
      </c>
      <c r="C42" s="69" t="s">
        <v>1303</v>
      </c>
      <c r="D42" s="82" t="s">
        <v>26</v>
      </c>
      <c r="E42" s="69"/>
      <c r="F42" s="82" t="s">
        <v>1253</v>
      </c>
      <c r="G42" s="82" t="s">
        <v>134</v>
      </c>
      <c r="H42" s="76">
        <v>95.516866000000007</v>
      </c>
      <c r="I42" s="78">
        <v>5040</v>
      </c>
      <c r="J42" s="69"/>
      <c r="K42" s="76">
        <v>13.430236799000001</v>
      </c>
      <c r="L42" s="77">
        <v>1.3893952037120647E-6</v>
      </c>
      <c r="M42" s="77">
        <f t="shared" si="0"/>
        <v>2.7080006179720967E-2</v>
      </c>
      <c r="N42" s="77">
        <f>K42/'סכום נכסי הקרן'!$C$42</f>
        <v>1.7153628891787928E-4</v>
      </c>
    </row>
    <row r="43" spans="2:14">
      <c r="B43" s="75" t="s">
        <v>1304</v>
      </c>
      <c r="C43" s="69" t="s">
        <v>1305</v>
      </c>
      <c r="D43" s="82" t="s">
        <v>115</v>
      </c>
      <c r="E43" s="69"/>
      <c r="F43" s="82" t="s">
        <v>1253</v>
      </c>
      <c r="G43" s="82" t="s">
        <v>126</v>
      </c>
      <c r="H43" s="76">
        <v>141.45657700000001</v>
      </c>
      <c r="I43" s="78">
        <v>1003</v>
      </c>
      <c r="J43" s="69"/>
      <c r="K43" s="76">
        <v>5.2495949329999991</v>
      </c>
      <c r="L43" s="77">
        <v>6.1961439953881989E-7</v>
      </c>
      <c r="M43" s="77">
        <f t="shared" si="0"/>
        <v>1.0585000499563556E-2</v>
      </c>
      <c r="N43" s="77">
        <f>K43/'סכום נכסי הקרן'!$C$42</f>
        <v>6.7049899909134354E-5</v>
      </c>
    </row>
    <row r="44" spans="2:14">
      <c r="B44" s="75" t="s">
        <v>1306</v>
      </c>
      <c r="C44" s="69" t="s">
        <v>1307</v>
      </c>
      <c r="D44" s="82" t="s">
        <v>115</v>
      </c>
      <c r="E44" s="69"/>
      <c r="F44" s="82" t="s">
        <v>1253</v>
      </c>
      <c r="G44" s="82" t="s">
        <v>126</v>
      </c>
      <c r="H44" s="76">
        <v>160.66998000000004</v>
      </c>
      <c r="I44" s="78">
        <v>446</v>
      </c>
      <c r="J44" s="69"/>
      <c r="K44" s="76">
        <v>2.6513760100000003</v>
      </c>
      <c r="L44" s="77">
        <v>2.6897309891675034E-7</v>
      </c>
      <c r="M44" s="77">
        <f t="shared" si="0"/>
        <v>5.3460917934753036E-3</v>
      </c>
      <c r="N44" s="77">
        <f>K44/'סכום נכסי הקרן'!$C$42</f>
        <v>3.3864421609837767E-5</v>
      </c>
    </row>
    <row r="45" spans="2:14">
      <c r="B45" s="75" t="s">
        <v>1308</v>
      </c>
      <c r="C45" s="69" t="s">
        <v>1309</v>
      </c>
      <c r="D45" s="82" t="s">
        <v>1087</v>
      </c>
      <c r="E45" s="69"/>
      <c r="F45" s="82" t="s">
        <v>1253</v>
      </c>
      <c r="G45" s="82" t="s">
        <v>126</v>
      </c>
      <c r="H45" s="76">
        <v>37.837629000000007</v>
      </c>
      <c r="I45" s="78">
        <v>10732</v>
      </c>
      <c r="J45" s="69"/>
      <c r="K45" s="76">
        <v>15.024717074000002</v>
      </c>
      <c r="L45" s="77">
        <v>2.7324322626303479E-7</v>
      </c>
      <c r="M45" s="77">
        <f t="shared" si="0"/>
        <v>3.0295030333551094E-2</v>
      </c>
      <c r="N45" s="77">
        <f>K45/'סכום נכסי הקרן'!$C$42</f>
        <v>1.9190162075972923E-4</v>
      </c>
    </row>
    <row r="46" spans="2:14">
      <c r="B46" s="75" t="s">
        <v>1310</v>
      </c>
      <c r="C46" s="69" t="s">
        <v>1311</v>
      </c>
      <c r="D46" s="82" t="s">
        <v>26</v>
      </c>
      <c r="E46" s="69"/>
      <c r="F46" s="82" t="s">
        <v>1253</v>
      </c>
      <c r="G46" s="82" t="s">
        <v>126</v>
      </c>
      <c r="H46" s="76">
        <v>20.045926000000005</v>
      </c>
      <c r="I46" s="78">
        <v>4648</v>
      </c>
      <c r="J46" s="69"/>
      <c r="K46" s="76">
        <v>3.4474179990000002</v>
      </c>
      <c r="L46" s="77">
        <v>2.1388894016390537E-6</v>
      </c>
      <c r="M46" s="77">
        <f t="shared" si="0"/>
        <v>6.9511879882827145E-3</v>
      </c>
      <c r="N46" s="77">
        <f>K46/'סכום נכסי הקרן'!$C$42</f>
        <v>4.4031784304889771E-5</v>
      </c>
    </row>
    <row r="47" spans="2:14">
      <c r="B47" s="75" t="s">
        <v>1312</v>
      </c>
      <c r="C47" s="69" t="s">
        <v>1313</v>
      </c>
      <c r="D47" s="82" t="s">
        <v>1087</v>
      </c>
      <c r="E47" s="69"/>
      <c r="F47" s="82" t="s">
        <v>1253</v>
      </c>
      <c r="G47" s="82" t="s">
        <v>126</v>
      </c>
      <c r="H47" s="76">
        <v>56.642976000000004</v>
      </c>
      <c r="I47" s="78">
        <v>6014.5</v>
      </c>
      <c r="J47" s="69"/>
      <c r="K47" s="76">
        <v>12.605129629</v>
      </c>
      <c r="L47" s="77">
        <v>1.6843264647904463E-6</v>
      </c>
      <c r="M47" s="77">
        <f t="shared" si="0"/>
        <v>2.5416304519285927E-2</v>
      </c>
      <c r="N47" s="77">
        <f>K47/'סכום נכסי הקרן'!$C$42</f>
        <v>1.609976942512631E-4</v>
      </c>
    </row>
    <row r="48" spans="2:14">
      <c r="B48" s="75" t="s">
        <v>1314</v>
      </c>
      <c r="C48" s="69" t="s">
        <v>1315</v>
      </c>
      <c r="D48" s="82" t="s">
        <v>115</v>
      </c>
      <c r="E48" s="69"/>
      <c r="F48" s="82" t="s">
        <v>1253</v>
      </c>
      <c r="G48" s="82" t="s">
        <v>126</v>
      </c>
      <c r="H48" s="76">
        <v>775.14717499999995</v>
      </c>
      <c r="I48" s="78">
        <v>792</v>
      </c>
      <c r="J48" s="69"/>
      <c r="K48" s="76">
        <v>22.714912806000001</v>
      </c>
      <c r="L48" s="77">
        <v>9.0192999946769462E-7</v>
      </c>
      <c r="M48" s="77">
        <f t="shared" si="0"/>
        <v>4.5801126842685606E-2</v>
      </c>
      <c r="N48" s="77">
        <f>K48/'סכום נכסי הקרן'!$C$42</f>
        <v>2.9012383803423151E-4</v>
      </c>
    </row>
    <row r="49" spans="2:14">
      <c r="B49" s="75" t="s">
        <v>1316</v>
      </c>
      <c r="C49" s="69" t="s">
        <v>1317</v>
      </c>
      <c r="D49" s="82" t="s">
        <v>1318</v>
      </c>
      <c r="E49" s="69"/>
      <c r="F49" s="82" t="s">
        <v>1253</v>
      </c>
      <c r="G49" s="82" t="s">
        <v>131</v>
      </c>
      <c r="H49" s="76">
        <v>188.10274500000003</v>
      </c>
      <c r="I49" s="78">
        <v>1929</v>
      </c>
      <c r="J49" s="69"/>
      <c r="K49" s="76">
        <v>1.7133423380000001</v>
      </c>
      <c r="L49" s="77">
        <v>7.3334775471902111E-7</v>
      </c>
      <c r="M49" s="77">
        <f t="shared" si="0"/>
        <v>3.4546912162019558E-3</v>
      </c>
      <c r="N49" s="77">
        <f>K49/'סכום נכסי הקרן'!$C$42</f>
        <v>2.1883485057261704E-5</v>
      </c>
    </row>
    <row r="50" spans="2:14">
      <c r="B50" s="75" t="s">
        <v>1319</v>
      </c>
      <c r="C50" s="69" t="s">
        <v>1320</v>
      </c>
      <c r="D50" s="82" t="s">
        <v>26</v>
      </c>
      <c r="E50" s="69"/>
      <c r="F50" s="82" t="s">
        <v>1253</v>
      </c>
      <c r="G50" s="82" t="s">
        <v>128</v>
      </c>
      <c r="H50" s="76">
        <v>274.58286199999998</v>
      </c>
      <c r="I50" s="78">
        <v>2899</v>
      </c>
      <c r="J50" s="69"/>
      <c r="K50" s="76">
        <v>31.987891657000002</v>
      </c>
      <c r="L50" s="77">
        <v>1.1319255401103803E-6</v>
      </c>
      <c r="M50" s="77">
        <f t="shared" si="0"/>
        <v>6.4498661990256459E-2</v>
      </c>
      <c r="N50" s="77">
        <f>K50/'סכום נכסי הקרן'!$C$42</f>
        <v>4.0856198645414308E-4</v>
      </c>
    </row>
    <row r="51" spans="2:14">
      <c r="B51" s="75" t="s">
        <v>1321</v>
      </c>
      <c r="C51" s="69" t="s">
        <v>1322</v>
      </c>
      <c r="D51" s="82" t="s">
        <v>26</v>
      </c>
      <c r="E51" s="69"/>
      <c r="F51" s="82" t="s">
        <v>1253</v>
      </c>
      <c r="G51" s="82" t="s">
        <v>126</v>
      </c>
      <c r="H51" s="76">
        <v>25.897520000000004</v>
      </c>
      <c r="I51" s="78">
        <v>3805</v>
      </c>
      <c r="J51" s="69"/>
      <c r="K51" s="76">
        <v>3.6459823000000005</v>
      </c>
      <c r="L51" s="77">
        <v>4.1317038927887688E-7</v>
      </c>
      <c r="M51" s="77">
        <f t="shared" si="0"/>
        <v>7.3515623508965114E-3</v>
      </c>
      <c r="N51" s="77">
        <f>K51/'סכום נכסי הקרן'!$C$42</f>
        <v>4.6567925983914292E-5</v>
      </c>
    </row>
    <row r="52" spans="2:14">
      <c r="B52" s="75" t="s">
        <v>1323</v>
      </c>
      <c r="C52" s="69" t="s">
        <v>1324</v>
      </c>
      <c r="D52" s="82" t="s">
        <v>115</v>
      </c>
      <c r="E52" s="69"/>
      <c r="F52" s="82" t="s">
        <v>1253</v>
      </c>
      <c r="G52" s="82" t="s">
        <v>126</v>
      </c>
      <c r="H52" s="76">
        <v>246.83394900000013</v>
      </c>
      <c r="I52" s="78">
        <v>483.55</v>
      </c>
      <c r="J52" s="69"/>
      <c r="K52" s="76">
        <v>4.4161925350000004</v>
      </c>
      <c r="L52" s="77">
        <v>2.2843509011510473E-6</v>
      </c>
      <c r="M52" s="77">
        <f t="shared" si="0"/>
        <v>8.904572788138939E-3</v>
      </c>
      <c r="N52" s="77">
        <f>K52/'סכום נכסי הקרן'!$C$42</f>
        <v>5.6405355314148078E-5</v>
      </c>
    </row>
    <row r="53" spans="2:14">
      <c r="B53" s="75" t="s">
        <v>1325</v>
      </c>
      <c r="C53" s="69" t="s">
        <v>1326</v>
      </c>
      <c r="D53" s="82" t="s">
        <v>115</v>
      </c>
      <c r="E53" s="69"/>
      <c r="F53" s="82" t="s">
        <v>1253</v>
      </c>
      <c r="G53" s="82" t="s">
        <v>126</v>
      </c>
      <c r="H53" s="76">
        <v>28.835876000000006</v>
      </c>
      <c r="I53" s="78">
        <v>3885.75</v>
      </c>
      <c r="J53" s="69"/>
      <c r="K53" s="76">
        <v>4.1458129020000003</v>
      </c>
      <c r="L53" s="77">
        <v>2.8742996456111655E-7</v>
      </c>
      <c r="M53" s="77">
        <f t="shared" si="0"/>
        <v>8.3593938577826345E-3</v>
      </c>
      <c r="N53" s="77">
        <f>K53/'סכום נכסי הקרן'!$C$42</f>
        <v>5.2951959850022559E-5</v>
      </c>
    </row>
    <row r="54" spans="2:14">
      <c r="B54" s="75" t="s">
        <v>1327</v>
      </c>
      <c r="C54" s="69" t="s">
        <v>1328</v>
      </c>
      <c r="D54" s="82" t="s">
        <v>26</v>
      </c>
      <c r="E54" s="69"/>
      <c r="F54" s="82" t="s">
        <v>1253</v>
      </c>
      <c r="G54" s="82" t="s">
        <v>128</v>
      </c>
      <c r="H54" s="76">
        <v>219.37050100000008</v>
      </c>
      <c r="I54" s="78">
        <v>658.2</v>
      </c>
      <c r="J54" s="69"/>
      <c r="K54" s="76">
        <v>5.8022986110000012</v>
      </c>
      <c r="L54" s="77">
        <v>1.03943461500694E-6</v>
      </c>
      <c r="M54" s="77">
        <f t="shared" si="0"/>
        <v>1.1699442429352091E-2</v>
      </c>
      <c r="N54" s="77">
        <f>K54/'סכום נכסי הקרן'!$C$42</f>
        <v>7.41092495851164E-5</v>
      </c>
    </row>
    <row r="55" spans="2:14">
      <c r="B55" s="75" t="s">
        <v>1329</v>
      </c>
      <c r="C55" s="69" t="s">
        <v>1330</v>
      </c>
      <c r="D55" s="82" t="s">
        <v>115</v>
      </c>
      <c r="E55" s="69"/>
      <c r="F55" s="82" t="s">
        <v>1253</v>
      </c>
      <c r="G55" s="82" t="s">
        <v>126</v>
      </c>
      <c r="H55" s="76">
        <v>354.54816000000005</v>
      </c>
      <c r="I55" s="78">
        <v>1024</v>
      </c>
      <c r="J55" s="69"/>
      <c r="K55" s="76">
        <v>13.433120701000002</v>
      </c>
      <c r="L55" s="77">
        <v>1.5292793316025598E-6</v>
      </c>
      <c r="M55" s="77">
        <f t="shared" si="0"/>
        <v>2.708582112439771E-2</v>
      </c>
      <c r="N55" s="77">
        <f>K55/'סכום נכסי הקרן'!$C$42</f>
        <v>1.7157312325327386E-4</v>
      </c>
    </row>
    <row r="56" spans="2:14">
      <c r="B56" s="75" t="s">
        <v>1331</v>
      </c>
      <c r="C56" s="69" t="s">
        <v>1332</v>
      </c>
      <c r="D56" s="82" t="s">
        <v>1087</v>
      </c>
      <c r="E56" s="69"/>
      <c r="F56" s="82" t="s">
        <v>1253</v>
      </c>
      <c r="G56" s="82" t="s">
        <v>126</v>
      </c>
      <c r="H56" s="76">
        <v>11.653702000000001</v>
      </c>
      <c r="I56" s="78">
        <v>34591</v>
      </c>
      <c r="J56" s="69"/>
      <c r="K56" s="76">
        <v>14.915188977000001</v>
      </c>
      <c r="L56" s="77">
        <v>6.3507912806539513E-7</v>
      </c>
      <c r="M56" s="77">
        <f t="shared" si="0"/>
        <v>3.0074183777529542E-2</v>
      </c>
      <c r="N56" s="77">
        <f>K56/'סכום נכסי הקרן'!$C$42</f>
        <v>1.9050268464469242E-4</v>
      </c>
    </row>
    <row r="57" spans="2:14">
      <c r="B57" s="75" t="s">
        <v>1333</v>
      </c>
      <c r="C57" s="69" t="s">
        <v>1334</v>
      </c>
      <c r="D57" s="82" t="s">
        <v>26</v>
      </c>
      <c r="E57" s="69"/>
      <c r="F57" s="82" t="s">
        <v>1253</v>
      </c>
      <c r="G57" s="82" t="s">
        <v>126</v>
      </c>
      <c r="H57" s="76">
        <v>76.443690000000018</v>
      </c>
      <c r="I57" s="78">
        <v>715.79</v>
      </c>
      <c r="J57" s="69"/>
      <c r="K57" s="76">
        <v>2.0245522730000003</v>
      </c>
      <c r="L57" s="77">
        <v>2.0831568839648684E-7</v>
      </c>
      <c r="M57" s="77">
        <f t="shared" si="0"/>
        <v>4.0821981685453482E-3</v>
      </c>
      <c r="N57" s="77">
        <f>K57/'סכום נכסי הקרן'!$C$42</f>
        <v>2.5858381265216083E-5</v>
      </c>
    </row>
    <row r="58" spans="2:14">
      <c r="B58" s="75" t="s">
        <v>1335</v>
      </c>
      <c r="C58" s="69" t="s">
        <v>1336</v>
      </c>
      <c r="D58" s="82" t="s">
        <v>26</v>
      </c>
      <c r="E58" s="69"/>
      <c r="F58" s="82" t="s">
        <v>1253</v>
      </c>
      <c r="G58" s="82" t="s">
        <v>128</v>
      </c>
      <c r="H58" s="76">
        <v>5.9154389999999992</v>
      </c>
      <c r="I58" s="78">
        <v>7477</v>
      </c>
      <c r="J58" s="69"/>
      <c r="K58" s="76">
        <v>1.777371998</v>
      </c>
      <c r="L58" s="77">
        <v>1.7423973490427096E-6</v>
      </c>
      <c r="M58" s="77">
        <f t="shared" si="0"/>
        <v>3.5837971742305242E-3</v>
      </c>
      <c r="N58" s="77">
        <f>K58/'סכום נכסי הקרן'!$C$42</f>
        <v>2.2701297164483177E-5</v>
      </c>
    </row>
    <row r="59" spans="2:14">
      <c r="B59" s="75" t="s">
        <v>1337</v>
      </c>
      <c r="C59" s="69" t="s">
        <v>1338</v>
      </c>
      <c r="D59" s="82" t="s">
        <v>26</v>
      </c>
      <c r="E59" s="69"/>
      <c r="F59" s="82" t="s">
        <v>1253</v>
      </c>
      <c r="G59" s="82" t="s">
        <v>128</v>
      </c>
      <c r="H59" s="76">
        <v>59.705373000000002</v>
      </c>
      <c r="I59" s="78">
        <v>20830</v>
      </c>
      <c r="J59" s="69"/>
      <c r="K59" s="76">
        <v>49.976594467000012</v>
      </c>
      <c r="L59" s="77">
        <v>2.1183457995812225E-6</v>
      </c>
      <c r="M59" s="77">
        <f t="shared" si="0"/>
        <v>0.10077011353281121</v>
      </c>
      <c r="N59" s="77">
        <f>K59/'סכום נכסי הקרן'!$C$42</f>
        <v>6.3832080371518994E-4</v>
      </c>
    </row>
    <row r="60" spans="2:14">
      <c r="B60" s="75" t="s">
        <v>1339</v>
      </c>
      <c r="C60" s="69" t="s">
        <v>1340</v>
      </c>
      <c r="D60" s="82" t="s">
        <v>26</v>
      </c>
      <c r="E60" s="69"/>
      <c r="F60" s="82" t="s">
        <v>1253</v>
      </c>
      <c r="G60" s="82" t="s">
        <v>128</v>
      </c>
      <c r="H60" s="76">
        <v>6.9049650000000007</v>
      </c>
      <c r="I60" s="78">
        <v>5352.9</v>
      </c>
      <c r="J60" s="69"/>
      <c r="K60" s="76">
        <v>1.4853016750000003</v>
      </c>
      <c r="L60" s="77">
        <v>1.3307646201760744E-6</v>
      </c>
      <c r="M60" s="77">
        <f t="shared" si="0"/>
        <v>2.9948823047367856E-3</v>
      </c>
      <c r="N60" s="77">
        <f>K60/'סכום נכסי הקרן'!$C$42</f>
        <v>1.8970859640537458E-5</v>
      </c>
    </row>
    <row r="61" spans="2:14">
      <c r="B61" s="75" t="s">
        <v>1341</v>
      </c>
      <c r="C61" s="69" t="s">
        <v>1342</v>
      </c>
      <c r="D61" s="82" t="s">
        <v>26</v>
      </c>
      <c r="E61" s="69"/>
      <c r="F61" s="82" t="s">
        <v>1253</v>
      </c>
      <c r="G61" s="82" t="s">
        <v>128</v>
      </c>
      <c r="H61" s="76">
        <v>30.182354999999998</v>
      </c>
      <c r="I61" s="78">
        <v>8269.7999999999993</v>
      </c>
      <c r="J61" s="69"/>
      <c r="K61" s="76">
        <v>10.030257953</v>
      </c>
      <c r="L61" s="77">
        <v>5.3452291707731215E-6</v>
      </c>
      <c r="M61" s="77">
        <f t="shared" si="0"/>
        <v>2.0224471944654009E-2</v>
      </c>
      <c r="N61" s="77">
        <f>K61/'סכום נכסי הקרן'!$C$42</f>
        <v>1.281104162120786E-4</v>
      </c>
    </row>
    <row r="62" spans="2:14">
      <c r="B62" s="75" t="s">
        <v>1343</v>
      </c>
      <c r="C62" s="69" t="s">
        <v>1344</v>
      </c>
      <c r="D62" s="82" t="s">
        <v>26</v>
      </c>
      <c r="E62" s="69"/>
      <c r="F62" s="82" t="s">
        <v>1253</v>
      </c>
      <c r="G62" s="82" t="s">
        <v>128</v>
      </c>
      <c r="H62" s="76">
        <v>47.151026000000002</v>
      </c>
      <c r="I62" s="78">
        <v>2323.1999999999998</v>
      </c>
      <c r="J62" s="69"/>
      <c r="K62" s="76">
        <v>4.4019157030000002</v>
      </c>
      <c r="L62" s="77">
        <v>1.6168469523235299E-6</v>
      </c>
      <c r="M62" s="77">
        <f t="shared" si="0"/>
        <v>8.8757857529903391E-3</v>
      </c>
      <c r="N62" s="77">
        <f>K62/'סכום נכסי הקרן'!$C$42</f>
        <v>5.6223005976944553E-5</v>
      </c>
    </row>
    <row r="63" spans="2:14">
      <c r="B63" s="75" t="s">
        <v>1345</v>
      </c>
      <c r="C63" s="69" t="s">
        <v>1346</v>
      </c>
      <c r="D63" s="82" t="s">
        <v>116</v>
      </c>
      <c r="E63" s="69"/>
      <c r="F63" s="82" t="s">
        <v>1253</v>
      </c>
      <c r="G63" s="82" t="s">
        <v>135</v>
      </c>
      <c r="H63" s="76">
        <v>254.69458200000005</v>
      </c>
      <c r="I63" s="78">
        <v>241950</v>
      </c>
      <c r="J63" s="69"/>
      <c r="K63" s="76">
        <v>15.764486438000002</v>
      </c>
      <c r="L63" s="77">
        <v>3.1710247065520004E-8</v>
      </c>
      <c r="M63" s="77">
        <f t="shared" si="0"/>
        <v>3.1786661437939359E-2</v>
      </c>
      <c r="N63" s="77">
        <f>K63/'סכום נכסי הקרן'!$C$42</f>
        <v>2.0135024726236457E-4</v>
      </c>
    </row>
    <row r="64" spans="2:14">
      <c r="B64" s="75" t="s">
        <v>1347</v>
      </c>
      <c r="C64" s="69" t="s">
        <v>1348</v>
      </c>
      <c r="D64" s="82" t="s">
        <v>116</v>
      </c>
      <c r="E64" s="69"/>
      <c r="F64" s="82" t="s">
        <v>1253</v>
      </c>
      <c r="G64" s="82" t="s">
        <v>135</v>
      </c>
      <c r="H64" s="76">
        <v>695.93400000000008</v>
      </c>
      <c r="I64" s="78">
        <v>23390</v>
      </c>
      <c r="J64" s="69"/>
      <c r="K64" s="76">
        <v>4.164211421000001</v>
      </c>
      <c r="L64" s="77">
        <v>1.9385748324220288E-6</v>
      </c>
      <c r="M64" s="77">
        <f t="shared" si="0"/>
        <v>8.3964916406195564E-3</v>
      </c>
      <c r="N64" s="77">
        <f>K64/'סכום נכסי הקרן'!$C$42</f>
        <v>5.3186953001526803E-5</v>
      </c>
    </row>
    <row r="65" spans="2:14">
      <c r="B65" s="75" t="s">
        <v>1349</v>
      </c>
      <c r="C65" s="69" t="s">
        <v>1350</v>
      </c>
      <c r="D65" s="82" t="s">
        <v>26</v>
      </c>
      <c r="E65" s="69"/>
      <c r="F65" s="82" t="s">
        <v>1253</v>
      </c>
      <c r="G65" s="82" t="s">
        <v>128</v>
      </c>
      <c r="H65" s="76">
        <v>3.5742260000000003</v>
      </c>
      <c r="I65" s="78">
        <v>17672</v>
      </c>
      <c r="J65" s="69"/>
      <c r="K65" s="76">
        <v>2.5382343410000003</v>
      </c>
      <c r="L65" s="77">
        <v>6.4803299791496693E-7</v>
      </c>
      <c r="M65" s="77">
        <f t="shared" si="0"/>
        <v>5.1179590254862772E-3</v>
      </c>
      <c r="N65" s="77">
        <f>K65/'סכום נכסי הקרן'!$C$42</f>
        <v>3.2419331525969691E-5</v>
      </c>
    </row>
    <row r="66" spans="2:14">
      <c r="B66" s="75" t="s">
        <v>1351</v>
      </c>
      <c r="C66" s="69" t="s">
        <v>1352</v>
      </c>
      <c r="D66" s="82" t="s">
        <v>1087</v>
      </c>
      <c r="E66" s="69"/>
      <c r="F66" s="82" t="s">
        <v>1253</v>
      </c>
      <c r="G66" s="82" t="s">
        <v>126</v>
      </c>
      <c r="H66" s="76">
        <v>36.612180000000009</v>
      </c>
      <c r="I66" s="78">
        <v>3600</v>
      </c>
      <c r="J66" s="69"/>
      <c r="K66" s="76">
        <v>4.876742376000001</v>
      </c>
      <c r="L66" s="77">
        <v>9.7496977400848624E-7</v>
      </c>
      <c r="M66" s="77">
        <f t="shared" si="0"/>
        <v>9.8332006840579564E-3</v>
      </c>
      <c r="N66" s="77">
        <f>K66/'סכום נכסי הקרן'!$C$42</f>
        <v>6.2287679786099436E-5</v>
      </c>
    </row>
    <row r="67" spans="2:14">
      <c r="B67" s="75" t="s">
        <v>1353</v>
      </c>
      <c r="C67" s="69" t="s">
        <v>1354</v>
      </c>
      <c r="D67" s="82" t="s">
        <v>26</v>
      </c>
      <c r="E67" s="69"/>
      <c r="F67" s="82" t="s">
        <v>1253</v>
      </c>
      <c r="G67" s="82" t="s">
        <v>128</v>
      </c>
      <c r="H67" s="76">
        <v>4.721457</v>
      </c>
      <c r="I67" s="78">
        <v>22655</v>
      </c>
      <c r="J67" s="69"/>
      <c r="K67" s="76">
        <v>4.2983739880000007</v>
      </c>
      <c r="L67" s="77">
        <v>3.9659445611087774E-6</v>
      </c>
      <c r="M67" s="77">
        <f t="shared" si="0"/>
        <v>8.6670098152296822E-3</v>
      </c>
      <c r="N67" s="77">
        <f>K67/'סכום נכסי הקרן'!$C$42</f>
        <v>5.4900530297244315E-5</v>
      </c>
    </row>
    <row r="68" spans="2:14">
      <c r="B68" s="75" t="s">
        <v>1355</v>
      </c>
      <c r="C68" s="69" t="s">
        <v>1356</v>
      </c>
      <c r="D68" s="82" t="s">
        <v>26</v>
      </c>
      <c r="E68" s="69"/>
      <c r="F68" s="82" t="s">
        <v>1253</v>
      </c>
      <c r="G68" s="82" t="s">
        <v>128</v>
      </c>
      <c r="H68" s="76">
        <v>13.449681</v>
      </c>
      <c r="I68" s="78">
        <v>19926</v>
      </c>
      <c r="J68" s="69"/>
      <c r="K68" s="76">
        <v>10.769513437999997</v>
      </c>
      <c r="L68" s="77">
        <v>4.397476213830309E-6</v>
      </c>
      <c r="M68" s="77">
        <f t="shared" si="0"/>
        <v>2.1715066891102246E-2</v>
      </c>
      <c r="N68" s="77">
        <f>K68/'סכום נכסי הקרן'!$C$42</f>
        <v>1.3755247924915988E-4</v>
      </c>
    </row>
    <row r="69" spans="2:14">
      <c r="B69" s="75" t="s">
        <v>1357</v>
      </c>
      <c r="C69" s="69" t="s">
        <v>1358</v>
      </c>
      <c r="D69" s="82" t="s">
        <v>115</v>
      </c>
      <c r="E69" s="69"/>
      <c r="F69" s="82" t="s">
        <v>1253</v>
      </c>
      <c r="G69" s="82" t="s">
        <v>126</v>
      </c>
      <c r="H69" s="76">
        <v>69.593400000000017</v>
      </c>
      <c r="I69" s="78">
        <v>3005.25</v>
      </c>
      <c r="J69" s="69"/>
      <c r="K69" s="76">
        <v>7.7383859180000005</v>
      </c>
      <c r="L69" s="77">
        <v>3.6821904761904772E-6</v>
      </c>
      <c r="M69" s="77">
        <f t="shared" si="0"/>
        <v>1.5603264604843676E-2</v>
      </c>
      <c r="N69" s="77">
        <f>K69/'סכום נכסי הקרן'!$C$42</f>
        <v>9.8837721363701807E-5</v>
      </c>
    </row>
    <row r="70" spans="2:14">
      <c r="B70" s="75" t="s">
        <v>1359</v>
      </c>
      <c r="C70" s="69" t="s">
        <v>1360</v>
      </c>
      <c r="D70" s="82" t="s">
        <v>1087</v>
      </c>
      <c r="E70" s="69"/>
      <c r="F70" s="82" t="s">
        <v>1253</v>
      </c>
      <c r="G70" s="82" t="s">
        <v>126</v>
      </c>
      <c r="H70" s="76">
        <v>18.653331000000005</v>
      </c>
      <c r="I70" s="78">
        <v>17386</v>
      </c>
      <c r="J70" s="69"/>
      <c r="K70" s="76">
        <v>11.999351949000001</v>
      </c>
      <c r="L70" s="77">
        <v>6.5015502278086685E-8</v>
      </c>
      <c r="M70" s="77">
        <f t="shared" si="0"/>
        <v>2.4194847030229706E-2</v>
      </c>
      <c r="N70" s="77">
        <f>K70/'סכום נכסי הקרן'!$C$42</f>
        <v>1.5326046245917586E-4</v>
      </c>
    </row>
    <row r="71" spans="2:14">
      <c r="B71" s="75" t="s">
        <v>1361</v>
      </c>
      <c r="C71" s="69" t="s">
        <v>1362</v>
      </c>
      <c r="D71" s="82" t="s">
        <v>1087</v>
      </c>
      <c r="E71" s="69"/>
      <c r="F71" s="82" t="s">
        <v>1253</v>
      </c>
      <c r="G71" s="82" t="s">
        <v>126</v>
      </c>
      <c r="H71" s="76">
        <v>10.892880000000002</v>
      </c>
      <c r="I71" s="78">
        <v>6544</v>
      </c>
      <c r="J71" s="69"/>
      <c r="K71" s="76">
        <v>2.6374712490000007</v>
      </c>
      <c r="L71" s="77">
        <v>4.6836157550778651E-8</v>
      </c>
      <c r="M71" s="77">
        <f t="shared" si="0"/>
        <v>5.3180549822527661E-3</v>
      </c>
      <c r="N71" s="77">
        <f>K71/'סכום נכסי הקרן'!$C$42</f>
        <v>3.3686824510402589E-5</v>
      </c>
    </row>
    <row r="72" spans="2:14">
      <c r="B72" s="75" t="s">
        <v>1363</v>
      </c>
      <c r="C72" s="69" t="s">
        <v>1364</v>
      </c>
      <c r="D72" s="82" t="s">
        <v>1087</v>
      </c>
      <c r="E72" s="69"/>
      <c r="F72" s="82" t="s">
        <v>1253</v>
      </c>
      <c r="G72" s="82" t="s">
        <v>126</v>
      </c>
      <c r="H72" s="76">
        <v>6.4903410000000008</v>
      </c>
      <c r="I72" s="78">
        <v>15225</v>
      </c>
      <c r="J72" s="69"/>
      <c r="K72" s="76">
        <v>3.6561713440000001</v>
      </c>
      <c r="L72" s="77">
        <v>1.0658796607245165E-7</v>
      </c>
      <c r="M72" s="77">
        <f t="shared" si="0"/>
        <v>7.3721069904747194E-3</v>
      </c>
      <c r="N72" s="77">
        <f>K72/'סכום נכסי הקרן'!$C$42</f>
        <v>4.6698064478234146E-5</v>
      </c>
    </row>
    <row r="73" spans="2:14">
      <c r="B73" s="75" t="s">
        <v>1365</v>
      </c>
      <c r="C73" s="69" t="s">
        <v>1366</v>
      </c>
      <c r="D73" s="82" t="s">
        <v>117</v>
      </c>
      <c r="E73" s="69"/>
      <c r="F73" s="82" t="s">
        <v>1253</v>
      </c>
      <c r="G73" s="82" t="s">
        <v>130</v>
      </c>
      <c r="H73" s="76">
        <v>39.401483000000006</v>
      </c>
      <c r="I73" s="78">
        <v>9007</v>
      </c>
      <c r="J73" s="69"/>
      <c r="K73" s="76">
        <v>8.7008175759999986</v>
      </c>
      <c r="L73" s="77">
        <v>2.8798573205735705E-7</v>
      </c>
      <c r="M73" s="77">
        <f t="shared" si="0"/>
        <v>1.7543859967104124E-2</v>
      </c>
      <c r="N73" s="77">
        <f>K73/'סכום נכסי הקרן'!$C$42</f>
        <v>1.111302786299068E-4</v>
      </c>
    </row>
    <row r="74" spans="2:14">
      <c r="B74" s="110"/>
      <c r="C74" s="110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</row>
    <row r="75" spans="2:14">
      <c r="B75" s="110"/>
      <c r="C75" s="110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</row>
    <row r="76" spans="2:14">
      <c r="B76" s="110"/>
      <c r="C76" s="110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</row>
    <row r="77" spans="2:14">
      <c r="B77" s="125" t="s">
        <v>209</v>
      </c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</row>
    <row r="78" spans="2:14">
      <c r="B78" s="125" t="s">
        <v>106</v>
      </c>
      <c r="C78" s="110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</row>
    <row r="79" spans="2:14">
      <c r="B79" s="125" t="s">
        <v>192</v>
      </c>
      <c r="C79" s="110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</row>
    <row r="80" spans="2:14">
      <c r="B80" s="125" t="s">
        <v>200</v>
      </c>
      <c r="C80" s="110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</row>
    <row r="81" spans="2:14">
      <c r="B81" s="125" t="s">
        <v>207</v>
      </c>
      <c r="C81" s="110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</row>
    <row r="82" spans="2:14">
      <c r="B82" s="110"/>
      <c r="C82" s="110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</row>
    <row r="83" spans="2:14">
      <c r="B83" s="110"/>
      <c r="C83" s="110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</row>
    <row r="84" spans="2:14">
      <c r="B84" s="110"/>
      <c r="C84" s="110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</row>
    <row r="85" spans="2:14">
      <c r="B85" s="110"/>
      <c r="C85" s="110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</row>
    <row r="86" spans="2:14">
      <c r="B86" s="110"/>
      <c r="C86" s="110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</row>
    <row r="87" spans="2:14">
      <c r="B87" s="110"/>
      <c r="C87" s="110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</row>
    <row r="88" spans="2:14">
      <c r="B88" s="110"/>
      <c r="C88" s="11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</row>
    <row r="89" spans="2:14">
      <c r="B89" s="110"/>
      <c r="C89" s="110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</row>
    <row r="90" spans="2:14">
      <c r="B90" s="110"/>
      <c r="C90" s="110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</row>
    <row r="91" spans="2:14">
      <c r="B91" s="110"/>
      <c r="C91" s="110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</row>
    <row r="92" spans="2:14">
      <c r="B92" s="110"/>
      <c r="C92" s="110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</row>
    <row r="93" spans="2:14">
      <c r="B93" s="110"/>
      <c r="C93" s="110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</row>
    <row r="94" spans="2:14">
      <c r="B94" s="110"/>
      <c r="C94" s="110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</row>
    <row r="95" spans="2:14">
      <c r="B95" s="110"/>
      <c r="C95" s="110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</row>
    <row r="96" spans="2:14">
      <c r="B96" s="110"/>
      <c r="C96" s="110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2:14">
      <c r="B97" s="110"/>
      <c r="C97" s="110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</row>
    <row r="98" spans="2:14">
      <c r="B98" s="110"/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</row>
    <row r="99" spans="2:14">
      <c r="B99" s="110"/>
      <c r="C99" s="110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</row>
    <row r="100" spans="2:14">
      <c r="B100" s="110"/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</row>
    <row r="101" spans="2:14">
      <c r="B101" s="110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</row>
    <row r="102" spans="2:14">
      <c r="B102" s="110"/>
      <c r="C102" s="110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</row>
    <row r="103" spans="2:14">
      <c r="B103" s="110"/>
      <c r="C103" s="110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2:14">
      <c r="B104" s="110"/>
      <c r="C104" s="110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</row>
    <row r="105" spans="2:14">
      <c r="B105" s="110"/>
      <c r="C105" s="110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</row>
    <row r="106" spans="2:14">
      <c r="B106" s="110"/>
      <c r="C106" s="110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</row>
    <row r="107" spans="2:14">
      <c r="B107" s="110"/>
      <c r="C107" s="110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</row>
    <row r="108" spans="2:14">
      <c r="B108" s="110"/>
      <c r="C108" s="110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</row>
    <row r="109" spans="2:14">
      <c r="B109" s="110"/>
      <c r="C109" s="110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</row>
    <row r="110" spans="2:14">
      <c r="B110" s="110"/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</row>
    <row r="111" spans="2:14">
      <c r="B111" s="110"/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</row>
    <row r="112" spans="2:14">
      <c r="B112" s="110"/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</row>
    <row r="113" spans="2:14">
      <c r="B113" s="110"/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</row>
    <row r="114" spans="2:14">
      <c r="B114" s="110"/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</row>
    <row r="115" spans="2:14">
      <c r="B115" s="110"/>
      <c r="C115" s="110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</row>
    <row r="116" spans="2:14">
      <c r="B116" s="110"/>
      <c r="C116" s="110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</row>
    <row r="117" spans="2:14">
      <c r="B117" s="110"/>
      <c r="C117" s="110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</row>
    <row r="118" spans="2:14">
      <c r="B118" s="110"/>
      <c r="C118" s="110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</row>
    <row r="119" spans="2:14">
      <c r="B119" s="110"/>
      <c r="C119" s="110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</row>
    <row r="120" spans="2:14">
      <c r="B120" s="110"/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</row>
    <row r="121" spans="2:14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</row>
    <row r="122" spans="2:14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</row>
    <row r="123" spans="2:14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</row>
    <row r="124" spans="2:14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</row>
    <row r="125" spans="2:14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2:14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</row>
    <row r="127" spans="2:14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</row>
    <row r="128" spans="2:14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</row>
    <row r="129" spans="2:14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</row>
    <row r="130" spans="2:14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</row>
    <row r="131" spans="2:14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</row>
    <row r="132" spans="2:14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</row>
    <row r="133" spans="2:14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</row>
    <row r="134" spans="2:14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</row>
    <row r="135" spans="2:14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</row>
    <row r="136" spans="2:14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</row>
    <row r="137" spans="2:14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</row>
    <row r="138" spans="2:14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</row>
    <row r="139" spans="2:14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</row>
    <row r="140" spans="2:14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</row>
    <row r="141" spans="2:14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</row>
    <row r="142" spans="2:14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</row>
    <row r="143" spans="2:14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</row>
    <row r="144" spans="2:14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2:14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</row>
    <row r="146" spans="2:14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</row>
    <row r="147" spans="2:14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</row>
    <row r="148" spans="2:14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</row>
    <row r="149" spans="2:14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</row>
    <row r="150" spans="2:14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</row>
    <row r="151" spans="2:14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</row>
    <row r="152" spans="2:14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</row>
    <row r="153" spans="2:14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</row>
    <row r="154" spans="2:14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</row>
    <row r="155" spans="2:14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</row>
    <row r="156" spans="2:14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</row>
    <row r="157" spans="2:14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</row>
    <row r="158" spans="2:14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</row>
    <row r="159" spans="2:14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</row>
    <row r="160" spans="2:14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</row>
    <row r="161" spans="2:14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</row>
    <row r="162" spans="2:14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</row>
    <row r="163" spans="2:14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</row>
    <row r="164" spans="2:14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</row>
    <row r="165" spans="2:14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</row>
    <row r="166" spans="2:14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</row>
    <row r="167" spans="2:14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</row>
    <row r="168" spans="2:14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</row>
    <row r="169" spans="2:14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</row>
    <row r="170" spans="2:14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</row>
    <row r="171" spans="2:14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</row>
    <row r="172" spans="2:14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</row>
    <row r="173" spans="2:14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</row>
    <row r="174" spans="2:14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</row>
    <row r="175" spans="2:14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</row>
    <row r="176" spans="2:14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</row>
    <row r="177" spans="2:14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</row>
    <row r="178" spans="2:14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</row>
    <row r="179" spans="2:14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</row>
    <row r="180" spans="2:14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</row>
    <row r="181" spans="2:14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</row>
    <row r="182" spans="2:14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</row>
    <row r="183" spans="2:14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</row>
    <row r="184" spans="2:14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</row>
    <row r="185" spans="2:14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</row>
    <row r="186" spans="2:14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</row>
    <row r="187" spans="2:14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</row>
    <row r="188" spans="2:14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</row>
    <row r="189" spans="2:14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</row>
    <row r="190" spans="2:14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</row>
    <row r="191" spans="2:14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</row>
    <row r="192" spans="2:14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</row>
    <row r="193" spans="2:14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</row>
    <row r="194" spans="2:14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</row>
    <row r="195" spans="2:14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</row>
    <row r="196" spans="2:14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</row>
    <row r="197" spans="2:14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</row>
    <row r="198" spans="2:14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</row>
    <row r="199" spans="2:14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</row>
    <row r="200" spans="2:14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</row>
    <row r="201" spans="2:14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</row>
    <row r="202" spans="2:14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</row>
    <row r="203" spans="2:14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</row>
    <row r="204" spans="2:14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</row>
    <row r="205" spans="2:14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</row>
    <row r="206" spans="2:14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</row>
    <row r="207" spans="2:14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</row>
    <row r="208" spans="2:14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</row>
    <row r="209" spans="2:14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</row>
    <row r="210" spans="2:14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</row>
    <row r="211" spans="2:14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</row>
    <row r="212" spans="2:14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</row>
    <row r="213" spans="2:14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</row>
    <row r="214" spans="2:14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</row>
    <row r="215" spans="2:14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</row>
    <row r="216" spans="2:14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</row>
    <row r="217" spans="2:14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</row>
    <row r="218" spans="2:14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</row>
    <row r="219" spans="2:14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</row>
    <row r="220" spans="2:14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</row>
    <row r="221" spans="2:14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</row>
    <row r="222" spans="2:14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</row>
    <row r="223" spans="2:14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</row>
    <row r="224" spans="2:14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</row>
    <row r="225" spans="2:14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</row>
    <row r="226" spans="2:14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</row>
    <row r="227" spans="2:14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</row>
    <row r="228" spans="2:14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</row>
    <row r="229" spans="2:14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</row>
    <row r="230" spans="2:14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</row>
    <row r="231" spans="2:14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</row>
    <row r="232" spans="2:14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</row>
    <row r="233" spans="2:14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</row>
    <row r="234" spans="2:14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</row>
    <row r="235" spans="2:14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</row>
    <row r="236" spans="2:14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</row>
    <row r="237" spans="2:14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</row>
    <row r="238" spans="2:14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</row>
    <row r="239" spans="2:14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</row>
    <row r="240" spans="2:14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</row>
    <row r="241" spans="2:14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</row>
    <row r="242" spans="2:14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</row>
    <row r="243" spans="2:14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</row>
    <row r="244" spans="2:14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</row>
    <row r="245" spans="2:14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</row>
    <row r="246" spans="2:14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</row>
    <row r="247" spans="2:14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</row>
    <row r="248" spans="2:14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</row>
    <row r="249" spans="2:14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</row>
    <row r="250" spans="2:14">
      <c r="B250" s="126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</row>
    <row r="251" spans="2:14">
      <c r="B251" s="126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</row>
    <row r="252" spans="2:14">
      <c r="B252" s="127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</row>
    <row r="253" spans="2:14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</row>
    <row r="254" spans="2:14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</row>
    <row r="255" spans="2:14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</row>
    <row r="256" spans="2:14">
      <c r="B256" s="110"/>
      <c r="C256" s="110"/>
      <c r="D256" s="110"/>
      <c r="E256" s="110"/>
      <c r="F256" s="110"/>
      <c r="G256" s="110"/>
      <c r="H256" s="111"/>
      <c r="I256" s="111"/>
      <c r="J256" s="111"/>
      <c r="K256" s="111"/>
      <c r="L256" s="111"/>
      <c r="M256" s="111"/>
      <c r="N256" s="111"/>
    </row>
    <row r="257" spans="2:14">
      <c r="B257" s="110"/>
      <c r="C257" s="110"/>
      <c r="D257" s="110"/>
      <c r="E257" s="110"/>
      <c r="F257" s="110"/>
      <c r="G257" s="110"/>
      <c r="H257" s="111"/>
      <c r="I257" s="111"/>
      <c r="J257" s="111"/>
      <c r="K257" s="111"/>
      <c r="L257" s="111"/>
      <c r="M257" s="111"/>
      <c r="N257" s="111"/>
    </row>
    <row r="258" spans="2:14">
      <c r="B258" s="110"/>
      <c r="C258" s="110"/>
      <c r="D258" s="110"/>
      <c r="E258" s="110"/>
      <c r="F258" s="110"/>
      <c r="G258" s="110"/>
      <c r="H258" s="111"/>
      <c r="I258" s="111"/>
      <c r="J258" s="111"/>
      <c r="K258" s="111"/>
      <c r="L258" s="111"/>
      <c r="M258" s="111"/>
      <c r="N258" s="111"/>
    </row>
    <row r="259" spans="2:14">
      <c r="B259" s="110"/>
      <c r="C259" s="110"/>
      <c r="D259" s="110"/>
      <c r="E259" s="110"/>
      <c r="F259" s="110"/>
      <c r="G259" s="110"/>
      <c r="H259" s="111"/>
      <c r="I259" s="111"/>
      <c r="J259" s="111"/>
      <c r="K259" s="111"/>
      <c r="L259" s="111"/>
      <c r="M259" s="111"/>
      <c r="N259" s="111"/>
    </row>
    <row r="260" spans="2:14">
      <c r="B260" s="110"/>
      <c r="C260" s="110"/>
      <c r="D260" s="110"/>
      <c r="E260" s="110"/>
      <c r="F260" s="110"/>
      <c r="G260" s="110"/>
      <c r="H260" s="111"/>
      <c r="I260" s="111"/>
      <c r="J260" s="111"/>
      <c r="K260" s="111"/>
      <c r="L260" s="111"/>
      <c r="M260" s="111"/>
      <c r="N260" s="111"/>
    </row>
    <row r="261" spans="2:14">
      <c r="B261" s="110"/>
      <c r="C261" s="110"/>
      <c r="D261" s="110"/>
      <c r="E261" s="110"/>
      <c r="F261" s="110"/>
      <c r="G261" s="110"/>
      <c r="H261" s="111"/>
      <c r="I261" s="111"/>
      <c r="J261" s="111"/>
      <c r="K261" s="111"/>
      <c r="L261" s="111"/>
      <c r="M261" s="111"/>
      <c r="N261" s="111"/>
    </row>
    <row r="262" spans="2:14">
      <c r="B262" s="110"/>
      <c r="C262" s="110"/>
      <c r="D262" s="110"/>
      <c r="E262" s="110"/>
      <c r="F262" s="110"/>
      <c r="G262" s="110"/>
      <c r="H262" s="111"/>
      <c r="I262" s="111"/>
      <c r="J262" s="111"/>
      <c r="K262" s="111"/>
      <c r="L262" s="111"/>
      <c r="M262" s="111"/>
      <c r="N262" s="111"/>
    </row>
    <row r="263" spans="2:14">
      <c r="B263" s="110"/>
      <c r="C263" s="110"/>
      <c r="D263" s="110"/>
      <c r="E263" s="110"/>
      <c r="F263" s="110"/>
      <c r="G263" s="110"/>
      <c r="H263" s="111"/>
      <c r="I263" s="111"/>
      <c r="J263" s="111"/>
      <c r="K263" s="111"/>
      <c r="L263" s="111"/>
      <c r="M263" s="111"/>
      <c r="N263" s="111"/>
    </row>
    <row r="264" spans="2:14">
      <c r="B264" s="110"/>
      <c r="C264" s="110"/>
      <c r="D264" s="110"/>
      <c r="E264" s="110"/>
      <c r="F264" s="110"/>
      <c r="G264" s="110"/>
      <c r="H264" s="111"/>
      <c r="I264" s="111"/>
      <c r="J264" s="111"/>
      <c r="K264" s="111"/>
      <c r="L264" s="111"/>
      <c r="M264" s="111"/>
      <c r="N264" s="111"/>
    </row>
    <row r="265" spans="2:14">
      <c r="B265" s="110"/>
      <c r="C265" s="110"/>
      <c r="D265" s="110"/>
      <c r="E265" s="110"/>
      <c r="F265" s="110"/>
      <c r="G265" s="110"/>
      <c r="H265" s="111"/>
      <c r="I265" s="111"/>
      <c r="J265" s="111"/>
      <c r="K265" s="111"/>
      <c r="L265" s="111"/>
      <c r="M265" s="111"/>
      <c r="N265" s="111"/>
    </row>
    <row r="266" spans="2:14">
      <c r="B266" s="110"/>
      <c r="C266" s="110"/>
      <c r="D266" s="110"/>
      <c r="E266" s="110"/>
      <c r="F266" s="110"/>
      <c r="G266" s="110"/>
      <c r="H266" s="111"/>
      <c r="I266" s="111"/>
      <c r="J266" s="111"/>
      <c r="K266" s="111"/>
      <c r="L266" s="111"/>
      <c r="M266" s="111"/>
      <c r="N266" s="111"/>
    </row>
    <row r="267" spans="2:14">
      <c r="B267" s="110"/>
      <c r="C267" s="110"/>
      <c r="D267" s="110"/>
      <c r="E267" s="110"/>
      <c r="F267" s="110"/>
      <c r="G267" s="110"/>
      <c r="H267" s="111"/>
      <c r="I267" s="111"/>
      <c r="J267" s="111"/>
      <c r="K267" s="111"/>
      <c r="L267" s="111"/>
      <c r="M267" s="111"/>
      <c r="N267" s="111"/>
    </row>
    <row r="268" spans="2:14">
      <c r="B268" s="110"/>
      <c r="C268" s="110"/>
      <c r="D268" s="110"/>
      <c r="E268" s="110"/>
      <c r="F268" s="110"/>
      <c r="G268" s="110"/>
      <c r="H268" s="111"/>
      <c r="I268" s="111"/>
      <c r="J268" s="111"/>
      <c r="K268" s="111"/>
      <c r="L268" s="111"/>
      <c r="M268" s="111"/>
      <c r="N268" s="111"/>
    </row>
    <row r="269" spans="2:14">
      <c r="B269" s="110"/>
      <c r="C269" s="110"/>
      <c r="D269" s="110"/>
      <c r="E269" s="110"/>
      <c r="F269" s="110"/>
      <c r="G269" s="110"/>
      <c r="H269" s="111"/>
      <c r="I269" s="111"/>
      <c r="J269" s="111"/>
      <c r="K269" s="111"/>
      <c r="L269" s="111"/>
      <c r="M269" s="111"/>
      <c r="N269" s="111"/>
    </row>
    <row r="270" spans="2:14">
      <c r="B270" s="110"/>
      <c r="C270" s="110"/>
      <c r="D270" s="110"/>
      <c r="E270" s="110"/>
      <c r="F270" s="110"/>
      <c r="G270" s="110"/>
      <c r="H270" s="111"/>
      <c r="I270" s="111"/>
      <c r="J270" s="111"/>
      <c r="K270" s="111"/>
      <c r="L270" s="111"/>
      <c r="M270" s="111"/>
      <c r="N270" s="111"/>
    </row>
    <row r="271" spans="2:14">
      <c r="B271" s="110"/>
      <c r="C271" s="110"/>
      <c r="D271" s="110"/>
      <c r="E271" s="110"/>
      <c r="F271" s="110"/>
      <c r="G271" s="110"/>
      <c r="H271" s="111"/>
      <c r="I271" s="111"/>
      <c r="J271" s="111"/>
      <c r="K271" s="111"/>
      <c r="L271" s="111"/>
      <c r="M271" s="111"/>
      <c r="N271" s="111"/>
    </row>
    <row r="272" spans="2:14">
      <c r="B272" s="110"/>
      <c r="C272" s="110"/>
      <c r="D272" s="110"/>
      <c r="E272" s="110"/>
      <c r="F272" s="110"/>
      <c r="G272" s="110"/>
      <c r="H272" s="111"/>
      <c r="I272" s="111"/>
      <c r="J272" s="111"/>
      <c r="K272" s="111"/>
      <c r="L272" s="111"/>
      <c r="M272" s="111"/>
      <c r="N272" s="111"/>
    </row>
    <row r="273" spans="2:14">
      <c r="B273" s="110"/>
      <c r="C273" s="110"/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</row>
    <row r="274" spans="2:14">
      <c r="B274" s="110"/>
      <c r="C274" s="110"/>
      <c r="D274" s="110"/>
      <c r="E274" s="110"/>
      <c r="F274" s="110"/>
      <c r="G274" s="110"/>
      <c r="H274" s="111"/>
      <c r="I274" s="111"/>
      <c r="J274" s="111"/>
      <c r="K274" s="111"/>
      <c r="L274" s="111"/>
      <c r="M274" s="111"/>
      <c r="N274" s="111"/>
    </row>
    <row r="275" spans="2:14">
      <c r="B275" s="110"/>
      <c r="C275" s="110"/>
      <c r="D275" s="110"/>
      <c r="E275" s="110"/>
      <c r="F275" s="110"/>
      <c r="G275" s="110"/>
      <c r="H275" s="111"/>
      <c r="I275" s="111"/>
      <c r="J275" s="111"/>
      <c r="K275" s="111"/>
      <c r="L275" s="111"/>
      <c r="M275" s="111"/>
      <c r="N275" s="111"/>
    </row>
    <row r="276" spans="2:14">
      <c r="B276" s="110"/>
      <c r="C276" s="110"/>
      <c r="D276" s="110"/>
      <c r="E276" s="110"/>
      <c r="F276" s="110"/>
      <c r="G276" s="110"/>
      <c r="H276" s="111"/>
      <c r="I276" s="111"/>
      <c r="J276" s="111"/>
      <c r="K276" s="111"/>
      <c r="L276" s="111"/>
      <c r="M276" s="111"/>
      <c r="N276" s="111"/>
    </row>
    <row r="277" spans="2:14">
      <c r="B277" s="110"/>
      <c r="C277" s="110"/>
      <c r="D277" s="110"/>
      <c r="E277" s="110"/>
      <c r="F277" s="110"/>
      <c r="G277" s="110"/>
      <c r="H277" s="111"/>
      <c r="I277" s="111"/>
      <c r="J277" s="111"/>
      <c r="K277" s="111"/>
      <c r="L277" s="111"/>
      <c r="M277" s="111"/>
      <c r="N277" s="111"/>
    </row>
    <row r="278" spans="2:14">
      <c r="B278" s="110"/>
      <c r="C278" s="110"/>
      <c r="D278" s="110"/>
      <c r="E278" s="110"/>
      <c r="F278" s="110"/>
      <c r="G278" s="110"/>
      <c r="H278" s="111"/>
      <c r="I278" s="111"/>
      <c r="J278" s="111"/>
      <c r="K278" s="111"/>
      <c r="L278" s="111"/>
      <c r="M278" s="111"/>
      <c r="N278" s="111"/>
    </row>
    <row r="279" spans="2:14">
      <c r="B279" s="110"/>
      <c r="C279" s="110"/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</row>
    <row r="280" spans="2:14">
      <c r="B280" s="110"/>
      <c r="C280" s="110"/>
      <c r="D280" s="110"/>
      <c r="E280" s="110"/>
      <c r="F280" s="110"/>
      <c r="G280" s="110"/>
      <c r="H280" s="111"/>
      <c r="I280" s="111"/>
      <c r="J280" s="111"/>
      <c r="K280" s="111"/>
      <c r="L280" s="111"/>
      <c r="M280" s="111"/>
      <c r="N280" s="111"/>
    </row>
    <row r="281" spans="2:14">
      <c r="B281" s="110"/>
      <c r="C281" s="110"/>
      <c r="D281" s="110"/>
      <c r="E281" s="110"/>
      <c r="F281" s="110"/>
      <c r="G281" s="110"/>
      <c r="H281" s="111"/>
      <c r="I281" s="111"/>
      <c r="J281" s="111"/>
      <c r="K281" s="111"/>
      <c r="L281" s="111"/>
      <c r="M281" s="111"/>
      <c r="N281" s="111"/>
    </row>
    <row r="282" spans="2:14">
      <c r="B282" s="110"/>
      <c r="C282" s="110"/>
      <c r="D282" s="110"/>
      <c r="E282" s="110"/>
      <c r="F282" s="110"/>
      <c r="G282" s="110"/>
      <c r="H282" s="111"/>
      <c r="I282" s="111"/>
      <c r="J282" s="111"/>
      <c r="K282" s="111"/>
      <c r="L282" s="111"/>
      <c r="M282" s="111"/>
      <c r="N282" s="111"/>
    </row>
    <row r="283" spans="2:14">
      <c r="B283" s="110"/>
      <c r="C283" s="110"/>
      <c r="D283" s="110"/>
      <c r="E283" s="110"/>
      <c r="F283" s="110"/>
      <c r="G283" s="110"/>
      <c r="H283" s="111"/>
      <c r="I283" s="111"/>
      <c r="J283" s="111"/>
      <c r="K283" s="111"/>
      <c r="L283" s="111"/>
      <c r="M283" s="111"/>
      <c r="N283" s="111"/>
    </row>
    <row r="284" spans="2:14">
      <c r="B284" s="110"/>
      <c r="C284" s="110"/>
      <c r="D284" s="110"/>
      <c r="E284" s="110"/>
      <c r="F284" s="110"/>
      <c r="G284" s="110"/>
      <c r="H284" s="111"/>
      <c r="I284" s="111"/>
      <c r="J284" s="111"/>
      <c r="K284" s="111"/>
      <c r="L284" s="111"/>
      <c r="M284" s="111"/>
      <c r="N284" s="111"/>
    </row>
    <row r="285" spans="2:14">
      <c r="B285" s="110"/>
      <c r="C285" s="110"/>
      <c r="D285" s="110"/>
      <c r="E285" s="110"/>
      <c r="F285" s="110"/>
      <c r="G285" s="110"/>
      <c r="H285" s="111"/>
      <c r="I285" s="111"/>
      <c r="J285" s="111"/>
      <c r="K285" s="111"/>
      <c r="L285" s="111"/>
      <c r="M285" s="111"/>
      <c r="N285" s="111"/>
    </row>
    <row r="286" spans="2:14">
      <c r="B286" s="110"/>
      <c r="C286" s="110"/>
      <c r="D286" s="110"/>
      <c r="E286" s="110"/>
      <c r="F286" s="110"/>
      <c r="G286" s="110"/>
      <c r="H286" s="111"/>
      <c r="I286" s="111"/>
      <c r="J286" s="111"/>
      <c r="K286" s="111"/>
      <c r="L286" s="111"/>
      <c r="M286" s="111"/>
      <c r="N286" s="111"/>
    </row>
    <row r="287" spans="2:14">
      <c r="B287" s="110"/>
      <c r="C287" s="110"/>
      <c r="D287" s="110"/>
      <c r="E287" s="110"/>
      <c r="F287" s="110"/>
      <c r="G287" s="110"/>
      <c r="H287" s="111"/>
      <c r="I287" s="111"/>
      <c r="J287" s="111"/>
      <c r="K287" s="111"/>
      <c r="L287" s="111"/>
      <c r="M287" s="111"/>
      <c r="N287" s="111"/>
    </row>
    <row r="288" spans="2:14">
      <c r="B288" s="110"/>
      <c r="C288" s="110"/>
      <c r="D288" s="110"/>
      <c r="E288" s="110"/>
      <c r="F288" s="110"/>
      <c r="G288" s="110"/>
      <c r="H288" s="111"/>
      <c r="I288" s="111"/>
      <c r="J288" s="111"/>
      <c r="K288" s="111"/>
      <c r="L288" s="111"/>
      <c r="M288" s="111"/>
      <c r="N288" s="111"/>
    </row>
    <row r="289" spans="2:14">
      <c r="B289" s="110"/>
      <c r="C289" s="110"/>
      <c r="D289" s="110"/>
      <c r="E289" s="110"/>
      <c r="F289" s="110"/>
      <c r="G289" s="110"/>
      <c r="H289" s="111"/>
      <c r="I289" s="111"/>
      <c r="J289" s="111"/>
      <c r="K289" s="111"/>
      <c r="L289" s="111"/>
      <c r="M289" s="111"/>
      <c r="N289" s="111"/>
    </row>
    <row r="290" spans="2:14">
      <c r="B290" s="110"/>
      <c r="C290" s="110"/>
      <c r="D290" s="110"/>
      <c r="E290" s="110"/>
      <c r="F290" s="110"/>
      <c r="G290" s="110"/>
      <c r="H290" s="111"/>
      <c r="I290" s="111"/>
      <c r="J290" s="111"/>
      <c r="K290" s="111"/>
      <c r="L290" s="111"/>
      <c r="M290" s="111"/>
      <c r="N290" s="111"/>
    </row>
    <row r="291" spans="2:14">
      <c r="B291" s="110"/>
      <c r="C291" s="110"/>
      <c r="D291" s="110"/>
      <c r="E291" s="110"/>
      <c r="F291" s="110"/>
      <c r="G291" s="110"/>
      <c r="H291" s="111"/>
      <c r="I291" s="111"/>
      <c r="J291" s="111"/>
      <c r="K291" s="111"/>
      <c r="L291" s="111"/>
      <c r="M291" s="111"/>
      <c r="N291" s="111"/>
    </row>
    <row r="292" spans="2:14">
      <c r="B292" s="110"/>
      <c r="C292" s="110"/>
      <c r="D292" s="110"/>
      <c r="E292" s="110"/>
      <c r="F292" s="110"/>
      <c r="G292" s="110"/>
      <c r="H292" s="111"/>
      <c r="I292" s="111"/>
      <c r="J292" s="111"/>
      <c r="K292" s="111"/>
      <c r="L292" s="111"/>
      <c r="M292" s="111"/>
      <c r="N292" s="111"/>
    </row>
    <row r="293" spans="2:14">
      <c r="B293" s="110"/>
      <c r="C293" s="110"/>
      <c r="D293" s="110"/>
      <c r="E293" s="110"/>
      <c r="F293" s="110"/>
      <c r="G293" s="110"/>
      <c r="H293" s="111"/>
      <c r="I293" s="111"/>
      <c r="J293" s="111"/>
      <c r="K293" s="111"/>
      <c r="L293" s="111"/>
      <c r="M293" s="111"/>
      <c r="N293" s="111"/>
    </row>
    <row r="294" spans="2:14">
      <c r="B294" s="110"/>
      <c r="C294" s="110"/>
      <c r="D294" s="110"/>
      <c r="E294" s="110"/>
      <c r="F294" s="110"/>
      <c r="G294" s="110"/>
      <c r="H294" s="111"/>
      <c r="I294" s="111"/>
      <c r="J294" s="111"/>
      <c r="K294" s="111"/>
      <c r="L294" s="111"/>
      <c r="M294" s="111"/>
      <c r="N294" s="111"/>
    </row>
    <row r="295" spans="2:14">
      <c r="B295" s="110"/>
      <c r="C295" s="110"/>
      <c r="D295" s="110"/>
      <c r="E295" s="110"/>
      <c r="F295" s="110"/>
      <c r="G295" s="110"/>
      <c r="H295" s="111"/>
      <c r="I295" s="111"/>
      <c r="J295" s="111"/>
      <c r="K295" s="111"/>
      <c r="L295" s="111"/>
      <c r="M295" s="111"/>
      <c r="N295" s="111"/>
    </row>
    <row r="296" spans="2:14">
      <c r="B296" s="110"/>
      <c r="C296" s="110"/>
      <c r="D296" s="110"/>
      <c r="E296" s="110"/>
      <c r="F296" s="110"/>
      <c r="G296" s="110"/>
      <c r="H296" s="111"/>
      <c r="I296" s="111"/>
      <c r="J296" s="111"/>
      <c r="K296" s="111"/>
      <c r="L296" s="111"/>
      <c r="M296" s="111"/>
      <c r="N296" s="111"/>
    </row>
    <row r="297" spans="2:14">
      <c r="B297" s="110"/>
      <c r="C297" s="110"/>
      <c r="D297" s="110"/>
      <c r="E297" s="110"/>
      <c r="F297" s="110"/>
      <c r="G297" s="110"/>
      <c r="H297" s="111"/>
      <c r="I297" s="111"/>
      <c r="J297" s="111"/>
      <c r="K297" s="111"/>
      <c r="L297" s="111"/>
      <c r="M297" s="111"/>
      <c r="N297" s="111"/>
    </row>
    <row r="298" spans="2:14">
      <c r="B298" s="110"/>
      <c r="C298" s="110"/>
      <c r="D298" s="110"/>
      <c r="E298" s="110"/>
      <c r="F298" s="110"/>
      <c r="G298" s="110"/>
      <c r="H298" s="111"/>
      <c r="I298" s="111"/>
      <c r="J298" s="111"/>
      <c r="K298" s="111"/>
      <c r="L298" s="111"/>
      <c r="M298" s="111"/>
      <c r="N298" s="111"/>
    </row>
    <row r="299" spans="2:14">
      <c r="B299" s="110"/>
      <c r="C299" s="110"/>
      <c r="D299" s="110"/>
      <c r="E299" s="110"/>
      <c r="F299" s="110"/>
      <c r="G299" s="110"/>
      <c r="H299" s="111"/>
      <c r="I299" s="111"/>
      <c r="J299" s="111"/>
      <c r="K299" s="111"/>
      <c r="L299" s="111"/>
      <c r="M299" s="111"/>
      <c r="N299" s="111"/>
    </row>
    <row r="300" spans="2:14">
      <c r="B300" s="110"/>
      <c r="C300" s="110"/>
      <c r="D300" s="110"/>
      <c r="E300" s="110"/>
      <c r="F300" s="110"/>
      <c r="G300" s="110"/>
      <c r="H300" s="111"/>
      <c r="I300" s="111"/>
      <c r="J300" s="111"/>
      <c r="K300" s="111"/>
      <c r="L300" s="111"/>
      <c r="M300" s="111"/>
      <c r="N300" s="111"/>
    </row>
    <row r="301" spans="2:14">
      <c r="B301" s="110"/>
      <c r="C301" s="110"/>
      <c r="D301" s="110"/>
      <c r="E301" s="110"/>
      <c r="F301" s="110"/>
      <c r="G301" s="110"/>
      <c r="H301" s="111"/>
      <c r="I301" s="111"/>
      <c r="J301" s="111"/>
      <c r="K301" s="111"/>
      <c r="L301" s="111"/>
      <c r="M301" s="111"/>
      <c r="N301" s="111"/>
    </row>
    <row r="302" spans="2:14">
      <c r="B302" s="110"/>
      <c r="C302" s="110"/>
      <c r="D302" s="110"/>
      <c r="E302" s="110"/>
      <c r="F302" s="110"/>
      <c r="G302" s="110"/>
      <c r="H302" s="111"/>
      <c r="I302" s="111"/>
      <c r="J302" s="111"/>
      <c r="K302" s="111"/>
      <c r="L302" s="111"/>
      <c r="M302" s="111"/>
      <c r="N302" s="111"/>
    </row>
    <row r="303" spans="2:14">
      <c r="B303" s="110"/>
      <c r="C303" s="110"/>
      <c r="D303" s="110"/>
      <c r="E303" s="110"/>
      <c r="F303" s="110"/>
      <c r="G303" s="110"/>
      <c r="H303" s="111"/>
      <c r="I303" s="111"/>
      <c r="J303" s="111"/>
      <c r="K303" s="111"/>
      <c r="L303" s="111"/>
      <c r="M303" s="111"/>
      <c r="N303" s="111"/>
    </row>
    <row r="304" spans="2:14">
      <c r="B304" s="110"/>
      <c r="C304" s="110"/>
      <c r="D304" s="110"/>
      <c r="E304" s="110"/>
      <c r="F304" s="110"/>
      <c r="G304" s="110"/>
      <c r="H304" s="111"/>
      <c r="I304" s="111"/>
      <c r="J304" s="111"/>
      <c r="K304" s="111"/>
      <c r="L304" s="111"/>
      <c r="M304" s="111"/>
      <c r="N304" s="111"/>
    </row>
    <row r="305" spans="2:14">
      <c r="B305" s="110"/>
      <c r="C305" s="110"/>
      <c r="D305" s="110"/>
      <c r="E305" s="110"/>
      <c r="F305" s="110"/>
      <c r="G305" s="110"/>
      <c r="H305" s="111"/>
      <c r="I305" s="111"/>
      <c r="J305" s="111"/>
      <c r="K305" s="111"/>
      <c r="L305" s="111"/>
      <c r="M305" s="111"/>
      <c r="N305" s="111"/>
    </row>
    <row r="306" spans="2:14">
      <c r="B306" s="110"/>
      <c r="C306" s="110"/>
      <c r="D306" s="110"/>
      <c r="E306" s="110"/>
      <c r="F306" s="110"/>
      <c r="G306" s="110"/>
      <c r="H306" s="111"/>
      <c r="I306" s="111"/>
      <c r="J306" s="111"/>
      <c r="K306" s="111"/>
      <c r="L306" s="111"/>
      <c r="M306" s="111"/>
      <c r="N306" s="111"/>
    </row>
    <row r="307" spans="2:14">
      <c r="B307" s="110"/>
      <c r="C307" s="110"/>
      <c r="D307" s="110"/>
      <c r="E307" s="110"/>
      <c r="F307" s="110"/>
      <c r="G307" s="110"/>
      <c r="H307" s="111"/>
      <c r="I307" s="111"/>
      <c r="J307" s="111"/>
      <c r="K307" s="111"/>
      <c r="L307" s="111"/>
      <c r="M307" s="111"/>
      <c r="N307" s="111"/>
    </row>
    <row r="308" spans="2:14">
      <c r="B308" s="110"/>
      <c r="C308" s="110"/>
      <c r="D308" s="110"/>
      <c r="E308" s="110"/>
      <c r="F308" s="110"/>
      <c r="G308" s="110"/>
      <c r="H308" s="111"/>
      <c r="I308" s="111"/>
      <c r="J308" s="111"/>
      <c r="K308" s="111"/>
      <c r="L308" s="111"/>
      <c r="M308" s="111"/>
      <c r="N308" s="111"/>
    </row>
    <row r="309" spans="2:14">
      <c r="B309" s="110"/>
      <c r="C309" s="110"/>
      <c r="D309" s="110"/>
      <c r="E309" s="110"/>
      <c r="F309" s="110"/>
      <c r="G309" s="110"/>
      <c r="H309" s="111"/>
      <c r="I309" s="111"/>
      <c r="J309" s="111"/>
      <c r="K309" s="111"/>
      <c r="L309" s="111"/>
      <c r="M309" s="111"/>
      <c r="N309" s="111"/>
    </row>
    <row r="310" spans="2:14">
      <c r="B310" s="110"/>
      <c r="C310" s="110"/>
      <c r="D310" s="110"/>
      <c r="E310" s="110"/>
      <c r="F310" s="110"/>
      <c r="G310" s="110"/>
      <c r="H310" s="111"/>
      <c r="I310" s="111"/>
      <c r="J310" s="111"/>
      <c r="K310" s="111"/>
      <c r="L310" s="111"/>
      <c r="M310" s="111"/>
      <c r="N310" s="111"/>
    </row>
    <row r="311" spans="2:14">
      <c r="B311" s="110"/>
      <c r="C311" s="110"/>
      <c r="D311" s="110"/>
      <c r="E311" s="110"/>
      <c r="F311" s="110"/>
      <c r="G311" s="110"/>
      <c r="H311" s="111"/>
      <c r="I311" s="111"/>
      <c r="J311" s="111"/>
      <c r="K311" s="111"/>
      <c r="L311" s="111"/>
      <c r="M311" s="111"/>
      <c r="N311" s="111"/>
    </row>
    <row r="312" spans="2:14">
      <c r="B312" s="110"/>
      <c r="C312" s="110"/>
      <c r="D312" s="110"/>
      <c r="E312" s="110"/>
      <c r="F312" s="110"/>
      <c r="G312" s="110"/>
      <c r="H312" s="111"/>
      <c r="I312" s="111"/>
      <c r="J312" s="111"/>
      <c r="K312" s="111"/>
      <c r="L312" s="111"/>
      <c r="M312" s="111"/>
      <c r="N312" s="111"/>
    </row>
    <row r="313" spans="2:14">
      <c r="B313" s="110"/>
      <c r="C313" s="110"/>
      <c r="D313" s="110"/>
      <c r="E313" s="110"/>
      <c r="F313" s="110"/>
      <c r="G313" s="110"/>
      <c r="H313" s="111"/>
      <c r="I313" s="111"/>
      <c r="J313" s="111"/>
      <c r="K313" s="111"/>
      <c r="L313" s="111"/>
      <c r="M313" s="111"/>
      <c r="N313" s="111"/>
    </row>
    <row r="314" spans="2:14">
      <c r="B314" s="110"/>
      <c r="C314" s="110"/>
      <c r="D314" s="110"/>
      <c r="E314" s="110"/>
      <c r="F314" s="110"/>
      <c r="G314" s="110"/>
      <c r="H314" s="111"/>
      <c r="I314" s="111"/>
      <c r="J314" s="111"/>
      <c r="K314" s="111"/>
      <c r="L314" s="111"/>
      <c r="M314" s="111"/>
      <c r="N314" s="111"/>
    </row>
    <row r="315" spans="2:14">
      <c r="B315" s="110"/>
      <c r="C315" s="110"/>
      <c r="D315" s="110"/>
      <c r="E315" s="110"/>
      <c r="F315" s="110"/>
      <c r="G315" s="110"/>
      <c r="H315" s="111"/>
      <c r="I315" s="111"/>
      <c r="J315" s="111"/>
      <c r="K315" s="111"/>
      <c r="L315" s="111"/>
      <c r="M315" s="111"/>
      <c r="N315" s="111"/>
    </row>
    <row r="316" spans="2:14">
      <c r="B316" s="110"/>
      <c r="C316" s="110"/>
      <c r="D316" s="110"/>
      <c r="E316" s="110"/>
      <c r="F316" s="110"/>
      <c r="G316" s="110"/>
      <c r="H316" s="111"/>
      <c r="I316" s="111"/>
      <c r="J316" s="111"/>
      <c r="K316" s="111"/>
      <c r="L316" s="111"/>
      <c r="M316" s="111"/>
      <c r="N316" s="111"/>
    </row>
    <row r="317" spans="2:14">
      <c r="B317" s="110"/>
      <c r="C317" s="110"/>
      <c r="D317" s="110"/>
      <c r="E317" s="110"/>
      <c r="F317" s="110"/>
      <c r="G317" s="110"/>
      <c r="H317" s="111"/>
      <c r="I317" s="111"/>
      <c r="J317" s="111"/>
      <c r="K317" s="111"/>
      <c r="L317" s="111"/>
      <c r="M317" s="111"/>
      <c r="N317" s="111"/>
    </row>
    <row r="318" spans="2:14">
      <c r="B318" s="110"/>
      <c r="C318" s="110"/>
      <c r="D318" s="110"/>
      <c r="E318" s="110"/>
      <c r="F318" s="110"/>
      <c r="G318" s="110"/>
      <c r="H318" s="111"/>
      <c r="I318" s="111"/>
      <c r="J318" s="111"/>
      <c r="K318" s="111"/>
      <c r="L318" s="111"/>
      <c r="M318" s="111"/>
      <c r="N318" s="111"/>
    </row>
    <row r="319" spans="2:14">
      <c r="B319" s="110"/>
      <c r="C319" s="110"/>
      <c r="D319" s="110"/>
      <c r="E319" s="110"/>
      <c r="F319" s="110"/>
      <c r="G319" s="110"/>
      <c r="H319" s="111"/>
      <c r="I319" s="111"/>
      <c r="J319" s="111"/>
      <c r="K319" s="111"/>
      <c r="L319" s="111"/>
      <c r="M319" s="111"/>
      <c r="N319" s="111"/>
    </row>
    <row r="320" spans="2:14">
      <c r="B320" s="110"/>
      <c r="C320" s="110"/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</row>
    <row r="321" spans="2:14">
      <c r="B321" s="110"/>
      <c r="C321" s="110"/>
      <c r="D321" s="110"/>
      <c r="E321" s="110"/>
      <c r="F321" s="110"/>
      <c r="G321" s="110"/>
      <c r="H321" s="111"/>
      <c r="I321" s="111"/>
      <c r="J321" s="111"/>
      <c r="K321" s="111"/>
      <c r="L321" s="111"/>
      <c r="M321" s="111"/>
      <c r="N321" s="111"/>
    </row>
    <row r="322" spans="2:14">
      <c r="B322" s="110"/>
      <c r="C322" s="110"/>
      <c r="D322" s="110"/>
      <c r="E322" s="110"/>
      <c r="F322" s="110"/>
      <c r="G322" s="110"/>
      <c r="H322" s="111"/>
      <c r="I322" s="111"/>
      <c r="J322" s="111"/>
      <c r="K322" s="111"/>
      <c r="L322" s="111"/>
      <c r="M322" s="111"/>
      <c r="N322" s="111"/>
    </row>
    <row r="323" spans="2:14">
      <c r="B323" s="110"/>
      <c r="C323" s="110"/>
      <c r="D323" s="110"/>
      <c r="E323" s="110"/>
      <c r="F323" s="110"/>
      <c r="G323" s="110"/>
      <c r="H323" s="111"/>
      <c r="I323" s="111"/>
      <c r="J323" s="111"/>
      <c r="K323" s="111"/>
      <c r="L323" s="111"/>
      <c r="M323" s="111"/>
      <c r="N323" s="111"/>
    </row>
    <row r="324" spans="2:14">
      <c r="B324" s="110"/>
      <c r="C324" s="110"/>
      <c r="D324" s="110"/>
      <c r="E324" s="110"/>
      <c r="F324" s="110"/>
      <c r="G324" s="110"/>
      <c r="H324" s="111"/>
      <c r="I324" s="111"/>
      <c r="J324" s="111"/>
      <c r="K324" s="111"/>
      <c r="L324" s="111"/>
      <c r="M324" s="111"/>
      <c r="N324" s="111"/>
    </row>
    <row r="325" spans="2:14">
      <c r="B325" s="110"/>
      <c r="C325" s="110"/>
      <c r="D325" s="110"/>
      <c r="E325" s="110"/>
      <c r="F325" s="110"/>
      <c r="G325" s="110"/>
      <c r="H325" s="111"/>
      <c r="I325" s="111"/>
      <c r="J325" s="111"/>
      <c r="K325" s="111"/>
      <c r="L325" s="111"/>
      <c r="M325" s="111"/>
      <c r="N325" s="111"/>
    </row>
    <row r="326" spans="2:14">
      <c r="B326" s="110"/>
      <c r="C326" s="110"/>
      <c r="D326" s="110"/>
      <c r="E326" s="110"/>
      <c r="F326" s="110"/>
      <c r="G326" s="110"/>
      <c r="H326" s="111"/>
      <c r="I326" s="111"/>
      <c r="J326" s="111"/>
      <c r="K326" s="111"/>
      <c r="L326" s="111"/>
      <c r="M326" s="111"/>
      <c r="N326" s="111"/>
    </row>
    <row r="327" spans="2:14">
      <c r="B327" s="110"/>
      <c r="C327" s="110"/>
      <c r="D327" s="110"/>
      <c r="E327" s="110"/>
      <c r="F327" s="110"/>
      <c r="G327" s="110"/>
      <c r="H327" s="111"/>
      <c r="I327" s="111"/>
      <c r="J327" s="111"/>
      <c r="K327" s="111"/>
      <c r="L327" s="111"/>
      <c r="M327" s="111"/>
      <c r="N327" s="111"/>
    </row>
    <row r="328" spans="2:14">
      <c r="B328" s="110"/>
      <c r="C328" s="110"/>
      <c r="D328" s="110"/>
      <c r="E328" s="110"/>
      <c r="F328" s="110"/>
      <c r="G328" s="110"/>
      <c r="H328" s="111"/>
      <c r="I328" s="111"/>
      <c r="J328" s="111"/>
      <c r="K328" s="111"/>
      <c r="L328" s="111"/>
      <c r="M328" s="111"/>
      <c r="N328" s="111"/>
    </row>
    <row r="329" spans="2:14">
      <c r="B329" s="110"/>
      <c r="C329" s="110"/>
      <c r="D329" s="110"/>
      <c r="E329" s="110"/>
      <c r="F329" s="110"/>
      <c r="G329" s="110"/>
      <c r="H329" s="111"/>
      <c r="I329" s="111"/>
      <c r="J329" s="111"/>
      <c r="K329" s="111"/>
      <c r="L329" s="111"/>
      <c r="M329" s="111"/>
      <c r="N329" s="111"/>
    </row>
    <row r="330" spans="2:14">
      <c r="B330" s="110"/>
      <c r="C330" s="110"/>
      <c r="D330" s="110"/>
      <c r="E330" s="110"/>
      <c r="F330" s="110"/>
      <c r="G330" s="110"/>
      <c r="H330" s="111"/>
      <c r="I330" s="111"/>
      <c r="J330" s="111"/>
      <c r="K330" s="111"/>
      <c r="L330" s="111"/>
      <c r="M330" s="111"/>
      <c r="N330" s="111"/>
    </row>
    <row r="331" spans="2:14">
      <c r="B331" s="110"/>
      <c r="C331" s="110"/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</row>
    <row r="332" spans="2:14">
      <c r="B332" s="110"/>
      <c r="C332" s="110"/>
      <c r="D332" s="110"/>
      <c r="E332" s="110"/>
      <c r="F332" s="110"/>
      <c r="G332" s="110"/>
      <c r="H332" s="111"/>
      <c r="I332" s="111"/>
      <c r="J332" s="111"/>
      <c r="K332" s="111"/>
      <c r="L332" s="111"/>
      <c r="M332" s="111"/>
      <c r="N332" s="111"/>
    </row>
    <row r="333" spans="2:14">
      <c r="B333" s="110"/>
      <c r="C333" s="110"/>
      <c r="D333" s="110"/>
      <c r="E333" s="110"/>
      <c r="F333" s="110"/>
      <c r="G333" s="110"/>
      <c r="H333" s="111"/>
      <c r="I333" s="111"/>
      <c r="J333" s="111"/>
      <c r="K333" s="111"/>
      <c r="L333" s="111"/>
      <c r="M333" s="111"/>
      <c r="N333" s="111"/>
    </row>
    <row r="334" spans="2:14">
      <c r="B334" s="110"/>
      <c r="C334" s="110"/>
      <c r="D334" s="110"/>
      <c r="E334" s="110"/>
      <c r="F334" s="110"/>
      <c r="G334" s="110"/>
      <c r="H334" s="111"/>
      <c r="I334" s="111"/>
      <c r="J334" s="111"/>
      <c r="K334" s="111"/>
      <c r="L334" s="111"/>
      <c r="M334" s="111"/>
      <c r="N334" s="111"/>
    </row>
    <row r="335" spans="2:14">
      <c r="B335" s="110"/>
      <c r="C335" s="110"/>
      <c r="D335" s="110"/>
      <c r="E335" s="110"/>
      <c r="F335" s="110"/>
      <c r="G335" s="110"/>
      <c r="H335" s="111"/>
      <c r="I335" s="111"/>
      <c r="J335" s="111"/>
      <c r="K335" s="111"/>
      <c r="L335" s="111"/>
      <c r="M335" s="111"/>
      <c r="N335" s="111"/>
    </row>
    <row r="336" spans="2:14">
      <c r="B336" s="110"/>
      <c r="C336" s="110"/>
      <c r="D336" s="110"/>
      <c r="E336" s="110"/>
      <c r="F336" s="110"/>
      <c r="G336" s="110"/>
      <c r="H336" s="111"/>
      <c r="I336" s="111"/>
      <c r="J336" s="111"/>
      <c r="K336" s="111"/>
      <c r="L336" s="111"/>
      <c r="M336" s="111"/>
      <c r="N336" s="111"/>
    </row>
    <row r="337" spans="2:14">
      <c r="B337" s="110"/>
      <c r="C337" s="110"/>
      <c r="D337" s="110"/>
      <c r="E337" s="110"/>
      <c r="F337" s="110"/>
      <c r="G337" s="110"/>
      <c r="H337" s="111"/>
      <c r="I337" s="111"/>
      <c r="J337" s="111"/>
      <c r="K337" s="111"/>
      <c r="L337" s="111"/>
      <c r="M337" s="111"/>
      <c r="N337" s="111"/>
    </row>
    <row r="338" spans="2:14">
      <c r="B338" s="110"/>
      <c r="C338" s="110"/>
      <c r="D338" s="110"/>
      <c r="E338" s="110"/>
      <c r="F338" s="110"/>
      <c r="G338" s="110"/>
      <c r="H338" s="111"/>
      <c r="I338" s="111"/>
      <c r="J338" s="111"/>
      <c r="K338" s="111"/>
      <c r="L338" s="111"/>
      <c r="M338" s="111"/>
      <c r="N338" s="111"/>
    </row>
    <row r="339" spans="2:14">
      <c r="B339" s="110"/>
      <c r="C339" s="110"/>
      <c r="D339" s="110"/>
      <c r="E339" s="110"/>
      <c r="F339" s="110"/>
      <c r="G339" s="110"/>
      <c r="H339" s="111"/>
      <c r="I339" s="111"/>
      <c r="J339" s="111"/>
      <c r="K339" s="111"/>
      <c r="L339" s="111"/>
      <c r="M339" s="111"/>
      <c r="N339" s="111"/>
    </row>
    <row r="340" spans="2:14">
      <c r="B340" s="110"/>
      <c r="C340" s="110"/>
      <c r="D340" s="110"/>
      <c r="E340" s="110"/>
      <c r="F340" s="110"/>
      <c r="G340" s="110"/>
      <c r="H340" s="111"/>
      <c r="I340" s="111"/>
      <c r="J340" s="111"/>
      <c r="K340" s="111"/>
      <c r="L340" s="111"/>
      <c r="M340" s="111"/>
      <c r="N340" s="111"/>
    </row>
    <row r="341" spans="2:14">
      <c r="B341" s="110"/>
      <c r="C341" s="110"/>
      <c r="D341" s="110"/>
      <c r="E341" s="110"/>
      <c r="F341" s="110"/>
      <c r="G341" s="110"/>
      <c r="H341" s="111"/>
      <c r="I341" s="111"/>
      <c r="J341" s="111"/>
      <c r="K341" s="111"/>
      <c r="L341" s="111"/>
      <c r="M341" s="111"/>
      <c r="N341" s="111"/>
    </row>
    <row r="342" spans="2:14">
      <c r="B342" s="110"/>
      <c r="C342" s="110"/>
      <c r="D342" s="110"/>
      <c r="E342" s="110"/>
      <c r="F342" s="110"/>
      <c r="G342" s="110"/>
      <c r="H342" s="111"/>
      <c r="I342" s="111"/>
      <c r="J342" s="111"/>
      <c r="K342" s="111"/>
      <c r="L342" s="111"/>
      <c r="M342" s="111"/>
      <c r="N342" s="111"/>
    </row>
    <row r="343" spans="2:14">
      <c r="B343" s="110"/>
      <c r="C343" s="110"/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</row>
    <row r="344" spans="2:14">
      <c r="B344" s="110"/>
      <c r="C344" s="110"/>
      <c r="D344" s="110"/>
      <c r="E344" s="110"/>
      <c r="F344" s="110"/>
      <c r="G344" s="110"/>
      <c r="H344" s="111"/>
      <c r="I344" s="111"/>
      <c r="J344" s="111"/>
      <c r="K344" s="111"/>
      <c r="L344" s="111"/>
      <c r="M344" s="111"/>
      <c r="N344" s="111"/>
    </row>
    <row r="345" spans="2:14">
      <c r="B345" s="110"/>
      <c r="C345" s="110"/>
      <c r="D345" s="110"/>
      <c r="E345" s="110"/>
      <c r="F345" s="110"/>
      <c r="G345" s="110"/>
      <c r="H345" s="111"/>
      <c r="I345" s="111"/>
      <c r="J345" s="111"/>
      <c r="K345" s="111"/>
      <c r="L345" s="111"/>
      <c r="M345" s="111"/>
      <c r="N345" s="111"/>
    </row>
    <row r="346" spans="2:14">
      <c r="B346" s="110"/>
      <c r="C346" s="110"/>
      <c r="D346" s="110"/>
      <c r="E346" s="110"/>
      <c r="F346" s="110"/>
      <c r="G346" s="110"/>
      <c r="H346" s="111"/>
      <c r="I346" s="111"/>
      <c r="J346" s="111"/>
      <c r="K346" s="111"/>
      <c r="L346" s="111"/>
      <c r="M346" s="111"/>
      <c r="N346" s="111"/>
    </row>
    <row r="347" spans="2:14">
      <c r="B347" s="110"/>
      <c r="C347" s="110"/>
      <c r="D347" s="110"/>
      <c r="E347" s="110"/>
      <c r="F347" s="110"/>
      <c r="G347" s="110"/>
      <c r="H347" s="111"/>
      <c r="I347" s="111"/>
      <c r="J347" s="111"/>
      <c r="K347" s="111"/>
      <c r="L347" s="111"/>
      <c r="M347" s="111"/>
      <c r="N347" s="111"/>
    </row>
    <row r="348" spans="2:14">
      <c r="B348" s="110"/>
      <c r="C348" s="110"/>
      <c r="D348" s="110"/>
      <c r="E348" s="110"/>
      <c r="F348" s="110"/>
      <c r="G348" s="110"/>
      <c r="H348" s="111"/>
      <c r="I348" s="111"/>
      <c r="J348" s="111"/>
      <c r="K348" s="111"/>
      <c r="L348" s="111"/>
      <c r="M348" s="111"/>
      <c r="N348" s="111"/>
    </row>
    <row r="349" spans="2:14">
      <c r="B349" s="110"/>
      <c r="C349" s="110"/>
      <c r="D349" s="110"/>
      <c r="E349" s="110"/>
      <c r="F349" s="110"/>
      <c r="G349" s="110"/>
      <c r="H349" s="111"/>
      <c r="I349" s="111"/>
      <c r="J349" s="111"/>
      <c r="K349" s="111"/>
      <c r="L349" s="111"/>
      <c r="M349" s="111"/>
      <c r="N349" s="111"/>
    </row>
    <row r="350" spans="2:14">
      <c r="B350" s="110"/>
      <c r="C350" s="110"/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</row>
    <row r="351" spans="2:14">
      <c r="B351" s="110"/>
      <c r="C351" s="110"/>
      <c r="D351" s="110"/>
      <c r="E351" s="110"/>
      <c r="F351" s="110"/>
      <c r="G351" s="110"/>
      <c r="H351" s="111"/>
      <c r="I351" s="111"/>
      <c r="J351" s="111"/>
      <c r="K351" s="111"/>
      <c r="L351" s="111"/>
      <c r="M351" s="111"/>
      <c r="N351" s="111"/>
    </row>
    <row r="352" spans="2:14">
      <c r="B352" s="110"/>
      <c r="C352" s="110"/>
      <c r="D352" s="110"/>
      <c r="E352" s="110"/>
      <c r="F352" s="110"/>
      <c r="G352" s="110"/>
      <c r="H352" s="111"/>
      <c r="I352" s="111"/>
      <c r="J352" s="111"/>
      <c r="K352" s="111"/>
      <c r="L352" s="111"/>
      <c r="M352" s="111"/>
      <c r="N352" s="111"/>
    </row>
    <row r="353" spans="2:14">
      <c r="B353" s="110"/>
      <c r="C353" s="110"/>
      <c r="D353" s="110"/>
      <c r="E353" s="110"/>
      <c r="F353" s="110"/>
      <c r="G353" s="110"/>
      <c r="H353" s="111"/>
      <c r="I353" s="111"/>
      <c r="J353" s="111"/>
      <c r="K353" s="111"/>
      <c r="L353" s="111"/>
      <c r="M353" s="111"/>
      <c r="N353" s="111"/>
    </row>
    <row r="354" spans="2:14">
      <c r="B354" s="110"/>
      <c r="C354" s="110"/>
      <c r="D354" s="110"/>
      <c r="E354" s="110"/>
      <c r="F354" s="110"/>
      <c r="G354" s="110"/>
      <c r="H354" s="111"/>
      <c r="I354" s="111"/>
      <c r="J354" s="111"/>
      <c r="K354" s="111"/>
      <c r="L354" s="111"/>
      <c r="M354" s="111"/>
      <c r="N354" s="111"/>
    </row>
    <row r="355" spans="2:14">
      <c r="B355" s="110"/>
      <c r="C355" s="110"/>
      <c r="D355" s="110"/>
      <c r="E355" s="110"/>
      <c r="F355" s="110"/>
      <c r="G355" s="110"/>
      <c r="H355" s="111"/>
      <c r="I355" s="111"/>
      <c r="J355" s="111"/>
      <c r="K355" s="111"/>
      <c r="L355" s="111"/>
      <c r="M355" s="111"/>
      <c r="N355" s="111"/>
    </row>
    <row r="356" spans="2:14">
      <c r="B356" s="110"/>
      <c r="C356" s="110"/>
      <c r="D356" s="110"/>
      <c r="E356" s="110"/>
      <c r="F356" s="110"/>
      <c r="G356" s="110"/>
      <c r="H356" s="111"/>
      <c r="I356" s="111"/>
      <c r="J356" s="111"/>
      <c r="K356" s="111"/>
      <c r="L356" s="111"/>
      <c r="M356" s="111"/>
      <c r="N356" s="111"/>
    </row>
    <row r="357" spans="2:14">
      <c r="B357" s="110"/>
      <c r="C357" s="110"/>
      <c r="D357" s="110"/>
      <c r="E357" s="110"/>
      <c r="F357" s="110"/>
      <c r="G357" s="110"/>
      <c r="H357" s="111"/>
      <c r="I357" s="111"/>
      <c r="J357" s="111"/>
      <c r="K357" s="111"/>
      <c r="L357" s="111"/>
      <c r="M357" s="111"/>
      <c r="N357" s="111"/>
    </row>
    <row r="358" spans="2:14">
      <c r="B358" s="110"/>
      <c r="C358" s="110"/>
      <c r="D358" s="110"/>
      <c r="E358" s="110"/>
      <c r="F358" s="110"/>
      <c r="G358" s="110"/>
      <c r="H358" s="111"/>
      <c r="I358" s="111"/>
      <c r="J358" s="111"/>
      <c r="K358" s="111"/>
      <c r="L358" s="111"/>
      <c r="M358" s="111"/>
      <c r="N358" s="111"/>
    </row>
    <row r="359" spans="2:14">
      <c r="B359" s="110"/>
      <c r="C359" s="110"/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</row>
    <row r="360" spans="2:14">
      <c r="B360" s="110"/>
      <c r="C360" s="110"/>
      <c r="D360" s="110"/>
      <c r="E360" s="110"/>
      <c r="F360" s="110"/>
      <c r="G360" s="110"/>
      <c r="H360" s="111"/>
      <c r="I360" s="111"/>
      <c r="J360" s="111"/>
      <c r="K360" s="111"/>
      <c r="L360" s="111"/>
      <c r="M360" s="111"/>
      <c r="N360" s="111"/>
    </row>
    <row r="361" spans="2:14">
      <c r="B361" s="110"/>
      <c r="C361" s="110"/>
      <c r="D361" s="110"/>
      <c r="E361" s="110"/>
      <c r="F361" s="110"/>
      <c r="G361" s="110"/>
      <c r="H361" s="111"/>
      <c r="I361" s="111"/>
      <c r="J361" s="111"/>
      <c r="K361" s="111"/>
      <c r="L361" s="111"/>
      <c r="M361" s="111"/>
      <c r="N361" s="111"/>
    </row>
    <row r="362" spans="2:14">
      <c r="B362" s="110"/>
      <c r="C362" s="110"/>
      <c r="D362" s="110"/>
      <c r="E362" s="110"/>
      <c r="F362" s="110"/>
      <c r="G362" s="110"/>
      <c r="H362" s="111"/>
      <c r="I362" s="111"/>
      <c r="J362" s="111"/>
      <c r="K362" s="111"/>
      <c r="L362" s="111"/>
      <c r="M362" s="111"/>
      <c r="N362" s="111"/>
    </row>
    <row r="363" spans="2:14">
      <c r="B363" s="110"/>
      <c r="C363" s="110"/>
      <c r="D363" s="110"/>
      <c r="E363" s="110"/>
      <c r="F363" s="110"/>
      <c r="G363" s="110"/>
      <c r="H363" s="111"/>
      <c r="I363" s="111"/>
      <c r="J363" s="111"/>
      <c r="K363" s="111"/>
      <c r="L363" s="111"/>
      <c r="M363" s="111"/>
      <c r="N363" s="111"/>
    </row>
    <row r="364" spans="2:14">
      <c r="B364" s="110"/>
      <c r="C364" s="110"/>
      <c r="D364" s="110"/>
      <c r="E364" s="110"/>
      <c r="F364" s="110"/>
      <c r="G364" s="110"/>
      <c r="H364" s="111"/>
      <c r="I364" s="111"/>
      <c r="J364" s="111"/>
      <c r="K364" s="111"/>
      <c r="L364" s="111"/>
      <c r="M364" s="111"/>
      <c r="N364" s="111"/>
    </row>
    <row r="365" spans="2:14">
      <c r="B365" s="110"/>
      <c r="C365" s="110"/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</row>
    <row r="366" spans="2:14">
      <c r="B366" s="110"/>
      <c r="C366" s="110"/>
      <c r="D366" s="110"/>
      <c r="E366" s="110"/>
      <c r="F366" s="110"/>
      <c r="G366" s="110"/>
      <c r="H366" s="111"/>
      <c r="I366" s="111"/>
      <c r="J366" s="111"/>
      <c r="K366" s="111"/>
      <c r="L366" s="111"/>
      <c r="M366" s="111"/>
      <c r="N366" s="111"/>
    </row>
    <row r="367" spans="2:14">
      <c r="B367" s="110"/>
      <c r="C367" s="110"/>
      <c r="D367" s="110"/>
      <c r="E367" s="110"/>
      <c r="F367" s="110"/>
      <c r="G367" s="110"/>
      <c r="H367" s="111"/>
      <c r="I367" s="111"/>
      <c r="J367" s="111"/>
      <c r="K367" s="111"/>
      <c r="L367" s="111"/>
      <c r="M367" s="111"/>
      <c r="N367" s="111"/>
    </row>
    <row r="368" spans="2:14">
      <c r="B368" s="110"/>
      <c r="C368" s="110"/>
      <c r="D368" s="110"/>
      <c r="E368" s="110"/>
      <c r="F368" s="110"/>
      <c r="G368" s="110"/>
      <c r="H368" s="111"/>
      <c r="I368" s="111"/>
      <c r="J368" s="111"/>
      <c r="K368" s="111"/>
      <c r="L368" s="111"/>
      <c r="M368" s="111"/>
      <c r="N368" s="111"/>
    </row>
    <row r="369" spans="2:14">
      <c r="B369" s="110"/>
      <c r="C369" s="110"/>
      <c r="D369" s="110"/>
      <c r="E369" s="110"/>
      <c r="F369" s="110"/>
      <c r="G369" s="110"/>
      <c r="H369" s="111"/>
      <c r="I369" s="111"/>
      <c r="J369" s="111"/>
      <c r="K369" s="111"/>
      <c r="L369" s="111"/>
      <c r="M369" s="111"/>
      <c r="N369" s="111"/>
    </row>
    <row r="370" spans="2:14">
      <c r="B370" s="110"/>
      <c r="C370" s="110"/>
      <c r="D370" s="110"/>
      <c r="E370" s="110"/>
      <c r="F370" s="110"/>
      <c r="G370" s="110"/>
      <c r="H370" s="111"/>
      <c r="I370" s="111"/>
      <c r="J370" s="111"/>
      <c r="K370" s="111"/>
      <c r="L370" s="111"/>
      <c r="M370" s="111"/>
      <c r="N370" s="111"/>
    </row>
    <row r="371" spans="2:14">
      <c r="B371" s="110"/>
      <c r="C371" s="110"/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</row>
    <row r="372" spans="2:14">
      <c r="B372" s="110"/>
      <c r="C372" s="110"/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</row>
    <row r="373" spans="2:14">
      <c r="B373" s="110"/>
      <c r="C373" s="110"/>
      <c r="D373" s="110"/>
      <c r="E373" s="110"/>
      <c r="F373" s="110"/>
      <c r="G373" s="110"/>
      <c r="H373" s="111"/>
      <c r="I373" s="111"/>
      <c r="J373" s="111"/>
      <c r="K373" s="111"/>
      <c r="L373" s="111"/>
      <c r="M373" s="111"/>
      <c r="N373" s="111"/>
    </row>
    <row r="374" spans="2:14">
      <c r="B374" s="110"/>
      <c r="C374" s="110"/>
      <c r="D374" s="110"/>
      <c r="E374" s="110"/>
      <c r="F374" s="110"/>
      <c r="G374" s="110"/>
      <c r="H374" s="111"/>
      <c r="I374" s="111"/>
      <c r="J374" s="111"/>
      <c r="K374" s="111"/>
      <c r="L374" s="111"/>
      <c r="M374" s="111"/>
      <c r="N374" s="111"/>
    </row>
    <row r="375" spans="2:14">
      <c r="B375" s="110"/>
      <c r="C375" s="110"/>
      <c r="D375" s="110"/>
      <c r="E375" s="110"/>
      <c r="F375" s="110"/>
      <c r="G375" s="110"/>
      <c r="H375" s="111"/>
      <c r="I375" s="111"/>
      <c r="J375" s="111"/>
      <c r="K375" s="111"/>
      <c r="L375" s="111"/>
      <c r="M375" s="111"/>
      <c r="N375" s="111"/>
    </row>
    <row r="376" spans="2:14">
      <c r="B376" s="110"/>
      <c r="C376" s="110"/>
      <c r="D376" s="110"/>
      <c r="E376" s="110"/>
      <c r="F376" s="110"/>
      <c r="G376" s="110"/>
      <c r="H376" s="111"/>
      <c r="I376" s="111"/>
      <c r="J376" s="111"/>
      <c r="K376" s="111"/>
      <c r="L376" s="111"/>
      <c r="M376" s="111"/>
      <c r="N376" s="111"/>
    </row>
    <row r="377" spans="2:14">
      <c r="B377" s="110"/>
      <c r="C377" s="110"/>
      <c r="D377" s="110"/>
      <c r="E377" s="110"/>
      <c r="F377" s="110"/>
      <c r="G377" s="110"/>
      <c r="H377" s="111"/>
      <c r="I377" s="111"/>
      <c r="J377" s="111"/>
      <c r="K377" s="111"/>
      <c r="L377" s="111"/>
      <c r="M377" s="111"/>
      <c r="N377" s="111"/>
    </row>
    <row r="378" spans="2:14">
      <c r="B378" s="110"/>
      <c r="C378" s="110"/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</row>
    <row r="379" spans="2:14">
      <c r="B379" s="110"/>
      <c r="C379" s="110"/>
      <c r="D379" s="110"/>
      <c r="E379" s="110"/>
      <c r="F379" s="110"/>
      <c r="G379" s="110"/>
      <c r="H379" s="111"/>
      <c r="I379" s="111"/>
      <c r="J379" s="111"/>
      <c r="K379" s="111"/>
      <c r="L379" s="111"/>
      <c r="M379" s="111"/>
      <c r="N379" s="111"/>
    </row>
    <row r="380" spans="2:14">
      <c r="B380" s="110"/>
      <c r="C380" s="110"/>
      <c r="D380" s="110"/>
      <c r="E380" s="110"/>
      <c r="F380" s="110"/>
      <c r="G380" s="110"/>
      <c r="H380" s="111"/>
      <c r="I380" s="111"/>
      <c r="J380" s="111"/>
      <c r="K380" s="111"/>
      <c r="L380" s="111"/>
      <c r="M380" s="111"/>
      <c r="N380" s="111"/>
    </row>
    <row r="381" spans="2:14">
      <c r="B381" s="110"/>
      <c r="C381" s="110"/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</row>
    <row r="382" spans="2:14">
      <c r="B382" s="110"/>
      <c r="C382" s="110"/>
      <c r="D382" s="110"/>
      <c r="E382" s="110"/>
      <c r="F382" s="110"/>
      <c r="G382" s="110"/>
      <c r="H382" s="111"/>
      <c r="I382" s="111"/>
      <c r="J382" s="111"/>
      <c r="K382" s="111"/>
      <c r="L382" s="111"/>
      <c r="M382" s="111"/>
      <c r="N382" s="111"/>
    </row>
    <row r="383" spans="2:14">
      <c r="B383" s="110"/>
      <c r="C383" s="110"/>
      <c r="D383" s="110"/>
      <c r="E383" s="110"/>
      <c r="F383" s="110"/>
      <c r="G383" s="110"/>
      <c r="H383" s="111"/>
      <c r="I383" s="111"/>
      <c r="J383" s="111"/>
      <c r="K383" s="111"/>
      <c r="L383" s="111"/>
      <c r="M383" s="111"/>
      <c r="N383" s="111"/>
    </row>
    <row r="384" spans="2:14">
      <c r="B384" s="110"/>
      <c r="C384" s="110"/>
      <c r="D384" s="110"/>
      <c r="E384" s="110"/>
      <c r="F384" s="110"/>
      <c r="G384" s="110"/>
      <c r="H384" s="111"/>
      <c r="I384" s="111"/>
      <c r="J384" s="111"/>
      <c r="K384" s="111"/>
      <c r="L384" s="111"/>
      <c r="M384" s="111"/>
      <c r="N384" s="111"/>
    </row>
    <row r="385" spans="2:14">
      <c r="B385" s="110"/>
      <c r="C385" s="110"/>
      <c r="D385" s="110"/>
      <c r="E385" s="110"/>
      <c r="F385" s="110"/>
      <c r="G385" s="110"/>
      <c r="H385" s="111"/>
      <c r="I385" s="111"/>
      <c r="J385" s="111"/>
      <c r="K385" s="111"/>
      <c r="L385" s="111"/>
      <c r="M385" s="111"/>
      <c r="N385" s="111"/>
    </row>
    <row r="386" spans="2:14">
      <c r="B386" s="110"/>
      <c r="C386" s="110"/>
      <c r="D386" s="110"/>
      <c r="E386" s="110"/>
      <c r="F386" s="110"/>
      <c r="G386" s="110"/>
      <c r="H386" s="111"/>
      <c r="I386" s="111"/>
      <c r="J386" s="111"/>
      <c r="K386" s="111"/>
      <c r="L386" s="111"/>
      <c r="M386" s="111"/>
      <c r="N386" s="111"/>
    </row>
    <row r="387" spans="2:14">
      <c r="B387" s="110"/>
      <c r="C387" s="110"/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</row>
    <row r="388" spans="2:14">
      <c r="B388" s="110"/>
      <c r="C388" s="110"/>
      <c r="D388" s="110"/>
      <c r="E388" s="110"/>
      <c r="F388" s="110"/>
      <c r="G388" s="110"/>
      <c r="H388" s="111"/>
      <c r="I388" s="111"/>
      <c r="J388" s="111"/>
      <c r="K388" s="111"/>
      <c r="L388" s="111"/>
      <c r="M388" s="111"/>
      <c r="N388" s="111"/>
    </row>
    <row r="389" spans="2:14">
      <c r="B389" s="110"/>
      <c r="C389" s="110"/>
      <c r="D389" s="110"/>
      <c r="E389" s="110"/>
      <c r="F389" s="110"/>
      <c r="G389" s="110"/>
      <c r="H389" s="111"/>
      <c r="I389" s="111"/>
      <c r="J389" s="111"/>
      <c r="K389" s="111"/>
      <c r="L389" s="111"/>
      <c r="M389" s="111"/>
      <c r="N389" s="111"/>
    </row>
    <row r="390" spans="2:14">
      <c r="B390" s="110"/>
      <c r="C390" s="110"/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</row>
    <row r="391" spans="2:14">
      <c r="B391" s="110"/>
      <c r="C391" s="110"/>
      <c r="D391" s="110"/>
      <c r="E391" s="110"/>
      <c r="F391" s="110"/>
      <c r="G391" s="110"/>
      <c r="H391" s="111"/>
      <c r="I391" s="111"/>
      <c r="J391" s="111"/>
      <c r="K391" s="111"/>
      <c r="L391" s="111"/>
      <c r="M391" s="111"/>
      <c r="N391" s="111"/>
    </row>
    <row r="392" spans="2:14">
      <c r="B392" s="110"/>
      <c r="C392" s="110"/>
      <c r="D392" s="110"/>
      <c r="E392" s="110"/>
      <c r="F392" s="110"/>
      <c r="G392" s="110"/>
      <c r="H392" s="111"/>
      <c r="I392" s="111"/>
      <c r="J392" s="111"/>
      <c r="K392" s="111"/>
      <c r="L392" s="111"/>
      <c r="M392" s="111"/>
      <c r="N392" s="111"/>
    </row>
    <row r="393" spans="2:14">
      <c r="B393" s="110"/>
      <c r="C393" s="110"/>
      <c r="D393" s="110"/>
      <c r="E393" s="110"/>
      <c r="F393" s="110"/>
      <c r="G393" s="110"/>
      <c r="H393" s="111"/>
      <c r="I393" s="111"/>
      <c r="J393" s="111"/>
      <c r="K393" s="111"/>
      <c r="L393" s="111"/>
      <c r="M393" s="111"/>
      <c r="N393" s="111"/>
    </row>
    <row r="394" spans="2:14">
      <c r="B394" s="110"/>
      <c r="C394" s="110"/>
      <c r="D394" s="110"/>
      <c r="E394" s="110"/>
      <c r="F394" s="110"/>
      <c r="G394" s="110"/>
      <c r="H394" s="111"/>
      <c r="I394" s="111"/>
      <c r="J394" s="111"/>
      <c r="K394" s="111"/>
      <c r="L394" s="111"/>
      <c r="M394" s="111"/>
      <c r="N394" s="111"/>
    </row>
    <row r="395" spans="2:14">
      <c r="B395" s="110"/>
      <c r="C395" s="110"/>
      <c r="D395" s="110"/>
      <c r="E395" s="110"/>
      <c r="F395" s="110"/>
      <c r="G395" s="110"/>
      <c r="H395" s="111"/>
      <c r="I395" s="111"/>
      <c r="J395" s="111"/>
      <c r="K395" s="111"/>
      <c r="L395" s="111"/>
      <c r="M395" s="111"/>
      <c r="N395" s="111"/>
    </row>
    <row r="396" spans="2:14">
      <c r="B396" s="110"/>
      <c r="C396" s="110"/>
      <c r="D396" s="110"/>
      <c r="E396" s="110"/>
      <c r="F396" s="110"/>
      <c r="G396" s="110"/>
      <c r="H396" s="111"/>
      <c r="I396" s="111"/>
      <c r="J396" s="111"/>
      <c r="K396" s="111"/>
      <c r="L396" s="111"/>
      <c r="M396" s="111"/>
      <c r="N396" s="111"/>
    </row>
    <row r="397" spans="2:14">
      <c r="B397" s="110"/>
      <c r="C397" s="110"/>
      <c r="D397" s="110"/>
      <c r="E397" s="110"/>
      <c r="F397" s="110"/>
      <c r="G397" s="110"/>
      <c r="H397" s="111"/>
      <c r="I397" s="111"/>
      <c r="J397" s="111"/>
      <c r="K397" s="111"/>
      <c r="L397" s="111"/>
      <c r="M397" s="111"/>
      <c r="N397" s="111"/>
    </row>
    <row r="398" spans="2:14">
      <c r="B398" s="110"/>
      <c r="C398" s="110"/>
      <c r="D398" s="110"/>
      <c r="E398" s="110"/>
      <c r="F398" s="110"/>
      <c r="G398" s="110"/>
      <c r="H398" s="111"/>
      <c r="I398" s="111"/>
      <c r="J398" s="111"/>
      <c r="K398" s="111"/>
      <c r="L398" s="111"/>
      <c r="M398" s="111"/>
      <c r="N398" s="111"/>
    </row>
    <row r="399" spans="2:14">
      <c r="B399" s="110"/>
      <c r="C399" s="110"/>
      <c r="D399" s="110"/>
      <c r="E399" s="110"/>
      <c r="F399" s="110"/>
      <c r="G399" s="110"/>
      <c r="H399" s="111"/>
      <c r="I399" s="111"/>
      <c r="J399" s="111"/>
      <c r="K399" s="111"/>
      <c r="L399" s="111"/>
      <c r="M399" s="111"/>
      <c r="N399" s="111"/>
    </row>
    <row r="400" spans="2:14">
      <c r="B400" s="110"/>
      <c r="C400" s="110"/>
      <c r="D400" s="110"/>
      <c r="E400" s="110"/>
      <c r="F400" s="110"/>
      <c r="G400" s="110"/>
      <c r="H400" s="111"/>
      <c r="I400" s="111"/>
      <c r="J400" s="111"/>
      <c r="K400" s="111"/>
      <c r="L400" s="111"/>
      <c r="M400" s="111"/>
      <c r="N400" s="111"/>
    </row>
    <row r="401" spans="2:14">
      <c r="B401" s="110"/>
      <c r="C401" s="110"/>
      <c r="D401" s="110"/>
      <c r="E401" s="110"/>
      <c r="F401" s="110"/>
      <c r="G401" s="110"/>
      <c r="H401" s="111"/>
      <c r="I401" s="111"/>
      <c r="J401" s="111"/>
      <c r="K401" s="111"/>
      <c r="L401" s="111"/>
      <c r="M401" s="111"/>
      <c r="N401" s="111"/>
    </row>
    <row r="402" spans="2:14">
      <c r="B402" s="110"/>
      <c r="C402" s="110"/>
      <c r="D402" s="110"/>
      <c r="E402" s="110"/>
      <c r="F402" s="110"/>
      <c r="G402" s="110"/>
      <c r="H402" s="111"/>
      <c r="I402" s="111"/>
      <c r="J402" s="111"/>
      <c r="K402" s="111"/>
      <c r="L402" s="111"/>
      <c r="M402" s="111"/>
      <c r="N402" s="111"/>
    </row>
    <row r="403" spans="2:14">
      <c r="B403" s="110"/>
      <c r="C403" s="110"/>
      <c r="D403" s="110"/>
      <c r="E403" s="110"/>
      <c r="F403" s="110"/>
      <c r="G403" s="110"/>
      <c r="H403" s="111"/>
      <c r="I403" s="111"/>
      <c r="J403" s="111"/>
      <c r="K403" s="111"/>
      <c r="L403" s="111"/>
      <c r="M403" s="111"/>
      <c r="N403" s="111"/>
    </row>
    <row r="404" spans="2:14">
      <c r="B404" s="110"/>
      <c r="C404" s="110"/>
      <c r="D404" s="110"/>
      <c r="E404" s="110"/>
      <c r="F404" s="110"/>
      <c r="G404" s="110"/>
      <c r="H404" s="111"/>
      <c r="I404" s="111"/>
      <c r="J404" s="111"/>
      <c r="K404" s="111"/>
      <c r="L404" s="111"/>
      <c r="M404" s="111"/>
      <c r="N404" s="111"/>
    </row>
    <row r="405" spans="2:14">
      <c r="B405" s="110"/>
      <c r="C405" s="110"/>
      <c r="D405" s="110"/>
      <c r="E405" s="110"/>
      <c r="F405" s="110"/>
      <c r="G405" s="110"/>
      <c r="H405" s="111"/>
      <c r="I405" s="111"/>
      <c r="J405" s="111"/>
      <c r="K405" s="111"/>
      <c r="L405" s="111"/>
      <c r="M405" s="111"/>
      <c r="N405" s="111"/>
    </row>
    <row r="406" spans="2:14">
      <c r="B406" s="110"/>
      <c r="C406" s="110"/>
      <c r="D406" s="110"/>
      <c r="E406" s="110"/>
      <c r="F406" s="110"/>
      <c r="G406" s="110"/>
      <c r="H406" s="111"/>
      <c r="I406" s="111"/>
      <c r="J406" s="111"/>
      <c r="K406" s="111"/>
      <c r="L406" s="111"/>
      <c r="M406" s="111"/>
      <c r="N406" s="111"/>
    </row>
    <row r="407" spans="2:14">
      <c r="B407" s="110"/>
      <c r="C407" s="110"/>
      <c r="D407" s="110"/>
      <c r="E407" s="110"/>
      <c r="F407" s="110"/>
      <c r="G407" s="110"/>
      <c r="H407" s="111"/>
      <c r="I407" s="111"/>
      <c r="J407" s="111"/>
      <c r="K407" s="111"/>
      <c r="L407" s="111"/>
      <c r="M407" s="111"/>
      <c r="N407" s="111"/>
    </row>
    <row r="408" spans="2:14">
      <c r="B408" s="110"/>
      <c r="C408" s="110"/>
      <c r="D408" s="110"/>
      <c r="E408" s="110"/>
      <c r="F408" s="110"/>
      <c r="G408" s="110"/>
      <c r="H408" s="111"/>
      <c r="I408" s="111"/>
      <c r="J408" s="111"/>
      <c r="K408" s="111"/>
      <c r="L408" s="111"/>
      <c r="M408" s="111"/>
      <c r="N408" s="111"/>
    </row>
    <row r="409" spans="2:14">
      <c r="B409" s="110"/>
      <c r="C409" s="110"/>
      <c r="D409" s="110"/>
      <c r="E409" s="110"/>
      <c r="F409" s="110"/>
      <c r="G409" s="110"/>
      <c r="H409" s="111"/>
      <c r="I409" s="111"/>
      <c r="J409" s="111"/>
      <c r="K409" s="111"/>
      <c r="L409" s="111"/>
      <c r="M409" s="111"/>
      <c r="N409" s="111"/>
    </row>
    <row r="410" spans="2:14">
      <c r="B410" s="110"/>
      <c r="C410" s="110"/>
      <c r="D410" s="110"/>
      <c r="E410" s="110"/>
      <c r="F410" s="110"/>
      <c r="G410" s="110"/>
      <c r="H410" s="111"/>
      <c r="I410" s="111"/>
      <c r="J410" s="111"/>
      <c r="K410" s="111"/>
      <c r="L410" s="111"/>
      <c r="M410" s="111"/>
      <c r="N410" s="111"/>
    </row>
    <row r="411" spans="2:14">
      <c r="B411" s="110"/>
      <c r="C411" s="110"/>
      <c r="D411" s="110"/>
      <c r="E411" s="110"/>
      <c r="F411" s="110"/>
      <c r="G411" s="110"/>
      <c r="H411" s="111"/>
      <c r="I411" s="111"/>
      <c r="J411" s="111"/>
      <c r="K411" s="111"/>
      <c r="L411" s="111"/>
      <c r="M411" s="111"/>
      <c r="N411" s="111"/>
    </row>
    <row r="412" spans="2:14">
      <c r="B412" s="110"/>
      <c r="C412" s="110"/>
      <c r="D412" s="110"/>
      <c r="E412" s="110"/>
      <c r="F412" s="110"/>
      <c r="G412" s="110"/>
      <c r="H412" s="111"/>
      <c r="I412" s="111"/>
      <c r="J412" s="111"/>
      <c r="K412" s="111"/>
      <c r="L412" s="111"/>
      <c r="M412" s="111"/>
      <c r="N412" s="111"/>
    </row>
    <row r="413" spans="2:14">
      <c r="B413" s="110"/>
      <c r="C413" s="110"/>
      <c r="D413" s="110"/>
      <c r="E413" s="110"/>
      <c r="F413" s="110"/>
      <c r="G413" s="110"/>
      <c r="H413" s="111"/>
      <c r="I413" s="111"/>
      <c r="J413" s="111"/>
      <c r="K413" s="111"/>
      <c r="L413" s="111"/>
      <c r="M413" s="111"/>
      <c r="N413" s="111"/>
    </row>
    <row r="414" spans="2:14">
      <c r="B414" s="110"/>
      <c r="C414" s="110"/>
      <c r="D414" s="110"/>
      <c r="E414" s="110"/>
      <c r="F414" s="110"/>
      <c r="G414" s="110"/>
      <c r="H414" s="111"/>
      <c r="I414" s="111"/>
      <c r="J414" s="111"/>
      <c r="K414" s="111"/>
      <c r="L414" s="111"/>
      <c r="M414" s="111"/>
      <c r="N414" s="111"/>
    </row>
    <row r="415" spans="2:14">
      <c r="B415" s="110"/>
      <c r="C415" s="110"/>
      <c r="D415" s="110"/>
      <c r="E415" s="110"/>
      <c r="F415" s="110"/>
      <c r="G415" s="110"/>
      <c r="H415" s="111"/>
      <c r="I415" s="111"/>
      <c r="J415" s="111"/>
      <c r="K415" s="111"/>
      <c r="L415" s="111"/>
      <c r="M415" s="111"/>
      <c r="N415" s="111"/>
    </row>
    <row r="416" spans="2:14">
      <c r="B416" s="110"/>
      <c r="C416" s="110"/>
      <c r="D416" s="110"/>
      <c r="E416" s="110"/>
      <c r="F416" s="110"/>
      <c r="G416" s="110"/>
      <c r="H416" s="111"/>
      <c r="I416" s="111"/>
      <c r="J416" s="111"/>
      <c r="K416" s="111"/>
      <c r="L416" s="111"/>
      <c r="M416" s="111"/>
      <c r="N416" s="111"/>
    </row>
    <row r="417" spans="2:14">
      <c r="B417" s="110"/>
      <c r="C417" s="110"/>
      <c r="D417" s="110"/>
      <c r="E417" s="110"/>
      <c r="F417" s="110"/>
      <c r="G417" s="110"/>
      <c r="H417" s="111"/>
      <c r="I417" s="111"/>
      <c r="J417" s="111"/>
      <c r="K417" s="111"/>
      <c r="L417" s="111"/>
      <c r="M417" s="111"/>
      <c r="N417" s="111"/>
    </row>
    <row r="418" spans="2:14">
      <c r="B418" s="110"/>
      <c r="C418" s="110"/>
      <c r="D418" s="110"/>
      <c r="E418" s="110"/>
      <c r="F418" s="110"/>
      <c r="G418" s="110"/>
      <c r="H418" s="111"/>
      <c r="I418" s="111"/>
      <c r="J418" s="111"/>
      <c r="K418" s="111"/>
      <c r="L418" s="111"/>
      <c r="M418" s="111"/>
      <c r="N418" s="111"/>
    </row>
    <row r="419" spans="2:14">
      <c r="B419" s="110"/>
      <c r="C419" s="110"/>
      <c r="D419" s="110"/>
      <c r="E419" s="110"/>
      <c r="F419" s="110"/>
      <c r="G419" s="110"/>
      <c r="H419" s="111"/>
      <c r="I419" s="111"/>
      <c r="J419" s="111"/>
      <c r="K419" s="111"/>
      <c r="L419" s="111"/>
      <c r="M419" s="111"/>
      <c r="N419" s="111"/>
    </row>
    <row r="420" spans="2:14">
      <c r="B420" s="110"/>
      <c r="C420" s="110"/>
      <c r="D420" s="110"/>
      <c r="E420" s="110"/>
      <c r="F420" s="110"/>
      <c r="G420" s="110"/>
      <c r="H420" s="111"/>
      <c r="I420" s="111"/>
      <c r="J420" s="111"/>
      <c r="K420" s="111"/>
      <c r="L420" s="111"/>
      <c r="M420" s="111"/>
      <c r="N420" s="111"/>
    </row>
    <row r="421" spans="2:14">
      <c r="B421" s="110"/>
      <c r="C421" s="110"/>
      <c r="D421" s="110"/>
      <c r="E421" s="110"/>
      <c r="F421" s="110"/>
      <c r="G421" s="110"/>
      <c r="H421" s="111"/>
      <c r="I421" s="111"/>
      <c r="J421" s="111"/>
      <c r="K421" s="111"/>
      <c r="L421" s="111"/>
      <c r="M421" s="111"/>
      <c r="N421" s="111"/>
    </row>
    <row r="422" spans="2:14">
      <c r="B422" s="110"/>
      <c r="C422" s="110"/>
      <c r="D422" s="110"/>
      <c r="E422" s="110"/>
      <c r="F422" s="110"/>
      <c r="G422" s="110"/>
      <c r="H422" s="111"/>
      <c r="I422" s="111"/>
      <c r="J422" s="111"/>
      <c r="K422" s="111"/>
      <c r="L422" s="111"/>
      <c r="M422" s="111"/>
      <c r="N422" s="111"/>
    </row>
    <row r="423" spans="2:14">
      <c r="B423" s="110"/>
      <c r="C423" s="110"/>
      <c r="D423" s="110"/>
      <c r="E423" s="110"/>
      <c r="F423" s="110"/>
      <c r="G423" s="110"/>
      <c r="H423" s="111"/>
      <c r="I423" s="111"/>
      <c r="J423" s="111"/>
      <c r="K423" s="111"/>
      <c r="L423" s="111"/>
      <c r="M423" s="111"/>
      <c r="N423" s="111"/>
    </row>
    <row r="424" spans="2:14">
      <c r="B424" s="110"/>
      <c r="C424" s="110"/>
      <c r="D424" s="110"/>
      <c r="E424" s="110"/>
      <c r="F424" s="110"/>
      <c r="G424" s="110"/>
      <c r="H424" s="111"/>
      <c r="I424" s="111"/>
      <c r="J424" s="111"/>
      <c r="K424" s="111"/>
      <c r="L424" s="111"/>
      <c r="M424" s="111"/>
      <c r="N424" s="111"/>
    </row>
    <row r="425" spans="2:14">
      <c r="B425" s="110"/>
      <c r="C425" s="110"/>
      <c r="D425" s="110"/>
      <c r="E425" s="110"/>
      <c r="F425" s="110"/>
      <c r="G425" s="110"/>
      <c r="H425" s="111"/>
      <c r="I425" s="111"/>
      <c r="J425" s="111"/>
      <c r="K425" s="111"/>
      <c r="L425" s="111"/>
      <c r="M425" s="111"/>
      <c r="N425" s="111"/>
    </row>
    <row r="426" spans="2:14">
      <c r="B426" s="110"/>
      <c r="C426" s="110"/>
      <c r="D426" s="110"/>
      <c r="E426" s="110"/>
      <c r="F426" s="110"/>
      <c r="G426" s="110"/>
      <c r="H426" s="111"/>
      <c r="I426" s="111"/>
      <c r="J426" s="111"/>
      <c r="K426" s="111"/>
      <c r="L426" s="111"/>
      <c r="M426" s="111"/>
      <c r="N426" s="111"/>
    </row>
    <row r="427" spans="2:14">
      <c r="B427" s="110"/>
      <c r="C427" s="110"/>
      <c r="D427" s="110"/>
      <c r="E427" s="110"/>
      <c r="F427" s="110"/>
      <c r="G427" s="110"/>
      <c r="H427" s="111"/>
      <c r="I427" s="111"/>
      <c r="J427" s="111"/>
      <c r="K427" s="111"/>
      <c r="L427" s="111"/>
      <c r="M427" s="111"/>
      <c r="N427" s="111"/>
    </row>
    <row r="428" spans="2:14">
      <c r="B428" s="110"/>
      <c r="C428" s="110"/>
      <c r="D428" s="110"/>
      <c r="E428" s="110"/>
      <c r="F428" s="110"/>
      <c r="G428" s="110"/>
      <c r="H428" s="111"/>
      <c r="I428" s="111"/>
      <c r="J428" s="111"/>
      <c r="K428" s="111"/>
      <c r="L428" s="111"/>
      <c r="M428" s="111"/>
      <c r="N428" s="111"/>
    </row>
    <row r="429" spans="2:14">
      <c r="B429" s="110"/>
      <c r="C429" s="110"/>
      <c r="D429" s="110"/>
      <c r="E429" s="110"/>
      <c r="F429" s="110"/>
      <c r="G429" s="110"/>
      <c r="H429" s="111"/>
      <c r="I429" s="111"/>
      <c r="J429" s="111"/>
      <c r="K429" s="111"/>
      <c r="L429" s="111"/>
      <c r="M429" s="111"/>
      <c r="N429" s="111"/>
    </row>
    <row r="430" spans="2:14">
      <c r="B430" s="110"/>
      <c r="C430" s="110"/>
      <c r="D430" s="110"/>
      <c r="E430" s="110"/>
      <c r="F430" s="110"/>
      <c r="G430" s="110"/>
      <c r="H430" s="111"/>
      <c r="I430" s="111"/>
      <c r="J430" s="111"/>
      <c r="K430" s="111"/>
      <c r="L430" s="111"/>
      <c r="M430" s="111"/>
      <c r="N430" s="111"/>
    </row>
    <row r="431" spans="2:14">
      <c r="B431" s="110"/>
      <c r="C431" s="110"/>
      <c r="D431" s="110"/>
      <c r="E431" s="110"/>
      <c r="F431" s="110"/>
      <c r="G431" s="110"/>
      <c r="H431" s="111"/>
      <c r="I431" s="111"/>
      <c r="J431" s="111"/>
      <c r="K431" s="111"/>
      <c r="L431" s="111"/>
      <c r="M431" s="111"/>
      <c r="N431" s="111"/>
    </row>
    <row r="432" spans="2:14">
      <c r="B432" s="110"/>
      <c r="C432" s="110"/>
      <c r="D432" s="110"/>
      <c r="E432" s="110"/>
      <c r="F432" s="110"/>
      <c r="G432" s="110"/>
      <c r="H432" s="111"/>
      <c r="I432" s="111"/>
      <c r="J432" s="111"/>
      <c r="K432" s="111"/>
      <c r="L432" s="111"/>
      <c r="M432" s="111"/>
      <c r="N432" s="111"/>
    </row>
    <row r="433" spans="2:14">
      <c r="B433" s="110"/>
      <c r="C433" s="110"/>
      <c r="D433" s="110"/>
      <c r="E433" s="110"/>
      <c r="F433" s="110"/>
      <c r="G433" s="110"/>
      <c r="H433" s="111"/>
      <c r="I433" s="111"/>
      <c r="J433" s="111"/>
      <c r="K433" s="111"/>
      <c r="L433" s="111"/>
      <c r="M433" s="111"/>
      <c r="N433" s="111"/>
    </row>
    <row r="434" spans="2:14">
      <c r="B434" s="110"/>
      <c r="C434" s="110"/>
      <c r="D434" s="110"/>
      <c r="E434" s="110"/>
      <c r="F434" s="110"/>
      <c r="G434" s="110"/>
      <c r="H434" s="111"/>
      <c r="I434" s="111"/>
      <c r="J434" s="111"/>
      <c r="K434" s="111"/>
      <c r="L434" s="111"/>
      <c r="M434" s="111"/>
      <c r="N434" s="111"/>
    </row>
    <row r="435" spans="2:14">
      <c r="B435" s="110"/>
      <c r="C435" s="110"/>
      <c r="D435" s="110"/>
      <c r="E435" s="110"/>
      <c r="F435" s="110"/>
      <c r="G435" s="110"/>
      <c r="H435" s="111"/>
      <c r="I435" s="111"/>
      <c r="J435" s="111"/>
      <c r="K435" s="111"/>
      <c r="L435" s="111"/>
      <c r="M435" s="111"/>
      <c r="N435" s="111"/>
    </row>
    <row r="436" spans="2:14">
      <c r="B436" s="110"/>
      <c r="C436" s="110"/>
      <c r="D436" s="110"/>
      <c r="E436" s="110"/>
      <c r="F436" s="110"/>
      <c r="G436" s="110"/>
      <c r="H436" s="111"/>
      <c r="I436" s="111"/>
      <c r="J436" s="111"/>
      <c r="K436" s="111"/>
      <c r="L436" s="111"/>
      <c r="M436" s="111"/>
      <c r="N436" s="111"/>
    </row>
    <row r="437" spans="2:14">
      <c r="B437" s="110"/>
      <c r="C437" s="110"/>
      <c r="D437" s="110"/>
      <c r="E437" s="110"/>
      <c r="F437" s="110"/>
      <c r="G437" s="110"/>
      <c r="H437" s="111"/>
      <c r="I437" s="111"/>
      <c r="J437" s="111"/>
      <c r="K437" s="111"/>
      <c r="L437" s="111"/>
      <c r="M437" s="111"/>
      <c r="N437" s="111"/>
    </row>
    <row r="438" spans="2:14">
      <c r="B438" s="110"/>
      <c r="C438" s="110"/>
      <c r="D438" s="110"/>
      <c r="E438" s="110"/>
      <c r="F438" s="110"/>
      <c r="G438" s="110"/>
      <c r="H438" s="111"/>
      <c r="I438" s="111"/>
      <c r="J438" s="111"/>
      <c r="K438" s="111"/>
      <c r="L438" s="111"/>
      <c r="M438" s="111"/>
      <c r="N438" s="111"/>
    </row>
    <row r="439" spans="2:14">
      <c r="B439" s="110"/>
      <c r="C439" s="110"/>
      <c r="D439" s="110"/>
      <c r="E439" s="110"/>
      <c r="F439" s="110"/>
      <c r="G439" s="110"/>
      <c r="H439" s="111"/>
      <c r="I439" s="111"/>
      <c r="J439" s="111"/>
      <c r="K439" s="111"/>
      <c r="L439" s="111"/>
      <c r="M439" s="111"/>
      <c r="N439" s="111"/>
    </row>
    <row r="440" spans="2:14">
      <c r="B440" s="110"/>
      <c r="C440" s="110"/>
      <c r="D440" s="110"/>
      <c r="E440" s="110"/>
      <c r="F440" s="110"/>
      <c r="G440" s="110"/>
      <c r="H440" s="111"/>
      <c r="I440" s="111"/>
      <c r="J440" s="111"/>
      <c r="K440" s="111"/>
      <c r="L440" s="111"/>
      <c r="M440" s="111"/>
      <c r="N440" s="111"/>
    </row>
    <row r="441" spans="2:14">
      <c r="B441" s="110"/>
      <c r="C441" s="110"/>
      <c r="D441" s="110"/>
      <c r="E441" s="110"/>
      <c r="F441" s="110"/>
      <c r="G441" s="110"/>
      <c r="H441" s="111"/>
      <c r="I441" s="111"/>
      <c r="J441" s="111"/>
      <c r="K441" s="111"/>
      <c r="L441" s="111"/>
      <c r="M441" s="111"/>
      <c r="N441" s="111"/>
    </row>
    <row r="442" spans="2:14">
      <c r="B442" s="110"/>
      <c r="C442" s="110"/>
      <c r="D442" s="110"/>
      <c r="E442" s="110"/>
      <c r="F442" s="110"/>
      <c r="G442" s="110"/>
      <c r="H442" s="111"/>
      <c r="I442" s="111"/>
      <c r="J442" s="111"/>
      <c r="K442" s="111"/>
      <c r="L442" s="111"/>
      <c r="M442" s="111"/>
      <c r="N442" s="111"/>
    </row>
    <row r="443" spans="2:14">
      <c r="B443" s="110"/>
      <c r="C443" s="110"/>
      <c r="D443" s="110"/>
      <c r="E443" s="110"/>
      <c r="F443" s="110"/>
      <c r="G443" s="110"/>
      <c r="H443" s="111"/>
      <c r="I443" s="111"/>
      <c r="J443" s="111"/>
      <c r="K443" s="111"/>
      <c r="L443" s="111"/>
      <c r="M443" s="111"/>
      <c r="N443" s="111"/>
    </row>
    <row r="444" spans="2:14">
      <c r="B444" s="110"/>
      <c r="C444" s="110"/>
      <c r="D444" s="110"/>
      <c r="E444" s="110"/>
      <c r="F444" s="110"/>
      <c r="G444" s="110"/>
      <c r="H444" s="111"/>
      <c r="I444" s="111"/>
      <c r="J444" s="111"/>
      <c r="K444" s="111"/>
      <c r="L444" s="111"/>
      <c r="M444" s="111"/>
      <c r="N444" s="111"/>
    </row>
    <row r="445" spans="2:14">
      <c r="B445" s="110"/>
      <c r="C445" s="110"/>
      <c r="D445" s="110"/>
      <c r="E445" s="110"/>
      <c r="F445" s="110"/>
      <c r="G445" s="110"/>
      <c r="H445" s="111"/>
      <c r="I445" s="111"/>
      <c r="J445" s="111"/>
      <c r="K445" s="111"/>
      <c r="L445" s="111"/>
      <c r="M445" s="111"/>
      <c r="N445" s="111"/>
    </row>
    <row r="446" spans="2:14">
      <c r="B446" s="110"/>
      <c r="C446" s="110"/>
      <c r="D446" s="110"/>
      <c r="E446" s="110"/>
      <c r="F446" s="110"/>
      <c r="G446" s="110"/>
      <c r="H446" s="111"/>
      <c r="I446" s="111"/>
      <c r="J446" s="111"/>
      <c r="K446" s="111"/>
      <c r="L446" s="111"/>
      <c r="M446" s="111"/>
      <c r="N446" s="111"/>
    </row>
    <row r="447" spans="2:14">
      <c r="B447" s="110"/>
      <c r="C447" s="110"/>
      <c r="D447" s="110"/>
      <c r="E447" s="110"/>
      <c r="F447" s="110"/>
      <c r="G447" s="110"/>
      <c r="H447" s="111"/>
      <c r="I447" s="111"/>
      <c r="J447" s="111"/>
      <c r="K447" s="111"/>
      <c r="L447" s="111"/>
      <c r="M447" s="111"/>
      <c r="N447" s="111"/>
    </row>
    <row r="448" spans="2:14">
      <c r="B448" s="110"/>
      <c r="C448" s="110"/>
      <c r="D448" s="110"/>
      <c r="E448" s="110"/>
      <c r="F448" s="110"/>
      <c r="G448" s="110"/>
      <c r="H448" s="111"/>
      <c r="I448" s="111"/>
      <c r="J448" s="111"/>
      <c r="K448" s="111"/>
      <c r="L448" s="111"/>
      <c r="M448" s="111"/>
      <c r="N448" s="111"/>
    </row>
    <row r="449" spans="2:14">
      <c r="B449" s="110"/>
      <c r="C449" s="110"/>
      <c r="D449" s="110"/>
      <c r="E449" s="110"/>
      <c r="F449" s="110"/>
      <c r="G449" s="110"/>
      <c r="H449" s="111"/>
      <c r="I449" s="111"/>
      <c r="J449" s="111"/>
      <c r="K449" s="111"/>
      <c r="L449" s="111"/>
      <c r="M449" s="111"/>
      <c r="N449" s="111"/>
    </row>
    <row r="450" spans="2:14">
      <c r="B450" s="110"/>
      <c r="C450" s="110"/>
      <c r="D450" s="110"/>
      <c r="E450" s="110"/>
      <c r="F450" s="110"/>
      <c r="G450" s="110"/>
      <c r="H450" s="111"/>
      <c r="I450" s="111"/>
      <c r="J450" s="111"/>
      <c r="K450" s="111"/>
      <c r="L450" s="111"/>
      <c r="M450" s="111"/>
      <c r="N450" s="111"/>
    </row>
    <row r="451" spans="2:14">
      <c r="B451" s="110"/>
      <c r="C451" s="110"/>
      <c r="D451" s="110"/>
      <c r="E451" s="110"/>
      <c r="F451" s="110"/>
      <c r="G451" s="110"/>
      <c r="H451" s="111"/>
      <c r="I451" s="111"/>
      <c r="J451" s="111"/>
      <c r="K451" s="111"/>
      <c r="L451" s="111"/>
      <c r="M451" s="111"/>
      <c r="N451" s="111"/>
    </row>
    <row r="452" spans="2:14">
      <c r="B452" s="110"/>
      <c r="C452" s="110"/>
      <c r="D452" s="110"/>
      <c r="E452" s="110"/>
      <c r="F452" s="110"/>
      <c r="G452" s="110"/>
      <c r="H452" s="111"/>
      <c r="I452" s="111"/>
      <c r="J452" s="111"/>
      <c r="K452" s="111"/>
      <c r="L452" s="111"/>
      <c r="M452" s="111"/>
      <c r="N452" s="111"/>
    </row>
    <row r="453" spans="2:14">
      <c r="B453" s="110"/>
      <c r="C453" s="110"/>
      <c r="D453" s="110"/>
      <c r="E453" s="110"/>
      <c r="F453" s="110"/>
      <c r="G453" s="110"/>
      <c r="H453" s="111"/>
      <c r="I453" s="111"/>
      <c r="J453" s="111"/>
      <c r="K453" s="111"/>
      <c r="L453" s="111"/>
      <c r="M453" s="111"/>
      <c r="N453" s="111"/>
    </row>
    <row r="454" spans="2:14">
      <c r="B454" s="110"/>
      <c r="C454" s="110"/>
      <c r="D454" s="110"/>
      <c r="E454" s="110"/>
      <c r="F454" s="110"/>
      <c r="G454" s="110"/>
      <c r="H454" s="111"/>
      <c r="I454" s="111"/>
      <c r="J454" s="111"/>
      <c r="K454" s="111"/>
      <c r="L454" s="111"/>
      <c r="M454" s="111"/>
      <c r="N454" s="111"/>
    </row>
    <row r="455" spans="2:14">
      <c r="B455" s="110"/>
      <c r="C455" s="110"/>
      <c r="D455" s="110"/>
      <c r="E455" s="110"/>
      <c r="F455" s="110"/>
      <c r="G455" s="110"/>
      <c r="H455" s="111"/>
      <c r="I455" s="111"/>
      <c r="J455" s="111"/>
      <c r="K455" s="111"/>
      <c r="L455" s="111"/>
      <c r="M455" s="111"/>
      <c r="N455" s="111"/>
    </row>
    <row r="456" spans="2:14">
      <c r="B456" s="110"/>
      <c r="C456" s="110"/>
      <c r="D456" s="110"/>
      <c r="E456" s="110"/>
      <c r="F456" s="110"/>
      <c r="G456" s="110"/>
      <c r="H456" s="111"/>
      <c r="I456" s="111"/>
      <c r="J456" s="111"/>
      <c r="K456" s="111"/>
      <c r="L456" s="111"/>
      <c r="M456" s="111"/>
      <c r="N456" s="111"/>
    </row>
    <row r="457" spans="2:14">
      <c r="B457" s="110"/>
      <c r="C457" s="110"/>
      <c r="D457" s="110"/>
      <c r="E457" s="110"/>
      <c r="F457" s="110"/>
      <c r="G457" s="110"/>
      <c r="H457" s="111"/>
      <c r="I457" s="111"/>
      <c r="J457" s="111"/>
      <c r="K457" s="111"/>
      <c r="L457" s="111"/>
      <c r="M457" s="111"/>
      <c r="N457" s="111"/>
    </row>
    <row r="458" spans="2:14">
      <c r="B458" s="110"/>
      <c r="C458" s="110"/>
      <c r="D458" s="110"/>
      <c r="E458" s="110"/>
      <c r="F458" s="110"/>
      <c r="G458" s="110"/>
      <c r="H458" s="111"/>
      <c r="I458" s="111"/>
      <c r="J458" s="111"/>
      <c r="K458" s="111"/>
      <c r="L458" s="111"/>
      <c r="M458" s="111"/>
      <c r="N458" s="111"/>
    </row>
    <row r="459" spans="2:14">
      <c r="B459" s="110"/>
      <c r="C459" s="110"/>
      <c r="D459" s="110"/>
      <c r="E459" s="110"/>
      <c r="F459" s="110"/>
      <c r="G459" s="110"/>
      <c r="H459" s="111"/>
      <c r="I459" s="111"/>
      <c r="J459" s="111"/>
      <c r="K459" s="111"/>
      <c r="L459" s="111"/>
      <c r="M459" s="111"/>
      <c r="N459" s="111"/>
    </row>
    <row r="460" spans="2:14">
      <c r="B460" s="110"/>
      <c r="C460" s="110"/>
      <c r="D460" s="110"/>
      <c r="E460" s="110"/>
      <c r="F460" s="110"/>
      <c r="G460" s="110"/>
      <c r="H460" s="111"/>
      <c r="I460" s="111"/>
      <c r="J460" s="111"/>
      <c r="K460" s="111"/>
      <c r="L460" s="111"/>
      <c r="M460" s="111"/>
      <c r="N460" s="111"/>
    </row>
    <row r="461" spans="2:14">
      <c r="B461" s="110"/>
      <c r="C461" s="110"/>
      <c r="D461" s="110"/>
      <c r="E461" s="110"/>
      <c r="F461" s="110"/>
      <c r="G461" s="110"/>
      <c r="H461" s="111"/>
      <c r="I461" s="111"/>
      <c r="J461" s="111"/>
      <c r="K461" s="111"/>
      <c r="L461" s="111"/>
      <c r="M461" s="111"/>
      <c r="N461" s="111"/>
    </row>
    <row r="462" spans="2:14">
      <c r="B462" s="110"/>
      <c r="C462" s="110"/>
      <c r="D462" s="110"/>
      <c r="E462" s="110"/>
      <c r="F462" s="110"/>
      <c r="G462" s="110"/>
      <c r="H462" s="111"/>
      <c r="I462" s="111"/>
      <c r="J462" s="111"/>
      <c r="K462" s="111"/>
      <c r="L462" s="111"/>
      <c r="M462" s="111"/>
      <c r="N462" s="111"/>
    </row>
    <row r="463" spans="2:14">
      <c r="B463" s="110"/>
      <c r="C463" s="110"/>
      <c r="D463" s="110"/>
      <c r="E463" s="110"/>
      <c r="F463" s="110"/>
      <c r="G463" s="110"/>
      <c r="H463" s="111"/>
      <c r="I463" s="111"/>
      <c r="J463" s="111"/>
      <c r="K463" s="111"/>
      <c r="L463" s="111"/>
      <c r="M463" s="111"/>
      <c r="N463" s="111"/>
    </row>
    <row r="464" spans="2:14">
      <c r="B464" s="110"/>
      <c r="C464" s="110"/>
      <c r="D464" s="110"/>
      <c r="E464" s="110"/>
      <c r="F464" s="110"/>
      <c r="G464" s="110"/>
      <c r="H464" s="111"/>
      <c r="I464" s="111"/>
      <c r="J464" s="111"/>
      <c r="K464" s="111"/>
      <c r="L464" s="111"/>
      <c r="M464" s="111"/>
      <c r="N464" s="111"/>
    </row>
    <row r="465" spans="2:14">
      <c r="B465" s="110"/>
      <c r="C465" s="110"/>
      <c r="D465" s="110"/>
      <c r="E465" s="110"/>
      <c r="F465" s="110"/>
      <c r="G465" s="110"/>
      <c r="H465" s="111"/>
      <c r="I465" s="111"/>
      <c r="J465" s="111"/>
      <c r="K465" s="111"/>
      <c r="L465" s="111"/>
      <c r="M465" s="111"/>
      <c r="N465" s="111"/>
    </row>
    <row r="466" spans="2:14">
      <c r="B466" s="110"/>
      <c r="C466" s="110"/>
      <c r="D466" s="110"/>
      <c r="E466" s="110"/>
      <c r="F466" s="110"/>
      <c r="G466" s="110"/>
      <c r="H466" s="111"/>
      <c r="I466" s="111"/>
      <c r="J466" s="111"/>
      <c r="K466" s="111"/>
      <c r="L466" s="111"/>
      <c r="M466" s="111"/>
      <c r="N466" s="111"/>
    </row>
    <row r="467" spans="2:14">
      <c r="B467" s="110"/>
      <c r="C467" s="110"/>
      <c r="D467" s="110"/>
      <c r="E467" s="110"/>
      <c r="F467" s="110"/>
      <c r="G467" s="110"/>
      <c r="H467" s="111"/>
      <c r="I467" s="111"/>
      <c r="J467" s="111"/>
      <c r="K467" s="111"/>
      <c r="L467" s="111"/>
      <c r="M467" s="111"/>
      <c r="N467" s="111"/>
    </row>
    <row r="468" spans="2:14">
      <c r="B468" s="110"/>
      <c r="C468" s="110"/>
      <c r="D468" s="110"/>
      <c r="E468" s="110"/>
      <c r="F468" s="110"/>
      <c r="G468" s="110"/>
      <c r="H468" s="111"/>
      <c r="I468" s="111"/>
      <c r="J468" s="111"/>
      <c r="K468" s="111"/>
      <c r="L468" s="111"/>
      <c r="M468" s="111"/>
      <c r="N468" s="111"/>
    </row>
    <row r="469" spans="2:14">
      <c r="B469" s="110"/>
      <c r="C469" s="110"/>
      <c r="D469" s="110"/>
      <c r="E469" s="110"/>
      <c r="F469" s="110"/>
      <c r="G469" s="110"/>
      <c r="H469" s="111"/>
      <c r="I469" s="111"/>
      <c r="J469" s="111"/>
      <c r="K469" s="111"/>
      <c r="L469" s="111"/>
      <c r="M469" s="111"/>
      <c r="N469" s="111"/>
    </row>
    <row r="470" spans="2:14">
      <c r="B470" s="110"/>
      <c r="C470" s="110"/>
      <c r="D470" s="110"/>
      <c r="E470" s="110"/>
      <c r="F470" s="110"/>
      <c r="G470" s="110"/>
      <c r="H470" s="111"/>
      <c r="I470" s="111"/>
      <c r="J470" s="111"/>
      <c r="K470" s="111"/>
      <c r="L470" s="111"/>
      <c r="M470" s="111"/>
      <c r="N470" s="111"/>
    </row>
    <row r="471" spans="2:14">
      <c r="B471" s="110"/>
      <c r="C471" s="110"/>
      <c r="D471" s="110"/>
      <c r="E471" s="110"/>
      <c r="F471" s="110"/>
      <c r="G471" s="110"/>
      <c r="H471" s="111"/>
      <c r="I471" s="111"/>
      <c r="J471" s="111"/>
      <c r="K471" s="111"/>
      <c r="L471" s="111"/>
      <c r="M471" s="111"/>
      <c r="N471" s="111"/>
    </row>
    <row r="472" spans="2:14">
      <c r="B472" s="110"/>
      <c r="C472" s="110"/>
      <c r="D472" s="110"/>
      <c r="E472" s="110"/>
      <c r="F472" s="110"/>
      <c r="G472" s="110"/>
      <c r="H472" s="111"/>
      <c r="I472" s="111"/>
      <c r="J472" s="111"/>
      <c r="K472" s="111"/>
      <c r="L472" s="111"/>
      <c r="M472" s="111"/>
      <c r="N472" s="111"/>
    </row>
    <row r="473" spans="2:14">
      <c r="B473" s="110"/>
      <c r="C473" s="110"/>
      <c r="D473" s="110"/>
      <c r="E473" s="110"/>
      <c r="F473" s="110"/>
      <c r="G473" s="110"/>
      <c r="H473" s="111"/>
      <c r="I473" s="111"/>
      <c r="J473" s="111"/>
      <c r="K473" s="111"/>
      <c r="L473" s="111"/>
      <c r="M473" s="111"/>
      <c r="N473" s="111"/>
    </row>
    <row r="474" spans="2:14">
      <c r="B474" s="110"/>
      <c r="C474" s="110"/>
      <c r="D474" s="110"/>
      <c r="E474" s="110"/>
      <c r="F474" s="110"/>
      <c r="G474" s="110"/>
      <c r="H474" s="111"/>
      <c r="I474" s="111"/>
      <c r="J474" s="111"/>
      <c r="K474" s="111"/>
      <c r="L474" s="111"/>
      <c r="M474" s="111"/>
      <c r="N474" s="111"/>
    </row>
    <row r="475" spans="2:14">
      <c r="B475" s="110"/>
      <c r="C475" s="110"/>
      <c r="D475" s="110"/>
      <c r="E475" s="110"/>
      <c r="F475" s="110"/>
      <c r="G475" s="110"/>
      <c r="H475" s="111"/>
      <c r="I475" s="111"/>
      <c r="J475" s="111"/>
      <c r="K475" s="111"/>
      <c r="L475" s="111"/>
      <c r="M475" s="111"/>
      <c r="N475" s="111"/>
    </row>
    <row r="476" spans="2:14">
      <c r="B476" s="110"/>
      <c r="C476" s="110"/>
      <c r="D476" s="110"/>
      <c r="E476" s="110"/>
      <c r="F476" s="110"/>
      <c r="G476" s="110"/>
      <c r="H476" s="111"/>
      <c r="I476" s="111"/>
      <c r="J476" s="111"/>
      <c r="K476" s="111"/>
      <c r="L476" s="111"/>
      <c r="M476" s="111"/>
      <c r="N476" s="111"/>
    </row>
    <row r="477" spans="2:14">
      <c r="B477" s="110"/>
      <c r="C477" s="110"/>
      <c r="D477" s="110"/>
      <c r="E477" s="110"/>
      <c r="F477" s="110"/>
      <c r="G477" s="110"/>
      <c r="H477" s="111"/>
      <c r="I477" s="111"/>
      <c r="J477" s="111"/>
      <c r="K477" s="111"/>
      <c r="L477" s="111"/>
      <c r="M477" s="111"/>
      <c r="N477" s="111"/>
    </row>
    <row r="478" spans="2:14">
      <c r="B478" s="110"/>
      <c r="C478" s="110"/>
      <c r="D478" s="110"/>
      <c r="E478" s="110"/>
      <c r="F478" s="110"/>
      <c r="G478" s="110"/>
      <c r="H478" s="111"/>
      <c r="I478" s="111"/>
      <c r="J478" s="111"/>
      <c r="K478" s="111"/>
      <c r="L478" s="111"/>
      <c r="M478" s="111"/>
      <c r="N478" s="111"/>
    </row>
    <row r="479" spans="2:14">
      <c r="B479" s="110"/>
      <c r="C479" s="110"/>
      <c r="D479" s="110"/>
      <c r="E479" s="110"/>
      <c r="F479" s="110"/>
      <c r="G479" s="110"/>
      <c r="H479" s="111"/>
      <c r="I479" s="111"/>
      <c r="J479" s="111"/>
      <c r="K479" s="111"/>
      <c r="L479" s="111"/>
      <c r="M479" s="111"/>
      <c r="N479" s="111"/>
    </row>
    <row r="480" spans="2:14">
      <c r="B480" s="110"/>
      <c r="C480" s="110"/>
      <c r="D480" s="110"/>
      <c r="E480" s="110"/>
      <c r="F480" s="110"/>
      <c r="G480" s="110"/>
      <c r="H480" s="111"/>
      <c r="I480" s="111"/>
      <c r="J480" s="111"/>
      <c r="K480" s="111"/>
      <c r="L480" s="111"/>
      <c r="M480" s="111"/>
      <c r="N480" s="111"/>
    </row>
    <row r="481" spans="2:14">
      <c r="B481" s="110"/>
      <c r="C481" s="110"/>
      <c r="D481" s="110"/>
      <c r="E481" s="110"/>
      <c r="F481" s="110"/>
      <c r="G481" s="110"/>
      <c r="H481" s="111"/>
      <c r="I481" s="111"/>
      <c r="J481" s="111"/>
      <c r="K481" s="111"/>
      <c r="L481" s="111"/>
      <c r="M481" s="111"/>
      <c r="N481" s="111"/>
    </row>
    <row r="482" spans="2:14">
      <c r="B482" s="110"/>
      <c r="C482" s="110"/>
      <c r="D482" s="110"/>
      <c r="E482" s="110"/>
      <c r="F482" s="110"/>
      <c r="G482" s="110"/>
      <c r="H482" s="111"/>
      <c r="I482" s="111"/>
      <c r="J482" s="111"/>
      <c r="K482" s="111"/>
      <c r="L482" s="111"/>
      <c r="M482" s="111"/>
      <c r="N482" s="111"/>
    </row>
    <row r="483" spans="2:14">
      <c r="B483" s="110"/>
      <c r="C483" s="110"/>
      <c r="D483" s="110"/>
      <c r="E483" s="110"/>
      <c r="F483" s="110"/>
      <c r="G483" s="110"/>
      <c r="H483" s="111"/>
      <c r="I483" s="111"/>
      <c r="J483" s="111"/>
      <c r="K483" s="111"/>
      <c r="L483" s="111"/>
      <c r="M483" s="111"/>
      <c r="N483" s="111"/>
    </row>
    <row r="484" spans="2:14">
      <c r="B484" s="110"/>
      <c r="C484" s="110"/>
      <c r="D484" s="110"/>
      <c r="E484" s="110"/>
      <c r="F484" s="110"/>
      <c r="G484" s="110"/>
      <c r="H484" s="111"/>
      <c r="I484" s="111"/>
      <c r="J484" s="111"/>
      <c r="K484" s="111"/>
      <c r="L484" s="111"/>
      <c r="M484" s="111"/>
      <c r="N484" s="111"/>
    </row>
    <row r="485" spans="2:14">
      <c r="B485" s="110"/>
      <c r="C485" s="110"/>
      <c r="D485" s="110"/>
      <c r="E485" s="110"/>
      <c r="F485" s="110"/>
      <c r="G485" s="110"/>
      <c r="H485" s="111"/>
      <c r="I485" s="111"/>
      <c r="J485" s="111"/>
      <c r="K485" s="111"/>
      <c r="L485" s="111"/>
      <c r="M485" s="111"/>
      <c r="N485" s="111"/>
    </row>
    <row r="486" spans="2:14">
      <c r="B486" s="110"/>
      <c r="C486" s="110"/>
      <c r="D486" s="110"/>
      <c r="E486" s="110"/>
      <c r="F486" s="110"/>
      <c r="G486" s="110"/>
      <c r="H486" s="111"/>
      <c r="I486" s="111"/>
      <c r="J486" s="111"/>
      <c r="K486" s="111"/>
      <c r="L486" s="111"/>
      <c r="M486" s="111"/>
      <c r="N486" s="111"/>
    </row>
    <row r="487" spans="2:14">
      <c r="B487" s="110"/>
      <c r="C487" s="110"/>
      <c r="D487" s="110"/>
      <c r="E487" s="110"/>
      <c r="F487" s="110"/>
      <c r="G487" s="110"/>
      <c r="H487" s="111"/>
      <c r="I487" s="111"/>
      <c r="J487" s="111"/>
      <c r="K487" s="111"/>
      <c r="L487" s="111"/>
      <c r="M487" s="111"/>
      <c r="N487" s="111"/>
    </row>
    <row r="488" spans="2:14">
      <c r="B488" s="110"/>
      <c r="C488" s="110"/>
      <c r="D488" s="110"/>
      <c r="E488" s="110"/>
      <c r="F488" s="110"/>
      <c r="G488" s="110"/>
      <c r="H488" s="111"/>
      <c r="I488" s="111"/>
      <c r="J488" s="111"/>
      <c r="K488" s="111"/>
      <c r="L488" s="111"/>
      <c r="M488" s="111"/>
      <c r="N488" s="111"/>
    </row>
    <row r="489" spans="2:14">
      <c r="B489" s="110"/>
      <c r="C489" s="110"/>
      <c r="D489" s="110"/>
      <c r="E489" s="110"/>
      <c r="F489" s="110"/>
      <c r="G489" s="110"/>
      <c r="H489" s="111"/>
      <c r="I489" s="111"/>
      <c r="J489" s="111"/>
      <c r="K489" s="111"/>
      <c r="L489" s="111"/>
      <c r="M489" s="111"/>
      <c r="N489" s="111"/>
    </row>
    <row r="490" spans="2:14">
      <c r="B490" s="110"/>
      <c r="C490" s="110"/>
      <c r="D490" s="110"/>
      <c r="E490" s="110"/>
      <c r="F490" s="110"/>
      <c r="G490" s="110"/>
      <c r="H490" s="111"/>
      <c r="I490" s="111"/>
      <c r="J490" s="111"/>
      <c r="K490" s="111"/>
      <c r="L490" s="111"/>
      <c r="M490" s="111"/>
      <c r="N490" s="111"/>
    </row>
    <row r="491" spans="2:14">
      <c r="B491" s="110"/>
      <c r="C491" s="110"/>
      <c r="D491" s="110"/>
      <c r="E491" s="110"/>
      <c r="F491" s="110"/>
      <c r="G491" s="110"/>
      <c r="H491" s="111"/>
      <c r="I491" s="111"/>
      <c r="J491" s="111"/>
      <c r="K491" s="111"/>
      <c r="L491" s="111"/>
      <c r="M491" s="111"/>
      <c r="N491" s="111"/>
    </row>
    <row r="492" spans="2:14">
      <c r="B492" s="110"/>
      <c r="C492" s="110"/>
      <c r="D492" s="110"/>
      <c r="E492" s="110"/>
      <c r="F492" s="110"/>
      <c r="G492" s="110"/>
      <c r="H492" s="111"/>
      <c r="I492" s="111"/>
      <c r="J492" s="111"/>
      <c r="K492" s="111"/>
      <c r="L492" s="111"/>
      <c r="M492" s="111"/>
      <c r="N492" s="111"/>
    </row>
    <row r="493" spans="2:14">
      <c r="B493" s="110"/>
      <c r="C493" s="110"/>
      <c r="D493" s="110"/>
      <c r="E493" s="110"/>
      <c r="F493" s="110"/>
      <c r="G493" s="110"/>
      <c r="H493" s="111"/>
      <c r="I493" s="111"/>
      <c r="J493" s="111"/>
      <c r="K493" s="111"/>
      <c r="L493" s="111"/>
      <c r="M493" s="111"/>
      <c r="N493" s="111"/>
    </row>
    <row r="494" spans="2:14">
      <c r="B494" s="110"/>
      <c r="C494" s="110"/>
      <c r="D494" s="110"/>
      <c r="E494" s="110"/>
      <c r="F494" s="110"/>
      <c r="G494" s="110"/>
      <c r="H494" s="111"/>
      <c r="I494" s="111"/>
      <c r="J494" s="111"/>
      <c r="K494" s="111"/>
      <c r="L494" s="111"/>
      <c r="M494" s="111"/>
      <c r="N494" s="111"/>
    </row>
    <row r="495" spans="2:14">
      <c r="B495" s="110"/>
      <c r="C495" s="110"/>
      <c r="D495" s="110"/>
      <c r="E495" s="110"/>
      <c r="F495" s="110"/>
      <c r="G495" s="110"/>
      <c r="H495" s="111"/>
      <c r="I495" s="111"/>
      <c r="J495" s="111"/>
      <c r="K495" s="111"/>
      <c r="L495" s="111"/>
      <c r="M495" s="111"/>
      <c r="N495" s="111"/>
    </row>
    <row r="496" spans="2:14">
      <c r="B496" s="110"/>
      <c r="C496" s="110"/>
      <c r="D496" s="110"/>
      <c r="E496" s="110"/>
      <c r="F496" s="110"/>
      <c r="G496" s="110"/>
      <c r="H496" s="111"/>
      <c r="I496" s="111"/>
      <c r="J496" s="111"/>
      <c r="K496" s="111"/>
      <c r="L496" s="111"/>
      <c r="M496" s="111"/>
      <c r="N496" s="111"/>
    </row>
    <row r="497" spans="2:14">
      <c r="B497" s="110"/>
      <c r="C497" s="110"/>
      <c r="D497" s="110"/>
      <c r="E497" s="110"/>
      <c r="F497" s="110"/>
      <c r="G497" s="110"/>
      <c r="H497" s="111"/>
      <c r="I497" s="111"/>
      <c r="J497" s="111"/>
      <c r="K497" s="111"/>
      <c r="L497" s="111"/>
      <c r="M497" s="111"/>
      <c r="N497" s="111"/>
    </row>
    <row r="498" spans="2:14">
      <c r="B498" s="110"/>
      <c r="C498" s="110"/>
      <c r="D498" s="110"/>
      <c r="E498" s="110"/>
      <c r="F498" s="110"/>
      <c r="G498" s="110"/>
      <c r="H498" s="111"/>
      <c r="I498" s="111"/>
      <c r="J498" s="111"/>
      <c r="K498" s="111"/>
      <c r="L498" s="111"/>
      <c r="M498" s="111"/>
      <c r="N498" s="111"/>
    </row>
    <row r="499" spans="2:14">
      <c r="B499" s="110"/>
      <c r="C499" s="110"/>
      <c r="D499" s="110"/>
      <c r="E499" s="110"/>
      <c r="F499" s="110"/>
      <c r="G499" s="110"/>
      <c r="H499" s="111"/>
      <c r="I499" s="111"/>
      <c r="J499" s="111"/>
      <c r="K499" s="111"/>
      <c r="L499" s="111"/>
      <c r="M499" s="111"/>
      <c r="N499" s="111"/>
    </row>
    <row r="500" spans="2:14">
      <c r="B500" s="110"/>
      <c r="C500" s="110"/>
      <c r="D500" s="110"/>
      <c r="E500" s="110"/>
      <c r="F500" s="110"/>
      <c r="G500" s="110"/>
      <c r="H500" s="111"/>
      <c r="I500" s="111"/>
      <c r="J500" s="111"/>
      <c r="K500" s="111"/>
      <c r="L500" s="111"/>
      <c r="M500" s="111"/>
      <c r="N500" s="111"/>
    </row>
    <row r="501" spans="2:14">
      <c r="B501" s="110"/>
      <c r="C501" s="110"/>
      <c r="D501" s="110"/>
      <c r="E501" s="110"/>
      <c r="F501" s="110"/>
      <c r="G501" s="110"/>
      <c r="H501" s="111"/>
      <c r="I501" s="111"/>
      <c r="J501" s="111"/>
      <c r="K501" s="111"/>
      <c r="L501" s="111"/>
      <c r="M501" s="111"/>
      <c r="N501" s="111"/>
    </row>
    <row r="502" spans="2:14">
      <c r="B502" s="110"/>
      <c r="C502" s="110"/>
      <c r="D502" s="110"/>
      <c r="E502" s="110"/>
      <c r="F502" s="110"/>
      <c r="G502" s="110"/>
      <c r="H502" s="111"/>
      <c r="I502" s="111"/>
      <c r="J502" s="111"/>
      <c r="K502" s="111"/>
      <c r="L502" s="111"/>
      <c r="M502" s="111"/>
      <c r="N502" s="111"/>
    </row>
    <row r="503" spans="2:14">
      <c r="B503" s="110"/>
      <c r="C503" s="110"/>
      <c r="D503" s="110"/>
      <c r="E503" s="110"/>
      <c r="F503" s="110"/>
      <c r="G503" s="110"/>
      <c r="H503" s="111"/>
      <c r="I503" s="111"/>
      <c r="J503" s="111"/>
      <c r="K503" s="111"/>
      <c r="L503" s="111"/>
      <c r="M503" s="111"/>
      <c r="N503" s="111"/>
    </row>
    <row r="504" spans="2:14">
      <c r="B504" s="110"/>
      <c r="C504" s="110"/>
      <c r="D504" s="110"/>
      <c r="E504" s="110"/>
      <c r="F504" s="110"/>
      <c r="G504" s="110"/>
      <c r="H504" s="111"/>
      <c r="I504" s="111"/>
      <c r="J504" s="111"/>
      <c r="K504" s="111"/>
      <c r="L504" s="111"/>
      <c r="M504" s="111"/>
      <c r="N504" s="111"/>
    </row>
    <row r="505" spans="2:14">
      <c r="B505" s="110"/>
      <c r="C505" s="110"/>
      <c r="D505" s="110"/>
      <c r="E505" s="110"/>
      <c r="F505" s="110"/>
      <c r="G505" s="110"/>
      <c r="H505" s="111"/>
      <c r="I505" s="111"/>
      <c r="J505" s="111"/>
      <c r="K505" s="111"/>
      <c r="L505" s="111"/>
      <c r="M505" s="111"/>
      <c r="N505" s="111"/>
    </row>
    <row r="506" spans="2:14">
      <c r="B506" s="110"/>
      <c r="C506" s="110"/>
      <c r="D506" s="110"/>
      <c r="E506" s="110"/>
      <c r="F506" s="110"/>
      <c r="G506" s="110"/>
      <c r="H506" s="111"/>
      <c r="I506" s="111"/>
      <c r="J506" s="111"/>
      <c r="K506" s="111"/>
      <c r="L506" s="111"/>
      <c r="M506" s="111"/>
      <c r="N506" s="111"/>
    </row>
    <row r="507" spans="2:14">
      <c r="B507" s="110"/>
      <c r="C507" s="110"/>
      <c r="D507" s="110"/>
      <c r="E507" s="110"/>
      <c r="F507" s="110"/>
      <c r="G507" s="110"/>
      <c r="H507" s="111"/>
      <c r="I507" s="111"/>
      <c r="J507" s="111"/>
      <c r="K507" s="111"/>
      <c r="L507" s="111"/>
      <c r="M507" s="111"/>
      <c r="N507" s="111"/>
    </row>
    <row r="508" spans="2:14">
      <c r="B508" s="110"/>
      <c r="C508" s="110"/>
      <c r="D508" s="110"/>
      <c r="E508" s="110"/>
      <c r="F508" s="110"/>
      <c r="G508" s="110"/>
      <c r="H508" s="111"/>
      <c r="I508" s="111"/>
      <c r="J508" s="111"/>
      <c r="K508" s="111"/>
      <c r="L508" s="111"/>
      <c r="M508" s="111"/>
      <c r="N508" s="111"/>
    </row>
    <row r="509" spans="2:14">
      <c r="B509" s="110"/>
      <c r="C509" s="110"/>
      <c r="D509" s="110"/>
      <c r="E509" s="110"/>
      <c r="F509" s="110"/>
      <c r="G509" s="110"/>
      <c r="H509" s="111"/>
      <c r="I509" s="111"/>
      <c r="J509" s="111"/>
      <c r="K509" s="111"/>
      <c r="L509" s="111"/>
      <c r="M509" s="111"/>
      <c r="N509" s="111"/>
    </row>
    <row r="510" spans="2:14">
      <c r="B510" s="110"/>
      <c r="C510" s="110"/>
      <c r="D510" s="110"/>
      <c r="E510" s="110"/>
      <c r="F510" s="110"/>
      <c r="G510" s="110"/>
      <c r="H510" s="111"/>
      <c r="I510" s="111"/>
      <c r="J510" s="111"/>
      <c r="K510" s="111"/>
      <c r="L510" s="111"/>
      <c r="M510" s="111"/>
      <c r="N510" s="111"/>
    </row>
    <row r="511" spans="2:14">
      <c r="B511" s="110"/>
      <c r="C511" s="110"/>
      <c r="D511" s="110"/>
      <c r="E511" s="110"/>
      <c r="F511" s="110"/>
      <c r="G511" s="110"/>
      <c r="H511" s="111"/>
      <c r="I511" s="111"/>
      <c r="J511" s="111"/>
      <c r="K511" s="111"/>
      <c r="L511" s="111"/>
      <c r="M511" s="111"/>
      <c r="N511" s="111"/>
    </row>
    <row r="512" spans="2:14">
      <c r="B512" s="110"/>
      <c r="C512" s="110"/>
      <c r="D512" s="110"/>
      <c r="E512" s="110"/>
      <c r="F512" s="110"/>
      <c r="G512" s="110"/>
      <c r="H512" s="111"/>
      <c r="I512" s="111"/>
      <c r="J512" s="111"/>
      <c r="K512" s="111"/>
      <c r="L512" s="111"/>
      <c r="M512" s="111"/>
      <c r="N512" s="111"/>
    </row>
    <row r="513" spans="2:14">
      <c r="B513" s="110"/>
      <c r="C513" s="110"/>
      <c r="D513" s="110"/>
      <c r="E513" s="110"/>
      <c r="F513" s="110"/>
      <c r="G513" s="110"/>
      <c r="H513" s="111"/>
      <c r="I513" s="111"/>
      <c r="J513" s="111"/>
      <c r="K513" s="111"/>
      <c r="L513" s="111"/>
      <c r="M513" s="111"/>
      <c r="N513" s="111"/>
    </row>
    <row r="514" spans="2:14">
      <c r="B514" s="110"/>
      <c r="C514" s="110"/>
      <c r="D514" s="110"/>
      <c r="E514" s="110"/>
      <c r="F514" s="110"/>
      <c r="G514" s="110"/>
      <c r="H514" s="111"/>
      <c r="I514" s="111"/>
      <c r="J514" s="111"/>
      <c r="K514" s="111"/>
      <c r="L514" s="111"/>
      <c r="M514" s="111"/>
      <c r="N514" s="111"/>
    </row>
    <row r="515" spans="2:14">
      <c r="B515" s="110"/>
      <c r="C515" s="110"/>
      <c r="D515" s="110"/>
      <c r="E515" s="110"/>
      <c r="F515" s="110"/>
      <c r="G515" s="110"/>
      <c r="H515" s="111"/>
      <c r="I515" s="111"/>
      <c r="J515" s="111"/>
      <c r="K515" s="111"/>
      <c r="L515" s="111"/>
      <c r="M515" s="111"/>
      <c r="N515" s="111"/>
    </row>
    <row r="516" spans="2:14">
      <c r="B516" s="110"/>
      <c r="C516" s="110"/>
      <c r="D516" s="110"/>
      <c r="E516" s="110"/>
      <c r="F516" s="110"/>
      <c r="G516" s="110"/>
      <c r="H516" s="111"/>
      <c r="I516" s="111"/>
      <c r="J516" s="111"/>
      <c r="K516" s="111"/>
      <c r="L516" s="111"/>
      <c r="M516" s="111"/>
      <c r="N516" s="111"/>
    </row>
    <row r="517" spans="2:14">
      <c r="B517" s="110"/>
      <c r="C517" s="110"/>
      <c r="D517" s="110"/>
      <c r="E517" s="110"/>
      <c r="F517" s="110"/>
      <c r="G517" s="110"/>
      <c r="H517" s="111"/>
      <c r="I517" s="111"/>
      <c r="J517" s="111"/>
      <c r="K517" s="111"/>
      <c r="L517" s="111"/>
      <c r="M517" s="111"/>
      <c r="N517" s="111"/>
    </row>
    <row r="518" spans="2:14">
      <c r="B518" s="110"/>
      <c r="C518" s="110"/>
      <c r="D518" s="110"/>
      <c r="E518" s="110"/>
      <c r="F518" s="110"/>
      <c r="G518" s="110"/>
      <c r="H518" s="111"/>
      <c r="I518" s="111"/>
      <c r="J518" s="111"/>
      <c r="K518" s="111"/>
      <c r="L518" s="111"/>
      <c r="M518" s="111"/>
      <c r="N518" s="111"/>
    </row>
    <row r="519" spans="2:14">
      <c r="B519" s="110"/>
      <c r="C519" s="110"/>
      <c r="D519" s="110"/>
      <c r="E519" s="110"/>
      <c r="F519" s="110"/>
      <c r="G519" s="110"/>
      <c r="H519" s="111"/>
      <c r="I519" s="111"/>
      <c r="J519" s="111"/>
      <c r="K519" s="111"/>
      <c r="L519" s="111"/>
      <c r="M519" s="111"/>
      <c r="N519" s="111"/>
    </row>
    <row r="520" spans="2:14">
      <c r="B520" s="110"/>
      <c r="C520" s="110"/>
      <c r="D520" s="110"/>
      <c r="E520" s="110"/>
      <c r="F520" s="110"/>
      <c r="G520" s="110"/>
      <c r="H520" s="111"/>
      <c r="I520" s="111"/>
      <c r="J520" s="111"/>
      <c r="K520" s="111"/>
      <c r="L520" s="111"/>
      <c r="M520" s="111"/>
      <c r="N520" s="111"/>
    </row>
    <row r="521" spans="2:14">
      <c r="B521" s="110"/>
      <c r="C521" s="110"/>
      <c r="D521" s="110"/>
      <c r="E521" s="110"/>
      <c r="F521" s="110"/>
      <c r="G521" s="110"/>
      <c r="H521" s="111"/>
      <c r="I521" s="111"/>
      <c r="J521" s="111"/>
      <c r="K521" s="111"/>
      <c r="L521" s="111"/>
      <c r="M521" s="111"/>
      <c r="N521" s="111"/>
    </row>
    <row r="522" spans="2:14">
      <c r="B522" s="110"/>
      <c r="C522" s="110"/>
      <c r="D522" s="110"/>
      <c r="E522" s="110"/>
      <c r="F522" s="110"/>
      <c r="G522" s="110"/>
      <c r="H522" s="111"/>
      <c r="I522" s="111"/>
      <c r="J522" s="111"/>
      <c r="K522" s="111"/>
      <c r="L522" s="111"/>
      <c r="M522" s="111"/>
      <c r="N522" s="111"/>
    </row>
    <row r="523" spans="2:14">
      <c r="B523" s="110"/>
      <c r="C523" s="110"/>
      <c r="D523" s="110"/>
      <c r="E523" s="110"/>
      <c r="F523" s="110"/>
      <c r="G523" s="110"/>
      <c r="H523" s="111"/>
      <c r="I523" s="111"/>
      <c r="J523" s="111"/>
      <c r="K523" s="111"/>
      <c r="L523" s="111"/>
      <c r="M523" s="111"/>
      <c r="N523" s="111"/>
    </row>
    <row r="524" spans="2:14">
      <c r="B524" s="110"/>
      <c r="C524" s="110"/>
      <c r="D524" s="110"/>
      <c r="E524" s="110"/>
      <c r="F524" s="110"/>
      <c r="G524" s="110"/>
      <c r="H524" s="111"/>
      <c r="I524" s="111"/>
      <c r="J524" s="111"/>
      <c r="K524" s="111"/>
      <c r="L524" s="111"/>
      <c r="M524" s="111"/>
      <c r="N524" s="111"/>
    </row>
    <row r="525" spans="2:14">
      <c r="B525" s="110"/>
      <c r="C525" s="110"/>
      <c r="D525" s="110"/>
      <c r="E525" s="110"/>
      <c r="F525" s="110"/>
      <c r="G525" s="110"/>
      <c r="H525" s="111"/>
      <c r="I525" s="111"/>
      <c r="J525" s="111"/>
      <c r="K525" s="111"/>
      <c r="L525" s="111"/>
      <c r="M525" s="111"/>
      <c r="N525" s="111"/>
    </row>
    <row r="526" spans="2:14">
      <c r="B526" s="110"/>
      <c r="C526" s="110"/>
      <c r="D526" s="110"/>
      <c r="E526" s="110"/>
      <c r="F526" s="110"/>
      <c r="G526" s="110"/>
      <c r="H526" s="111"/>
      <c r="I526" s="111"/>
      <c r="J526" s="111"/>
      <c r="K526" s="111"/>
      <c r="L526" s="111"/>
      <c r="M526" s="111"/>
      <c r="N526" s="111"/>
    </row>
    <row r="527" spans="2:14">
      <c r="B527" s="110"/>
      <c r="C527" s="110"/>
      <c r="D527" s="110"/>
      <c r="E527" s="110"/>
      <c r="F527" s="110"/>
      <c r="G527" s="110"/>
      <c r="H527" s="111"/>
      <c r="I527" s="111"/>
      <c r="J527" s="111"/>
      <c r="K527" s="111"/>
      <c r="L527" s="111"/>
      <c r="M527" s="111"/>
      <c r="N527" s="111"/>
    </row>
    <row r="528" spans="2:14">
      <c r="B528" s="110"/>
      <c r="C528" s="110"/>
      <c r="D528" s="110"/>
      <c r="E528" s="110"/>
      <c r="F528" s="110"/>
      <c r="G528" s="110"/>
      <c r="H528" s="111"/>
      <c r="I528" s="111"/>
      <c r="J528" s="111"/>
      <c r="K528" s="111"/>
      <c r="L528" s="111"/>
      <c r="M528" s="111"/>
      <c r="N528" s="111"/>
    </row>
    <row r="529" spans="2:14">
      <c r="B529" s="110"/>
      <c r="C529" s="110"/>
      <c r="D529" s="110"/>
      <c r="E529" s="110"/>
      <c r="F529" s="110"/>
      <c r="G529" s="110"/>
      <c r="H529" s="111"/>
      <c r="I529" s="111"/>
      <c r="J529" s="111"/>
      <c r="K529" s="111"/>
      <c r="L529" s="111"/>
      <c r="M529" s="111"/>
      <c r="N529" s="111"/>
    </row>
    <row r="530" spans="2:14">
      <c r="B530" s="110"/>
      <c r="C530" s="110"/>
      <c r="D530" s="110"/>
      <c r="E530" s="110"/>
      <c r="F530" s="110"/>
      <c r="G530" s="110"/>
      <c r="H530" s="111"/>
      <c r="I530" s="111"/>
      <c r="J530" s="111"/>
      <c r="K530" s="111"/>
      <c r="L530" s="111"/>
      <c r="M530" s="111"/>
      <c r="N530" s="111"/>
    </row>
    <row r="531" spans="2:14">
      <c r="B531" s="110"/>
      <c r="C531" s="110"/>
      <c r="D531" s="110"/>
      <c r="E531" s="110"/>
      <c r="F531" s="110"/>
      <c r="G531" s="110"/>
      <c r="H531" s="111"/>
      <c r="I531" s="111"/>
      <c r="J531" s="111"/>
      <c r="K531" s="111"/>
      <c r="L531" s="111"/>
      <c r="M531" s="111"/>
      <c r="N531" s="111"/>
    </row>
    <row r="532" spans="2:14">
      <c r="B532" s="110"/>
      <c r="C532" s="110"/>
      <c r="D532" s="110"/>
      <c r="E532" s="110"/>
      <c r="F532" s="110"/>
      <c r="G532" s="110"/>
      <c r="H532" s="111"/>
      <c r="I532" s="111"/>
      <c r="J532" s="111"/>
      <c r="K532" s="111"/>
      <c r="L532" s="111"/>
      <c r="M532" s="111"/>
      <c r="N532" s="111"/>
    </row>
    <row r="533" spans="2:14">
      <c r="B533" s="110"/>
      <c r="C533" s="110"/>
      <c r="D533" s="110"/>
      <c r="E533" s="110"/>
      <c r="F533" s="110"/>
      <c r="G533" s="110"/>
      <c r="H533" s="111"/>
      <c r="I533" s="111"/>
      <c r="J533" s="111"/>
      <c r="K533" s="111"/>
      <c r="L533" s="111"/>
      <c r="M533" s="111"/>
      <c r="N533" s="111"/>
    </row>
    <row r="534" spans="2:14">
      <c r="B534" s="110"/>
      <c r="C534" s="110"/>
      <c r="D534" s="110"/>
      <c r="E534" s="110"/>
      <c r="F534" s="110"/>
      <c r="G534" s="110"/>
      <c r="H534" s="111"/>
      <c r="I534" s="111"/>
      <c r="J534" s="111"/>
      <c r="K534" s="111"/>
      <c r="L534" s="111"/>
      <c r="M534" s="111"/>
      <c r="N534" s="111"/>
    </row>
    <row r="535" spans="2:14">
      <c r="B535" s="110"/>
      <c r="C535" s="110"/>
      <c r="D535" s="110"/>
      <c r="E535" s="110"/>
      <c r="F535" s="110"/>
      <c r="G535" s="110"/>
      <c r="H535" s="111"/>
      <c r="I535" s="111"/>
      <c r="J535" s="111"/>
      <c r="K535" s="111"/>
      <c r="L535" s="111"/>
      <c r="M535" s="111"/>
      <c r="N535" s="111"/>
    </row>
    <row r="536" spans="2:14">
      <c r="B536" s="110"/>
      <c r="C536" s="110"/>
      <c r="D536" s="110"/>
      <c r="E536" s="110"/>
      <c r="F536" s="110"/>
      <c r="G536" s="110"/>
      <c r="H536" s="111"/>
      <c r="I536" s="111"/>
      <c r="J536" s="111"/>
      <c r="K536" s="111"/>
      <c r="L536" s="111"/>
      <c r="M536" s="111"/>
      <c r="N536" s="111"/>
    </row>
    <row r="537" spans="2:14">
      <c r="B537" s="110"/>
      <c r="C537" s="110"/>
      <c r="D537" s="110"/>
      <c r="E537" s="110"/>
      <c r="F537" s="110"/>
      <c r="G537" s="110"/>
      <c r="H537" s="111"/>
      <c r="I537" s="111"/>
      <c r="J537" s="111"/>
      <c r="K537" s="111"/>
      <c r="L537" s="111"/>
      <c r="M537" s="111"/>
      <c r="N537" s="111"/>
    </row>
    <row r="538" spans="2:14">
      <c r="B538" s="110"/>
      <c r="C538" s="110"/>
      <c r="D538" s="110"/>
      <c r="E538" s="110"/>
      <c r="F538" s="110"/>
      <c r="G538" s="110"/>
      <c r="H538" s="111"/>
      <c r="I538" s="111"/>
      <c r="J538" s="111"/>
      <c r="K538" s="111"/>
      <c r="L538" s="111"/>
      <c r="M538" s="111"/>
      <c r="N538" s="111"/>
    </row>
    <row r="539" spans="2:14">
      <c r="B539" s="110"/>
      <c r="C539" s="110"/>
      <c r="D539" s="110"/>
      <c r="E539" s="110"/>
      <c r="F539" s="110"/>
      <c r="G539" s="110"/>
      <c r="H539" s="111"/>
      <c r="I539" s="111"/>
      <c r="J539" s="111"/>
      <c r="K539" s="111"/>
      <c r="L539" s="111"/>
      <c r="M539" s="111"/>
      <c r="N539" s="111"/>
    </row>
    <row r="540" spans="2:14">
      <c r="B540" s="110"/>
      <c r="C540" s="110"/>
      <c r="D540" s="110"/>
      <c r="E540" s="110"/>
      <c r="F540" s="110"/>
      <c r="G540" s="110"/>
      <c r="H540" s="111"/>
      <c r="I540" s="111"/>
      <c r="J540" s="111"/>
      <c r="K540" s="111"/>
      <c r="L540" s="111"/>
      <c r="M540" s="111"/>
      <c r="N540" s="111"/>
    </row>
    <row r="541" spans="2:14">
      <c r="B541" s="110"/>
      <c r="C541" s="110"/>
      <c r="D541" s="110"/>
      <c r="E541" s="110"/>
      <c r="F541" s="110"/>
      <c r="G541" s="110"/>
      <c r="H541" s="111"/>
      <c r="I541" s="111"/>
      <c r="J541" s="111"/>
      <c r="K541" s="111"/>
      <c r="L541" s="111"/>
      <c r="M541" s="111"/>
      <c r="N541" s="111"/>
    </row>
    <row r="542" spans="2:14">
      <c r="B542" s="110"/>
      <c r="C542" s="110"/>
      <c r="D542" s="110"/>
      <c r="E542" s="110"/>
      <c r="F542" s="110"/>
      <c r="G542" s="110"/>
      <c r="H542" s="111"/>
      <c r="I542" s="111"/>
      <c r="J542" s="111"/>
      <c r="K542" s="111"/>
      <c r="L542" s="111"/>
      <c r="M542" s="111"/>
      <c r="N542" s="111"/>
    </row>
    <row r="543" spans="2:14">
      <c r="B543" s="110"/>
      <c r="C543" s="110"/>
      <c r="D543" s="110"/>
      <c r="E543" s="110"/>
      <c r="F543" s="110"/>
      <c r="G543" s="110"/>
      <c r="H543" s="111"/>
      <c r="I543" s="111"/>
      <c r="J543" s="111"/>
      <c r="K543" s="111"/>
      <c r="L543" s="111"/>
      <c r="M543" s="111"/>
      <c r="N543" s="111"/>
    </row>
    <row r="544" spans="2:14">
      <c r="B544" s="110"/>
      <c r="C544" s="110"/>
      <c r="D544" s="110"/>
      <c r="E544" s="110"/>
      <c r="F544" s="110"/>
      <c r="G544" s="110"/>
      <c r="H544" s="111"/>
      <c r="I544" s="111"/>
      <c r="J544" s="111"/>
      <c r="K544" s="111"/>
      <c r="L544" s="111"/>
      <c r="M544" s="111"/>
      <c r="N544" s="111"/>
    </row>
    <row r="545" spans="2:14">
      <c r="B545" s="110"/>
      <c r="C545" s="110"/>
      <c r="D545" s="110"/>
      <c r="E545" s="110"/>
      <c r="F545" s="110"/>
      <c r="G545" s="110"/>
      <c r="H545" s="111"/>
      <c r="I545" s="111"/>
      <c r="J545" s="111"/>
      <c r="K545" s="111"/>
      <c r="L545" s="111"/>
      <c r="M545" s="111"/>
      <c r="N545" s="111"/>
    </row>
    <row r="546" spans="2:14">
      <c r="B546" s="110"/>
      <c r="C546" s="110"/>
      <c r="D546" s="110"/>
      <c r="E546" s="110"/>
      <c r="F546" s="110"/>
      <c r="G546" s="110"/>
      <c r="H546" s="111"/>
      <c r="I546" s="111"/>
      <c r="J546" s="111"/>
      <c r="K546" s="111"/>
      <c r="L546" s="111"/>
      <c r="M546" s="111"/>
      <c r="N546" s="111"/>
    </row>
    <row r="547" spans="2:14">
      <c r="B547" s="110"/>
      <c r="C547" s="110"/>
      <c r="D547" s="110"/>
      <c r="E547" s="110"/>
      <c r="F547" s="110"/>
      <c r="G547" s="110"/>
      <c r="H547" s="111"/>
      <c r="I547" s="111"/>
      <c r="J547" s="111"/>
      <c r="K547" s="111"/>
      <c r="L547" s="111"/>
      <c r="M547" s="111"/>
      <c r="N547" s="111"/>
    </row>
    <row r="548" spans="2:14">
      <c r="B548" s="110"/>
      <c r="C548" s="110"/>
      <c r="D548" s="110"/>
      <c r="E548" s="110"/>
      <c r="F548" s="110"/>
      <c r="G548" s="110"/>
      <c r="H548" s="111"/>
      <c r="I548" s="111"/>
      <c r="J548" s="111"/>
      <c r="K548" s="111"/>
      <c r="L548" s="111"/>
      <c r="M548" s="111"/>
      <c r="N548" s="111"/>
    </row>
    <row r="549" spans="2:14">
      <c r="B549" s="110"/>
      <c r="C549" s="110"/>
      <c r="D549" s="110"/>
      <c r="E549" s="110"/>
      <c r="F549" s="110"/>
      <c r="G549" s="110"/>
      <c r="H549" s="111"/>
      <c r="I549" s="111"/>
      <c r="J549" s="111"/>
      <c r="K549" s="111"/>
      <c r="L549" s="111"/>
      <c r="M549" s="111"/>
      <c r="N549" s="111"/>
    </row>
    <row r="550" spans="2:14">
      <c r="B550" s="110"/>
      <c r="C550" s="110"/>
      <c r="D550" s="110"/>
      <c r="E550" s="110"/>
      <c r="F550" s="110"/>
      <c r="G550" s="110"/>
      <c r="H550" s="111"/>
      <c r="I550" s="111"/>
      <c r="J550" s="111"/>
      <c r="K550" s="111"/>
      <c r="L550" s="111"/>
      <c r="M550" s="111"/>
      <c r="N550" s="111"/>
    </row>
    <row r="551" spans="2:14">
      <c r="B551" s="110"/>
      <c r="C551" s="110"/>
      <c r="D551" s="110"/>
      <c r="E551" s="110"/>
      <c r="F551" s="110"/>
      <c r="G551" s="110"/>
      <c r="H551" s="111"/>
      <c r="I551" s="111"/>
      <c r="J551" s="111"/>
      <c r="K551" s="111"/>
      <c r="L551" s="111"/>
      <c r="M551" s="111"/>
      <c r="N551" s="111"/>
    </row>
    <row r="552" spans="2:14">
      <c r="B552" s="110"/>
      <c r="C552" s="110"/>
      <c r="D552" s="110"/>
      <c r="E552" s="110"/>
      <c r="F552" s="110"/>
      <c r="G552" s="110"/>
      <c r="H552" s="111"/>
      <c r="I552" s="111"/>
      <c r="J552" s="111"/>
      <c r="K552" s="111"/>
      <c r="L552" s="111"/>
      <c r="M552" s="111"/>
      <c r="N552" s="111"/>
    </row>
    <row r="553" spans="2:14">
      <c r="B553" s="110"/>
      <c r="C553" s="110"/>
      <c r="D553" s="110"/>
      <c r="E553" s="110"/>
      <c r="F553" s="110"/>
      <c r="G553" s="110"/>
      <c r="H553" s="111"/>
      <c r="I553" s="111"/>
      <c r="J553" s="111"/>
      <c r="K553" s="111"/>
      <c r="L553" s="111"/>
      <c r="M553" s="111"/>
      <c r="N553" s="111"/>
    </row>
    <row r="554" spans="2:14">
      <c r="B554" s="110"/>
      <c r="C554" s="110"/>
      <c r="D554" s="110"/>
      <c r="E554" s="110"/>
      <c r="F554" s="110"/>
      <c r="G554" s="110"/>
      <c r="H554" s="111"/>
      <c r="I554" s="111"/>
      <c r="J554" s="111"/>
      <c r="K554" s="111"/>
      <c r="L554" s="111"/>
      <c r="M554" s="111"/>
      <c r="N554" s="111"/>
    </row>
    <row r="555" spans="2:14">
      <c r="B555" s="110"/>
      <c r="C555" s="110"/>
      <c r="D555" s="110"/>
      <c r="E555" s="110"/>
      <c r="F555" s="110"/>
      <c r="G555" s="110"/>
      <c r="H555" s="111"/>
      <c r="I555" s="111"/>
      <c r="J555" s="111"/>
      <c r="K555" s="111"/>
      <c r="L555" s="111"/>
      <c r="M555" s="111"/>
      <c r="N555" s="111"/>
    </row>
    <row r="556" spans="2:14">
      <c r="B556" s="110"/>
      <c r="C556" s="110"/>
      <c r="D556" s="110"/>
      <c r="E556" s="110"/>
      <c r="F556" s="110"/>
      <c r="G556" s="110"/>
      <c r="H556" s="111"/>
      <c r="I556" s="111"/>
      <c r="J556" s="111"/>
      <c r="K556" s="111"/>
      <c r="L556" s="111"/>
      <c r="M556" s="111"/>
      <c r="N556" s="111"/>
    </row>
    <row r="557" spans="2:14">
      <c r="B557" s="110"/>
      <c r="C557" s="110"/>
      <c r="D557" s="110"/>
      <c r="E557" s="110"/>
      <c r="F557" s="110"/>
      <c r="G557" s="110"/>
      <c r="H557" s="111"/>
      <c r="I557" s="111"/>
      <c r="J557" s="111"/>
      <c r="K557" s="111"/>
      <c r="L557" s="111"/>
      <c r="M557" s="111"/>
      <c r="N557" s="111"/>
    </row>
    <row r="558" spans="2:14">
      <c r="B558" s="110"/>
      <c r="C558" s="110"/>
      <c r="D558" s="110"/>
      <c r="E558" s="110"/>
      <c r="F558" s="110"/>
      <c r="G558" s="110"/>
      <c r="H558" s="111"/>
      <c r="I558" s="111"/>
      <c r="J558" s="111"/>
      <c r="K558" s="111"/>
      <c r="L558" s="111"/>
      <c r="M558" s="111"/>
      <c r="N558" s="111"/>
    </row>
    <row r="559" spans="2:14">
      <c r="B559" s="110"/>
      <c r="C559" s="110"/>
      <c r="D559" s="110"/>
      <c r="E559" s="110"/>
      <c r="F559" s="110"/>
      <c r="G559" s="110"/>
      <c r="H559" s="111"/>
      <c r="I559" s="111"/>
      <c r="J559" s="111"/>
      <c r="K559" s="111"/>
      <c r="L559" s="111"/>
      <c r="M559" s="111"/>
      <c r="N559" s="111"/>
    </row>
    <row r="560" spans="2:14">
      <c r="B560" s="110"/>
      <c r="C560" s="110"/>
      <c r="D560" s="110"/>
      <c r="E560" s="110"/>
      <c r="F560" s="110"/>
      <c r="G560" s="110"/>
      <c r="H560" s="111"/>
      <c r="I560" s="111"/>
      <c r="J560" s="111"/>
      <c r="K560" s="111"/>
      <c r="L560" s="111"/>
      <c r="M560" s="111"/>
      <c r="N560" s="111"/>
    </row>
    <row r="561" spans="2:14">
      <c r="B561" s="110"/>
      <c r="C561" s="110"/>
      <c r="D561" s="110"/>
      <c r="E561" s="110"/>
      <c r="F561" s="110"/>
      <c r="G561" s="110"/>
      <c r="H561" s="111"/>
      <c r="I561" s="111"/>
      <c r="J561" s="111"/>
      <c r="K561" s="111"/>
      <c r="L561" s="111"/>
      <c r="M561" s="111"/>
      <c r="N561" s="111"/>
    </row>
    <row r="562" spans="2:14">
      <c r="B562" s="110"/>
      <c r="C562" s="110"/>
      <c r="D562" s="110"/>
      <c r="E562" s="110"/>
      <c r="F562" s="110"/>
      <c r="G562" s="110"/>
      <c r="H562" s="111"/>
      <c r="I562" s="111"/>
      <c r="J562" s="111"/>
      <c r="K562" s="111"/>
      <c r="L562" s="111"/>
      <c r="M562" s="111"/>
      <c r="N562" s="111"/>
    </row>
    <row r="563" spans="2:14">
      <c r="B563" s="110"/>
      <c r="C563" s="110"/>
      <c r="D563" s="110"/>
      <c r="E563" s="110"/>
      <c r="F563" s="110"/>
      <c r="G563" s="110"/>
      <c r="H563" s="111"/>
      <c r="I563" s="111"/>
      <c r="J563" s="111"/>
      <c r="K563" s="111"/>
      <c r="L563" s="111"/>
      <c r="M563" s="111"/>
      <c r="N563" s="111"/>
    </row>
    <row r="564" spans="2:14">
      <c r="B564" s="110"/>
      <c r="C564" s="110"/>
      <c r="D564" s="110"/>
      <c r="E564" s="110"/>
      <c r="F564" s="110"/>
      <c r="G564" s="110"/>
      <c r="H564" s="111"/>
      <c r="I564" s="111"/>
      <c r="J564" s="111"/>
      <c r="K564" s="111"/>
      <c r="L564" s="111"/>
      <c r="M564" s="111"/>
      <c r="N564" s="111"/>
    </row>
    <row r="565" spans="2:14">
      <c r="B565" s="110"/>
      <c r="C565" s="110"/>
      <c r="D565" s="110"/>
      <c r="E565" s="110"/>
      <c r="F565" s="110"/>
      <c r="G565" s="110"/>
      <c r="H565" s="111"/>
      <c r="I565" s="111"/>
      <c r="J565" s="111"/>
      <c r="K565" s="111"/>
      <c r="L565" s="111"/>
      <c r="M565" s="111"/>
      <c r="N565" s="111"/>
    </row>
    <row r="566" spans="2:14">
      <c r="B566" s="110"/>
      <c r="C566" s="110"/>
      <c r="D566" s="110"/>
      <c r="E566" s="110"/>
      <c r="F566" s="110"/>
      <c r="G566" s="110"/>
      <c r="H566" s="111"/>
      <c r="I566" s="111"/>
      <c r="J566" s="111"/>
      <c r="K566" s="111"/>
      <c r="L566" s="111"/>
      <c r="M566" s="111"/>
      <c r="N566" s="111"/>
    </row>
    <row r="567" spans="2:14">
      <c r="B567" s="110"/>
      <c r="C567" s="110"/>
      <c r="D567" s="110"/>
      <c r="E567" s="110"/>
      <c r="F567" s="110"/>
      <c r="G567" s="110"/>
      <c r="H567" s="111"/>
      <c r="I567" s="111"/>
      <c r="J567" s="111"/>
      <c r="K567" s="111"/>
      <c r="L567" s="111"/>
      <c r="M567" s="111"/>
      <c r="N567" s="111"/>
    </row>
    <row r="568" spans="2:14">
      <c r="B568" s="110"/>
      <c r="C568" s="110"/>
      <c r="D568" s="110"/>
      <c r="E568" s="110"/>
      <c r="F568" s="110"/>
      <c r="G568" s="110"/>
      <c r="H568" s="111"/>
      <c r="I568" s="111"/>
      <c r="J568" s="111"/>
      <c r="K568" s="111"/>
      <c r="L568" s="111"/>
      <c r="M568" s="111"/>
      <c r="N568" s="111"/>
    </row>
    <row r="569" spans="2:14">
      <c r="B569" s="110"/>
      <c r="C569" s="110"/>
      <c r="D569" s="110"/>
      <c r="E569" s="110"/>
      <c r="F569" s="110"/>
      <c r="G569" s="110"/>
      <c r="H569" s="111"/>
      <c r="I569" s="111"/>
      <c r="J569" s="111"/>
      <c r="K569" s="111"/>
      <c r="L569" s="111"/>
      <c r="M569" s="111"/>
      <c r="N569" s="111"/>
    </row>
    <row r="570" spans="2:14">
      <c r="B570" s="110"/>
      <c r="C570" s="110"/>
      <c r="D570" s="110"/>
      <c r="E570" s="110"/>
      <c r="F570" s="110"/>
      <c r="G570" s="110"/>
      <c r="H570" s="111"/>
      <c r="I570" s="111"/>
      <c r="J570" s="111"/>
      <c r="K570" s="111"/>
      <c r="L570" s="111"/>
      <c r="M570" s="111"/>
      <c r="N570" s="111"/>
    </row>
    <row r="571" spans="2:14">
      <c r="B571" s="110"/>
      <c r="C571" s="110"/>
      <c r="D571" s="110"/>
      <c r="E571" s="110"/>
      <c r="F571" s="110"/>
      <c r="G571" s="110"/>
      <c r="H571" s="111"/>
      <c r="I571" s="111"/>
      <c r="J571" s="111"/>
      <c r="K571" s="111"/>
      <c r="L571" s="111"/>
      <c r="M571" s="111"/>
      <c r="N571" s="111"/>
    </row>
    <row r="572" spans="2:14">
      <c r="B572" s="110"/>
      <c r="C572" s="110"/>
      <c r="D572" s="110"/>
      <c r="E572" s="110"/>
      <c r="F572" s="110"/>
      <c r="G572" s="110"/>
      <c r="H572" s="111"/>
      <c r="I572" s="111"/>
      <c r="J572" s="111"/>
      <c r="K572" s="111"/>
      <c r="L572" s="111"/>
      <c r="M572" s="111"/>
      <c r="N572" s="111"/>
    </row>
    <row r="573" spans="2:14">
      <c r="B573" s="110"/>
      <c r="C573" s="110"/>
      <c r="D573" s="110"/>
      <c r="E573" s="110"/>
      <c r="F573" s="110"/>
      <c r="G573" s="110"/>
      <c r="H573" s="111"/>
      <c r="I573" s="111"/>
      <c r="J573" s="111"/>
      <c r="K573" s="111"/>
      <c r="L573" s="111"/>
      <c r="M573" s="111"/>
      <c r="N573" s="11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6 B7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64.8554687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7.28515625" style="1" bestFit="1" customWidth="1"/>
    <col min="11" max="11" width="9.5703125" style="1" bestFit="1" customWidth="1"/>
    <col min="12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140</v>
      </c>
      <c r="C1" s="67" t="s" vm="1">
        <v>217</v>
      </c>
    </row>
    <row r="2" spans="2:15">
      <c r="B2" s="46" t="s">
        <v>139</v>
      </c>
      <c r="C2" s="67" t="s">
        <v>218</v>
      </c>
    </row>
    <row r="3" spans="2:15">
      <c r="B3" s="46" t="s">
        <v>141</v>
      </c>
      <c r="C3" s="67" t="s">
        <v>219</v>
      </c>
    </row>
    <row r="4" spans="2:15">
      <c r="B4" s="46" t="s">
        <v>142</v>
      </c>
      <c r="C4" s="67">
        <v>8602</v>
      </c>
    </row>
    <row r="6" spans="2:15" ht="26.25" customHeight="1">
      <c r="B6" s="149" t="s">
        <v>167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ht="26.25" customHeight="1">
      <c r="B7" s="149" t="s">
        <v>87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2:15" s="3" customFormat="1" ht="78.75">
      <c r="B8" s="21" t="s">
        <v>109</v>
      </c>
      <c r="C8" s="29" t="s">
        <v>43</v>
      </c>
      <c r="D8" s="29" t="s">
        <v>113</v>
      </c>
      <c r="E8" s="29" t="s">
        <v>111</v>
      </c>
      <c r="F8" s="29" t="s">
        <v>62</v>
      </c>
      <c r="G8" s="29" t="s">
        <v>14</v>
      </c>
      <c r="H8" s="29" t="s">
        <v>63</v>
      </c>
      <c r="I8" s="29" t="s">
        <v>97</v>
      </c>
      <c r="J8" s="29" t="s">
        <v>194</v>
      </c>
      <c r="K8" s="29" t="s">
        <v>193</v>
      </c>
      <c r="L8" s="29" t="s">
        <v>59</v>
      </c>
      <c r="M8" s="29" t="s">
        <v>56</v>
      </c>
      <c r="N8" s="29" t="s">
        <v>143</v>
      </c>
      <c r="O8" s="19" t="s">
        <v>145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201</v>
      </c>
      <c r="K9" s="31"/>
      <c r="L9" s="31" t="s">
        <v>197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34.286157915000004</v>
      </c>
      <c r="M11" s="69"/>
      <c r="N11" s="77">
        <f>IFERROR(L11/$L$11,0)</f>
        <v>1</v>
      </c>
      <c r="O11" s="77">
        <f>L11/'סכום נכסי הקרן'!$C$42</f>
        <v>4.3791635084419284E-4</v>
      </c>
    </row>
    <row r="12" spans="2:15" s="4" customFormat="1" ht="18" customHeight="1">
      <c r="B12" s="92" t="s">
        <v>187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34.286157915000004</v>
      </c>
      <c r="M12" s="69"/>
      <c r="N12" s="77">
        <f t="shared" ref="N12:N17" si="0">IFERROR(L12/$L$11,0)</f>
        <v>1</v>
      </c>
      <c r="O12" s="77">
        <f>L12/'סכום נכסי הקרן'!$C$42</f>
        <v>4.3791635084419284E-4</v>
      </c>
    </row>
    <row r="13" spans="2:15">
      <c r="B13" s="86" t="s">
        <v>28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34.286157915000004</v>
      </c>
      <c r="M13" s="71"/>
      <c r="N13" s="80">
        <f t="shared" si="0"/>
        <v>1</v>
      </c>
      <c r="O13" s="80">
        <f>L13/'סכום נכסי הקרן'!$C$42</f>
        <v>4.3791635084419284E-4</v>
      </c>
    </row>
    <row r="14" spans="2:15">
      <c r="B14" s="75" t="s">
        <v>1367</v>
      </c>
      <c r="C14" s="69" t="s">
        <v>1368</v>
      </c>
      <c r="D14" s="82" t="s">
        <v>26</v>
      </c>
      <c r="E14" s="69"/>
      <c r="F14" s="82" t="s">
        <v>1253</v>
      </c>
      <c r="G14" s="69" t="s">
        <v>462</v>
      </c>
      <c r="H14" s="69"/>
      <c r="I14" s="82" t="s">
        <v>126</v>
      </c>
      <c r="J14" s="76">
        <v>2.7584710000000006</v>
      </c>
      <c r="K14" s="78">
        <v>19790</v>
      </c>
      <c r="L14" s="76">
        <v>2.0198349050000002</v>
      </c>
      <c r="M14" s="77">
        <v>3.5765897124693262E-7</v>
      </c>
      <c r="N14" s="77">
        <f t="shared" si="0"/>
        <v>5.8911089134205195E-2</v>
      </c>
      <c r="O14" s="77">
        <f>L14/'סכום נכסי הקרן'!$C$42</f>
        <v>2.5798129177908119E-5</v>
      </c>
    </row>
    <row r="15" spans="2:15">
      <c r="B15" s="75" t="s">
        <v>1369</v>
      </c>
      <c r="C15" s="69" t="s">
        <v>1370</v>
      </c>
      <c r="D15" s="82" t="s">
        <v>26</v>
      </c>
      <c r="E15" s="69"/>
      <c r="F15" s="82" t="s">
        <v>1253</v>
      </c>
      <c r="G15" s="69" t="s">
        <v>462</v>
      </c>
      <c r="H15" s="69"/>
      <c r="I15" s="82" t="s">
        <v>126</v>
      </c>
      <c r="J15" s="76">
        <v>15.510856000000004</v>
      </c>
      <c r="K15" s="78">
        <v>3539</v>
      </c>
      <c r="L15" s="76">
        <v>2.0310380120000002</v>
      </c>
      <c r="M15" s="77">
        <v>2.6706567521716236E-7</v>
      </c>
      <c r="N15" s="77">
        <f t="shared" si="0"/>
        <v>5.923784219378609E-2</v>
      </c>
      <c r="O15" s="77">
        <f>L15/'סכום נכסי הקרן'!$C$42</f>
        <v>2.5941219685386962E-5</v>
      </c>
    </row>
    <row r="16" spans="2:15">
      <c r="B16" s="75" t="s">
        <v>1371</v>
      </c>
      <c r="C16" s="69" t="s">
        <v>1372</v>
      </c>
      <c r="D16" s="82" t="s">
        <v>118</v>
      </c>
      <c r="E16" s="69"/>
      <c r="F16" s="82" t="s">
        <v>1253</v>
      </c>
      <c r="G16" s="69" t="s">
        <v>462</v>
      </c>
      <c r="H16" s="69"/>
      <c r="I16" s="82" t="s">
        <v>126</v>
      </c>
      <c r="J16" s="76">
        <v>205.53830000000008</v>
      </c>
      <c r="K16" s="78">
        <v>1479.4</v>
      </c>
      <c r="L16" s="76">
        <v>11.250714354999998</v>
      </c>
      <c r="M16" s="77">
        <v>3.2065375750435695E-7</v>
      </c>
      <c r="N16" s="77">
        <f t="shared" si="0"/>
        <v>0.32814158946861388</v>
      </c>
      <c r="O16" s="77">
        <f>L16/'סכום נכסי הקרן'!$C$42</f>
        <v>1.4369856742030862E-4</v>
      </c>
    </row>
    <row r="17" spans="2:15">
      <c r="B17" s="75" t="s">
        <v>1373</v>
      </c>
      <c r="C17" s="69" t="s">
        <v>1374</v>
      </c>
      <c r="D17" s="82" t="s">
        <v>118</v>
      </c>
      <c r="E17" s="69"/>
      <c r="F17" s="82" t="s">
        <v>1253</v>
      </c>
      <c r="G17" s="69" t="s">
        <v>462</v>
      </c>
      <c r="H17" s="69"/>
      <c r="I17" s="82" t="s">
        <v>126</v>
      </c>
      <c r="J17" s="76">
        <v>41.981969000000007</v>
      </c>
      <c r="K17" s="78">
        <v>12221.83</v>
      </c>
      <c r="L17" s="76">
        <v>18.984570643000001</v>
      </c>
      <c r="M17" s="77">
        <v>4.0941730357639341E-7</v>
      </c>
      <c r="N17" s="77">
        <f t="shared" si="0"/>
        <v>0.55370947920339475</v>
      </c>
      <c r="O17" s="77">
        <f>L17/'סכום נכסי הקרן'!$C$42</f>
        <v>2.4247843456058911E-4</v>
      </c>
    </row>
    <row r="18" spans="2:15">
      <c r="B18" s="72"/>
      <c r="C18" s="69"/>
      <c r="D18" s="69"/>
      <c r="E18" s="69"/>
      <c r="F18" s="69"/>
      <c r="G18" s="69"/>
      <c r="H18" s="69"/>
      <c r="I18" s="69"/>
      <c r="J18" s="76"/>
      <c r="K18" s="78"/>
      <c r="L18" s="69"/>
      <c r="M18" s="69"/>
      <c r="N18" s="77"/>
      <c r="O18" s="69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25" t="s">
        <v>209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25" t="s">
        <v>106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25" t="s">
        <v>192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25" t="s">
        <v>200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110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2:15">
      <c r="B119" s="110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2:15">
      <c r="B120" s="110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2:15">
      <c r="B121" s="110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2:15">
      <c r="B122" s="110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2:15">
      <c r="B123" s="110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2:15">
      <c r="B124" s="110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2:15">
      <c r="B125" s="110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2:15">
      <c r="B126" s="110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2:15">
      <c r="B127" s="110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2:15">
      <c r="B128" s="110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2:15">
      <c r="B129" s="110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2:15">
      <c r="B130" s="110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2:15">
      <c r="B131" s="110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2:15">
      <c r="B132" s="110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2:15">
      <c r="B133" s="110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2:15">
      <c r="B134" s="110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2:15">
      <c r="B135" s="110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2:15">
      <c r="B136" s="110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2:15">
      <c r="B137" s="110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2:15">
      <c r="B138" s="110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2:15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2:15">
      <c r="B140" s="110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2:15">
      <c r="B141" s="110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2:15">
      <c r="B142" s="110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2:15">
      <c r="B143" s="110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2:15">
      <c r="B144" s="110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2:15">
      <c r="B145" s="110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2:15">
      <c r="B146" s="110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2:15">
      <c r="B147" s="110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2:15">
      <c r="B148" s="110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2:15">
      <c r="B149" s="110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2:15">
      <c r="B150" s="110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2:15">
      <c r="B151" s="110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2:15">
      <c r="B152" s="110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2:15">
      <c r="B153" s="110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2:15"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2:15">
      <c r="B155" s="110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2:15">
      <c r="B156" s="110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2:15">
      <c r="B157" s="110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2:15">
      <c r="B158" s="110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2:15">
      <c r="B159" s="110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2:15">
      <c r="B160" s="110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2:15">
      <c r="B161" s="110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2:15">
      <c r="B162" s="110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2:15">
      <c r="B163" s="110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2:15">
      <c r="B164" s="110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2:15">
      <c r="B165" s="110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2:15">
      <c r="B166" s="110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2:15">
      <c r="B167" s="110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2:15">
      <c r="B168" s="110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2:15">
      <c r="B169" s="110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2:15">
      <c r="B170" s="110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2:15">
      <c r="B171" s="110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2:15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2:15">
      <c r="B173" s="110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2:15">
      <c r="B174" s="110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2:15">
      <c r="B175" s="110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2:15">
      <c r="B176" s="110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2:15">
      <c r="B177" s="110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2:15">
      <c r="B178" s="110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2:15">
      <c r="B179" s="110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2:15">
      <c r="B180" s="110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2:15">
      <c r="B181" s="110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2:15">
      <c r="B182" s="110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2:15">
      <c r="B183" s="110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2:15">
      <c r="B184" s="110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2:15">
      <c r="B185" s="110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2:15">
      <c r="B186" s="110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2:15">
      <c r="B187" s="110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2:15">
      <c r="B188" s="110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2:15">
      <c r="B189" s="110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2:15">
      <c r="B190" s="110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2:15">
      <c r="B191" s="110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2:15">
      <c r="B192" s="110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2:15">
      <c r="B193" s="110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2:15">
      <c r="B194" s="110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2:15">
      <c r="B195" s="110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2:15">
      <c r="B196" s="110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2:15">
      <c r="B197" s="110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2:15">
      <c r="B198" s="110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2:15">
      <c r="B199" s="110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2:15">
      <c r="B200" s="110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2:15">
      <c r="B201" s="110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2:15">
      <c r="B202" s="110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2:15">
      <c r="B203" s="110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2:15">
      <c r="B204" s="110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2:15">
      <c r="B205" s="110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2:15">
      <c r="B206" s="110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2:15">
      <c r="B207" s="110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2:15">
      <c r="B208" s="110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2:15">
      <c r="B209" s="110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2:15">
      <c r="B210" s="110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2:15">
      <c r="B211" s="110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2:15"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2:15">
      <c r="B213" s="110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2:15">
      <c r="B214" s="110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2:15">
      <c r="B215" s="110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2:15">
      <c r="B216" s="110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2:15">
      <c r="B217" s="110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2:15">
      <c r="B218" s="110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2:15">
      <c r="B219" s="110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2:15">
      <c r="B220" s="110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2:15">
      <c r="B221" s="110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2:15">
      <c r="B222" s="110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2:15">
      <c r="B223" s="110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2:15">
      <c r="B224" s="110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2:15">
      <c r="B225" s="110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2:15">
      <c r="B226" s="110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2:15">
      <c r="B227" s="110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2:15">
      <c r="B228" s="110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2:15">
      <c r="B229" s="110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2:15">
      <c r="B230" s="110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2:15">
      <c r="B231" s="110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2:15">
      <c r="B232" s="110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2:15">
      <c r="B233" s="110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2:15">
      <c r="B234" s="110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2:15">
      <c r="B235" s="110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2:15">
      <c r="B236" s="110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2:15">
      <c r="B237" s="110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2:15">
      <c r="B238" s="110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2:15">
      <c r="B239" s="110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2:15">
      <c r="B240" s="110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2:15">
      <c r="B241" s="110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2:15">
      <c r="B242" s="110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2:15">
      <c r="B243" s="110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2:15">
      <c r="B244" s="110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2:15">
      <c r="B245" s="110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2:15">
      <c r="B246" s="110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2:15">
      <c r="B247" s="110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2:15">
      <c r="B248" s="110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2:15">
      <c r="B249" s="110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2:15">
      <c r="B250" s="110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2:15">
      <c r="B251" s="110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2:15">
      <c r="B252" s="110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2:15">
      <c r="B253" s="110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2:15">
      <c r="B254" s="110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2:15">
      <c r="B255" s="110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2:15">
      <c r="B256" s="110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2:15">
      <c r="B257" s="110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2:15">
      <c r="B258" s="110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2:15">
      <c r="B259" s="110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2:15">
      <c r="B260" s="110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2:15"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2:15">
      <c r="B262" s="110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2:15">
      <c r="B263" s="110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2:15">
      <c r="B264" s="110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2:15">
      <c r="B265" s="110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2:15">
      <c r="B266" s="110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2:15">
      <c r="B267" s="110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2:15">
      <c r="B268" s="110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2:15">
      <c r="B269" s="110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2:15">
      <c r="B270" s="110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2:15">
      <c r="B271" s="110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2:15">
      <c r="B272" s="110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2:15">
      <c r="B273" s="110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2:15">
      <c r="B274" s="110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2:15">
      <c r="B275" s="110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2:15">
      <c r="B276" s="110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2:15">
      <c r="B277" s="110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2:15">
      <c r="B278" s="110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2:15">
      <c r="B279" s="110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2:15">
      <c r="B280" s="110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2:15">
      <c r="B281" s="110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2:15">
      <c r="B282" s="110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2:15">
      <c r="B283" s="110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2:15">
      <c r="B284" s="110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2:15">
      <c r="B285" s="110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2:15">
      <c r="B286" s="110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2:15">
      <c r="B287" s="110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2:15">
      <c r="B288" s="110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2:15">
      <c r="B289" s="110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2:15">
      <c r="B290" s="110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2:15">
      <c r="B291" s="110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2:15">
      <c r="B292" s="110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2:15">
      <c r="B293" s="110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2:15">
      <c r="B294" s="110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2:15">
      <c r="B295" s="110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2:15">
      <c r="B296" s="110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2:15">
      <c r="B297" s="110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2:15">
      <c r="B298" s="110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2:15">
      <c r="B299" s="110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2:15">
      <c r="B300" s="110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</row>
    <row r="301" spans="2:15">
      <c r="B301" s="110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</row>
    <row r="302" spans="2:15">
      <c r="B302" s="110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</row>
    <row r="303" spans="2:15">
      <c r="B303" s="110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</row>
    <row r="304" spans="2:15">
      <c r="B304" s="110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</row>
    <row r="305" spans="2:15">
      <c r="B305" s="110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</row>
    <row r="306" spans="2:15">
      <c r="B306" s="110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</row>
    <row r="307" spans="2:15">
      <c r="B307" s="110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</row>
    <row r="308" spans="2:15">
      <c r="B308" s="110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</row>
    <row r="309" spans="2:15">
      <c r="B309" s="110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</row>
    <row r="310" spans="2:15">
      <c r="B310" s="110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</row>
    <row r="311" spans="2:15">
      <c r="B311" s="110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</row>
    <row r="312" spans="2:15">
      <c r="B312" s="110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</row>
    <row r="313" spans="2:15">
      <c r="B313" s="110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</row>
    <row r="314" spans="2:15">
      <c r="B314" s="110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</row>
    <row r="315" spans="2:15">
      <c r="B315" s="110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</row>
    <row r="316" spans="2:15">
      <c r="B316" s="110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</row>
    <row r="317" spans="2:15">
      <c r="B317" s="110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</row>
    <row r="318" spans="2:15">
      <c r="B318" s="110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</row>
    <row r="319" spans="2:15">
      <c r="B319" s="110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</row>
    <row r="320" spans="2:15">
      <c r="B320" s="110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</row>
    <row r="321" spans="2:15">
      <c r="B321" s="110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</row>
    <row r="322" spans="2:15">
      <c r="B322" s="110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</row>
    <row r="323" spans="2:15">
      <c r="B323" s="110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</row>
    <row r="324" spans="2:15">
      <c r="B324" s="110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</row>
    <row r="325" spans="2:15">
      <c r="B325" s="126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spans="2:15">
      <c r="B326" s="126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</row>
    <row r="327" spans="2:15">
      <c r="B327" s="127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</row>
    <row r="328" spans="2:15">
      <c r="B328" s="110"/>
      <c r="C328" s="110"/>
      <c r="D328" s="110"/>
      <c r="E328" s="110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</row>
    <row r="329" spans="2:15">
      <c r="B329" s="110"/>
      <c r="C329" s="110"/>
      <c r="D329" s="110"/>
      <c r="E329" s="110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</row>
    <row r="330" spans="2:15">
      <c r="B330" s="110"/>
      <c r="C330" s="110"/>
      <c r="D330" s="110"/>
      <c r="E330" s="110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</row>
    <row r="331" spans="2:15">
      <c r="B331" s="110"/>
      <c r="C331" s="110"/>
      <c r="D331" s="110"/>
      <c r="E331" s="110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</row>
    <row r="332" spans="2:15">
      <c r="B332" s="110"/>
      <c r="C332" s="110"/>
      <c r="D332" s="110"/>
      <c r="E332" s="110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</row>
    <row r="333" spans="2:15">
      <c r="B333" s="110"/>
      <c r="C333" s="110"/>
      <c r="D333" s="110"/>
      <c r="E333" s="110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2:15">
      <c r="B334" s="110"/>
      <c r="C334" s="110"/>
      <c r="D334" s="110"/>
      <c r="E334" s="110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</row>
    <row r="335" spans="2:15">
      <c r="B335" s="110"/>
      <c r="C335" s="110"/>
      <c r="D335" s="110"/>
      <c r="E335" s="110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</row>
    <row r="336" spans="2:15">
      <c r="B336" s="110"/>
      <c r="C336" s="110"/>
      <c r="D336" s="110"/>
      <c r="E336" s="110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</row>
    <row r="337" spans="2:15">
      <c r="B337" s="110"/>
      <c r="C337" s="110"/>
      <c r="D337" s="110"/>
      <c r="E337" s="110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</row>
    <row r="338" spans="2:15">
      <c r="B338" s="110"/>
      <c r="C338" s="110"/>
      <c r="D338" s="110"/>
      <c r="E338" s="110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</row>
    <row r="339" spans="2:15">
      <c r="B339" s="110"/>
      <c r="C339" s="110"/>
      <c r="D339" s="110"/>
      <c r="E339" s="110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</row>
    <row r="340" spans="2:15">
      <c r="B340" s="110"/>
      <c r="C340" s="110"/>
      <c r="D340" s="110"/>
      <c r="E340" s="110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</row>
    <row r="341" spans="2:15">
      <c r="B341" s="110"/>
      <c r="C341" s="110"/>
      <c r="D341" s="110"/>
      <c r="E341" s="110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</row>
    <row r="342" spans="2:15">
      <c r="B342" s="110"/>
      <c r="C342" s="110"/>
      <c r="D342" s="110"/>
      <c r="E342" s="110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2:15">
      <c r="B343" s="110"/>
      <c r="C343" s="110"/>
      <c r="D343" s="110"/>
      <c r="E343" s="110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</row>
    <row r="344" spans="2:15">
      <c r="B344" s="110"/>
      <c r="C344" s="110"/>
      <c r="D344" s="110"/>
      <c r="E344" s="110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</row>
    <row r="345" spans="2:15">
      <c r="B345" s="110"/>
      <c r="C345" s="110"/>
      <c r="D345" s="110"/>
      <c r="E345" s="110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</row>
    <row r="346" spans="2:15">
      <c r="B346" s="110"/>
      <c r="C346" s="110"/>
      <c r="D346" s="110"/>
      <c r="E346" s="110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</row>
    <row r="347" spans="2:15">
      <c r="B347" s="110"/>
      <c r="C347" s="110"/>
      <c r="D347" s="110"/>
      <c r="E347" s="110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</row>
    <row r="348" spans="2:15">
      <c r="B348" s="110"/>
      <c r="C348" s="110"/>
      <c r="D348" s="110"/>
      <c r="E348" s="110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</row>
    <row r="349" spans="2:15">
      <c r="B349" s="110"/>
      <c r="C349" s="110"/>
      <c r="D349" s="110"/>
      <c r="E349" s="110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</row>
    <row r="350" spans="2:15">
      <c r="B350" s="110"/>
      <c r="C350" s="110"/>
      <c r="D350" s="110"/>
      <c r="E350" s="110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</row>
    <row r="351" spans="2:15">
      <c r="B351" s="110"/>
      <c r="C351" s="110"/>
      <c r="D351" s="110"/>
      <c r="E351" s="110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</row>
    <row r="352" spans="2:15">
      <c r="B352" s="110"/>
      <c r="C352" s="110"/>
      <c r="D352" s="110"/>
      <c r="E352" s="110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</row>
    <row r="353" spans="2:15">
      <c r="B353" s="110"/>
      <c r="C353" s="110"/>
      <c r="D353" s="110"/>
      <c r="E353" s="110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</row>
    <row r="354" spans="2:15">
      <c r="B354" s="110"/>
      <c r="C354" s="110"/>
      <c r="D354" s="110"/>
      <c r="E354" s="110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</row>
    <row r="355" spans="2:15">
      <c r="B355" s="110"/>
      <c r="C355" s="110"/>
      <c r="D355" s="110"/>
      <c r="E355" s="110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</row>
    <row r="356" spans="2:15">
      <c r="B356" s="110"/>
      <c r="C356" s="110"/>
      <c r="D356" s="110"/>
      <c r="E356" s="110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</row>
    <row r="357" spans="2:15">
      <c r="B357" s="110"/>
      <c r="C357" s="110"/>
      <c r="D357" s="110"/>
      <c r="E357" s="110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</row>
    <row r="358" spans="2:15">
      <c r="B358" s="110"/>
      <c r="C358" s="110"/>
      <c r="D358" s="110"/>
      <c r="E358" s="110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</row>
    <row r="359" spans="2:15">
      <c r="B359" s="110"/>
      <c r="C359" s="110"/>
      <c r="D359" s="110"/>
      <c r="E359" s="110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</row>
    <row r="360" spans="2:15">
      <c r="B360" s="110"/>
      <c r="C360" s="110"/>
      <c r="D360" s="110"/>
      <c r="E360" s="110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</row>
    <row r="361" spans="2:15">
      <c r="B361" s="110"/>
      <c r="C361" s="110"/>
      <c r="D361" s="110"/>
      <c r="E361" s="110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</row>
    <row r="362" spans="2:15">
      <c r="B362" s="110"/>
      <c r="C362" s="110"/>
      <c r="D362" s="110"/>
      <c r="E362" s="110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</row>
    <row r="363" spans="2:15">
      <c r="B363" s="110"/>
      <c r="C363" s="110"/>
      <c r="D363" s="110"/>
      <c r="E363" s="110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</row>
    <row r="364" spans="2:15">
      <c r="B364" s="110"/>
      <c r="C364" s="110"/>
      <c r="D364" s="110"/>
      <c r="E364" s="110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</row>
    <row r="365" spans="2:15">
      <c r="B365" s="110"/>
      <c r="C365" s="110"/>
      <c r="D365" s="110"/>
      <c r="E365" s="110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</row>
    <row r="366" spans="2:15">
      <c r="B366" s="110"/>
      <c r="C366" s="110"/>
      <c r="D366" s="110"/>
      <c r="E366" s="110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</row>
    <row r="367" spans="2:15">
      <c r="B367" s="110"/>
      <c r="C367" s="110"/>
      <c r="D367" s="110"/>
      <c r="E367" s="110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</row>
    <row r="368" spans="2:15">
      <c r="B368" s="110"/>
      <c r="C368" s="110"/>
      <c r="D368" s="110"/>
      <c r="E368" s="110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</row>
    <row r="369" spans="2:15">
      <c r="B369" s="110"/>
      <c r="C369" s="110"/>
      <c r="D369" s="110"/>
      <c r="E369" s="110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</row>
    <row r="370" spans="2:15">
      <c r="B370" s="110"/>
      <c r="C370" s="110"/>
      <c r="D370" s="110"/>
      <c r="E370" s="110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</row>
    <row r="371" spans="2:15">
      <c r="B371" s="110"/>
      <c r="C371" s="110"/>
      <c r="D371" s="110"/>
      <c r="E371" s="110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</row>
    <row r="372" spans="2:15">
      <c r="B372" s="110"/>
      <c r="C372" s="110"/>
      <c r="D372" s="110"/>
      <c r="E372" s="110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</row>
    <row r="373" spans="2:15">
      <c r="B373" s="110"/>
      <c r="C373" s="110"/>
      <c r="D373" s="110"/>
      <c r="E373" s="110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</row>
    <row r="374" spans="2:15">
      <c r="B374" s="110"/>
      <c r="C374" s="110"/>
      <c r="D374" s="110"/>
      <c r="E374" s="110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</row>
    <row r="375" spans="2:15">
      <c r="B375" s="110"/>
      <c r="C375" s="110"/>
      <c r="D375" s="110"/>
      <c r="E375" s="110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</row>
    <row r="376" spans="2:15">
      <c r="B376" s="110"/>
      <c r="C376" s="110"/>
      <c r="D376" s="110"/>
      <c r="E376" s="110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</row>
    <row r="377" spans="2:15">
      <c r="B377" s="110"/>
      <c r="C377" s="110"/>
      <c r="D377" s="110"/>
      <c r="E377" s="110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</row>
    <row r="378" spans="2:15">
      <c r="B378" s="110"/>
      <c r="C378" s="110"/>
      <c r="D378" s="110"/>
      <c r="E378" s="110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</row>
    <row r="379" spans="2:15">
      <c r="B379" s="110"/>
      <c r="C379" s="110"/>
      <c r="D379" s="110"/>
      <c r="E379" s="110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</row>
    <row r="380" spans="2:15">
      <c r="B380" s="110"/>
      <c r="C380" s="110"/>
      <c r="D380" s="110"/>
      <c r="E380" s="110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</row>
    <row r="381" spans="2:15">
      <c r="B381" s="110"/>
      <c r="C381" s="110"/>
      <c r="D381" s="110"/>
      <c r="E381" s="110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</row>
    <row r="382" spans="2:15">
      <c r="B382" s="110"/>
      <c r="C382" s="110"/>
      <c r="D382" s="110"/>
      <c r="E382" s="110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</row>
    <row r="383" spans="2:15">
      <c r="B383" s="110"/>
      <c r="C383" s="110"/>
      <c r="D383" s="110"/>
      <c r="E383" s="110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</row>
    <row r="384" spans="2:15">
      <c r="B384" s="110"/>
      <c r="C384" s="110"/>
      <c r="D384" s="110"/>
      <c r="E384" s="110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</row>
    <row r="385" spans="2:15">
      <c r="B385" s="110"/>
      <c r="C385" s="110"/>
      <c r="D385" s="110"/>
      <c r="E385" s="110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</row>
    <row r="386" spans="2:15">
      <c r="B386" s="110"/>
      <c r="C386" s="110"/>
      <c r="D386" s="110"/>
      <c r="E386" s="110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</row>
    <row r="387" spans="2:15">
      <c r="B387" s="110"/>
      <c r="C387" s="110"/>
      <c r="D387" s="110"/>
      <c r="E387" s="110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</row>
    <row r="388" spans="2:15">
      <c r="B388" s="110"/>
      <c r="C388" s="110"/>
      <c r="D388" s="110"/>
      <c r="E388" s="110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</row>
    <row r="389" spans="2:15">
      <c r="B389" s="110"/>
      <c r="C389" s="110"/>
      <c r="D389" s="110"/>
      <c r="E389" s="110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</row>
    <row r="390" spans="2:15">
      <c r="B390" s="110"/>
      <c r="C390" s="110"/>
      <c r="D390" s="110"/>
      <c r="E390" s="110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</row>
    <row r="391" spans="2:15">
      <c r="B391" s="110"/>
      <c r="C391" s="110"/>
      <c r="D391" s="110"/>
      <c r="E391" s="110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</row>
    <row r="392" spans="2:15">
      <c r="B392" s="110"/>
      <c r="C392" s="110"/>
      <c r="D392" s="110"/>
      <c r="E392" s="110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</row>
    <row r="393" spans="2:15">
      <c r="B393" s="110"/>
      <c r="C393" s="110"/>
      <c r="D393" s="110"/>
      <c r="E393" s="110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</row>
    <row r="394" spans="2:15">
      <c r="B394" s="110"/>
      <c r="C394" s="110"/>
      <c r="D394" s="110"/>
      <c r="E394" s="110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</row>
    <row r="395" spans="2:15">
      <c r="B395" s="110"/>
      <c r="C395" s="110"/>
      <c r="D395" s="110"/>
      <c r="E395" s="110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</row>
    <row r="396" spans="2:15">
      <c r="B396" s="110"/>
      <c r="C396" s="110"/>
      <c r="D396" s="110"/>
      <c r="E396" s="110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</row>
    <row r="397" spans="2:15">
      <c r="B397" s="110"/>
      <c r="C397" s="110"/>
      <c r="D397" s="110"/>
      <c r="E397" s="110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</row>
    <row r="398" spans="2:15">
      <c r="B398" s="110"/>
      <c r="C398" s="110"/>
      <c r="D398" s="110"/>
      <c r="E398" s="110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</row>
    <row r="399" spans="2:15">
      <c r="B399" s="110"/>
      <c r="C399" s="110"/>
      <c r="D399" s="110"/>
      <c r="E399" s="110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</row>
    <row r="400" spans="2:15">
      <c r="B400" s="110"/>
      <c r="C400" s="110"/>
      <c r="D400" s="110"/>
      <c r="E400" s="110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</row>
    <row r="401" spans="2:15">
      <c r="B401" s="110"/>
      <c r="C401" s="110"/>
      <c r="D401" s="110"/>
      <c r="E401" s="110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</row>
    <row r="402" spans="2:15">
      <c r="B402" s="110"/>
      <c r="C402" s="110"/>
      <c r="D402" s="110"/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</row>
    <row r="403" spans="2:15">
      <c r="B403" s="110"/>
      <c r="C403" s="110"/>
      <c r="D403" s="110"/>
      <c r="E403" s="110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</row>
    <row r="404" spans="2:15">
      <c r="B404" s="110"/>
      <c r="C404" s="110"/>
      <c r="D404" s="110"/>
      <c r="E404" s="110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</row>
    <row r="405" spans="2:15">
      <c r="B405" s="110"/>
      <c r="C405" s="110"/>
      <c r="D405" s="110"/>
      <c r="E405" s="110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</row>
    <row r="406" spans="2:15">
      <c r="B406" s="110"/>
      <c r="C406" s="110"/>
      <c r="D406" s="110"/>
      <c r="E406" s="110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</row>
    <row r="407" spans="2:15">
      <c r="B407" s="110"/>
      <c r="C407" s="110"/>
      <c r="D407" s="110"/>
      <c r="E407" s="110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</row>
    <row r="408" spans="2:15">
      <c r="B408" s="110"/>
      <c r="C408" s="110"/>
      <c r="D408" s="110"/>
      <c r="E408" s="110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</row>
    <row r="409" spans="2:15">
      <c r="B409" s="110"/>
      <c r="C409" s="110"/>
      <c r="D409" s="110"/>
      <c r="E409" s="110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</row>
    <row r="410" spans="2:15">
      <c r="B410" s="110"/>
      <c r="C410" s="110"/>
      <c r="D410" s="110"/>
      <c r="E410" s="110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</row>
    <row r="411" spans="2:15">
      <c r="B411" s="110"/>
      <c r="C411" s="110"/>
      <c r="D411" s="110"/>
      <c r="E411" s="110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</row>
    <row r="412" spans="2:15">
      <c r="B412" s="110"/>
      <c r="C412" s="110"/>
      <c r="D412" s="110"/>
      <c r="E412" s="110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</row>
    <row r="413" spans="2:15">
      <c r="B413" s="110"/>
      <c r="C413" s="110"/>
      <c r="D413" s="110"/>
      <c r="E413" s="110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</row>
    <row r="414" spans="2:15">
      <c r="B414" s="110"/>
      <c r="C414" s="110"/>
      <c r="D414" s="110"/>
      <c r="E414" s="110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</row>
    <row r="415" spans="2:15">
      <c r="B415" s="110"/>
      <c r="C415" s="110"/>
      <c r="D415" s="110"/>
      <c r="E415" s="110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</row>
    <row r="416" spans="2:15">
      <c r="B416" s="110"/>
      <c r="C416" s="110"/>
      <c r="D416" s="110"/>
      <c r="E416" s="110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</row>
    <row r="417" spans="2:15">
      <c r="B417" s="110"/>
      <c r="C417" s="110"/>
      <c r="D417" s="110"/>
      <c r="E417" s="110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</row>
    <row r="418" spans="2:15">
      <c r="B418" s="110"/>
      <c r="C418" s="110"/>
      <c r="D418" s="110"/>
      <c r="E418" s="110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</row>
    <row r="419" spans="2:15">
      <c r="B419" s="110"/>
      <c r="C419" s="110"/>
      <c r="D419" s="110"/>
      <c r="E419" s="110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</row>
    <row r="420" spans="2:15">
      <c r="B420" s="110"/>
      <c r="C420" s="110"/>
      <c r="D420" s="110"/>
      <c r="E420" s="110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</row>
    <row r="421" spans="2:15">
      <c r="B421" s="110"/>
      <c r="C421" s="110"/>
      <c r="D421" s="110"/>
      <c r="E421" s="110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</row>
    <row r="422" spans="2:15">
      <c r="B422" s="110"/>
      <c r="C422" s="110"/>
      <c r="D422" s="110"/>
      <c r="E422" s="110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</row>
    <row r="423" spans="2:15">
      <c r="B423" s="110"/>
      <c r="C423" s="110"/>
      <c r="D423" s="110"/>
      <c r="E423" s="110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</row>
    <row r="424" spans="2:15">
      <c r="B424" s="110"/>
      <c r="C424" s="110"/>
      <c r="D424" s="110"/>
      <c r="E424" s="110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</row>
    <row r="425" spans="2:15">
      <c r="B425" s="110"/>
      <c r="C425" s="110"/>
      <c r="D425" s="110"/>
      <c r="E425" s="110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</row>
    <row r="426" spans="2:15">
      <c r="B426" s="110"/>
      <c r="C426" s="110"/>
      <c r="D426" s="110"/>
      <c r="E426" s="110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</row>
    <row r="427" spans="2:15">
      <c r="B427" s="110"/>
      <c r="C427" s="110"/>
      <c r="D427" s="110"/>
      <c r="E427" s="110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</row>
    <row r="428" spans="2:15">
      <c r="B428" s="110"/>
      <c r="C428" s="110"/>
      <c r="D428" s="110"/>
      <c r="E428" s="110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</row>
    <row r="429" spans="2:15">
      <c r="B429" s="110"/>
      <c r="C429" s="110"/>
      <c r="D429" s="110"/>
      <c r="E429" s="110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</row>
    <row r="430" spans="2:15">
      <c r="B430" s="110"/>
      <c r="C430" s="110"/>
      <c r="D430" s="110"/>
      <c r="E430" s="110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</row>
    <row r="431" spans="2:15">
      <c r="B431" s="110"/>
      <c r="C431" s="110"/>
      <c r="D431" s="110"/>
      <c r="E431" s="110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</row>
    <row r="432" spans="2:15">
      <c r="B432" s="110"/>
      <c r="C432" s="110"/>
      <c r="D432" s="110"/>
      <c r="E432" s="110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</row>
    <row r="433" spans="2:15">
      <c r="B433" s="110"/>
      <c r="C433" s="110"/>
      <c r="D433" s="110"/>
      <c r="E433" s="110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</row>
    <row r="434" spans="2:15">
      <c r="B434" s="110"/>
      <c r="C434" s="110"/>
      <c r="D434" s="110"/>
      <c r="E434" s="110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</row>
    <row r="435" spans="2:15">
      <c r="B435" s="110"/>
      <c r="C435" s="110"/>
      <c r="D435" s="110"/>
      <c r="E435" s="110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</row>
    <row r="436" spans="2:15">
      <c r="B436" s="110"/>
      <c r="C436" s="110"/>
      <c r="D436" s="110"/>
      <c r="E436" s="110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</row>
    <row r="437" spans="2:15">
      <c r="B437" s="110"/>
      <c r="C437" s="110"/>
      <c r="D437" s="110"/>
      <c r="E437" s="110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</row>
    <row r="438" spans="2:15">
      <c r="B438" s="110"/>
      <c r="C438" s="110"/>
      <c r="D438" s="110"/>
      <c r="E438" s="110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</row>
    <row r="439" spans="2:15">
      <c r="B439" s="110"/>
      <c r="C439" s="110"/>
      <c r="D439" s="110"/>
      <c r="E439" s="110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</row>
    <row r="440" spans="2:15">
      <c r="B440" s="110"/>
      <c r="C440" s="110"/>
      <c r="D440" s="110"/>
      <c r="E440" s="110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</row>
    <row r="441" spans="2:15">
      <c r="B441" s="110"/>
      <c r="C441" s="110"/>
      <c r="D441" s="110"/>
      <c r="E441" s="110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</row>
    <row r="442" spans="2:15">
      <c r="B442" s="110"/>
      <c r="C442" s="110"/>
      <c r="D442" s="110"/>
      <c r="E442" s="110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</row>
    <row r="443" spans="2:15">
      <c r="B443" s="110"/>
      <c r="C443" s="110"/>
      <c r="D443" s="110"/>
      <c r="E443" s="110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</row>
    <row r="444" spans="2:15">
      <c r="B444" s="110"/>
      <c r="C444" s="110"/>
      <c r="D444" s="110"/>
      <c r="E444" s="110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</row>
    <row r="445" spans="2:15">
      <c r="B445" s="110"/>
      <c r="C445" s="110"/>
      <c r="D445" s="110"/>
      <c r="E445" s="110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</row>
    <row r="446" spans="2:15">
      <c r="B446" s="110"/>
      <c r="C446" s="110"/>
      <c r="D446" s="110"/>
      <c r="E446" s="110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</row>
    <row r="447" spans="2:15">
      <c r="B447" s="110"/>
      <c r="C447" s="110"/>
      <c r="D447" s="110"/>
      <c r="E447" s="110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</row>
    <row r="448" spans="2:15">
      <c r="B448" s="110"/>
      <c r="C448" s="110"/>
      <c r="D448" s="110"/>
      <c r="E448" s="110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</row>
    <row r="449" spans="2:15">
      <c r="B449" s="110"/>
      <c r="C449" s="110"/>
      <c r="D449" s="110"/>
      <c r="E449" s="110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</row>
    <row r="450" spans="2:15">
      <c r="B450" s="110"/>
      <c r="C450" s="110"/>
      <c r="D450" s="110"/>
      <c r="E450" s="110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</row>
    <row r="451" spans="2:15">
      <c r="B451" s="110"/>
      <c r="C451" s="110"/>
      <c r="D451" s="110"/>
      <c r="E451" s="110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</row>
    <row r="452" spans="2:15">
      <c r="B452" s="110"/>
      <c r="C452" s="110"/>
      <c r="D452" s="110"/>
      <c r="E452" s="110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</row>
    <row r="453" spans="2:15">
      <c r="B453" s="110"/>
      <c r="C453" s="110"/>
      <c r="D453" s="110"/>
      <c r="E453" s="110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</row>
    <row r="454" spans="2:15">
      <c r="B454" s="110"/>
      <c r="C454" s="110"/>
      <c r="D454" s="110"/>
      <c r="E454" s="110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</row>
    <row r="455" spans="2:15">
      <c r="B455" s="110"/>
      <c r="C455" s="110"/>
      <c r="D455" s="110"/>
      <c r="E455" s="110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</row>
    <row r="456" spans="2:15">
      <c r="B456" s="110"/>
      <c r="C456" s="110"/>
      <c r="D456" s="110"/>
      <c r="E456" s="110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</row>
    <row r="457" spans="2:15">
      <c r="B457" s="110"/>
      <c r="C457" s="110"/>
      <c r="D457" s="110"/>
      <c r="E457" s="110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</row>
    <row r="458" spans="2:15">
      <c r="B458" s="110"/>
      <c r="C458" s="110"/>
      <c r="D458" s="110"/>
      <c r="E458" s="110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</row>
    <row r="459" spans="2:15">
      <c r="B459" s="110"/>
      <c r="C459" s="110"/>
      <c r="D459" s="110"/>
      <c r="E459" s="110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</row>
    <row r="460" spans="2:15">
      <c r="B460" s="110"/>
      <c r="C460" s="110"/>
      <c r="D460" s="110"/>
      <c r="E460" s="110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</row>
    <row r="461" spans="2:15">
      <c r="B461" s="110"/>
      <c r="C461" s="110"/>
      <c r="D461" s="110"/>
      <c r="E461" s="110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</row>
    <row r="462" spans="2:15">
      <c r="B462" s="110"/>
      <c r="C462" s="110"/>
      <c r="D462" s="110"/>
      <c r="E462" s="110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</row>
    <row r="463" spans="2:15">
      <c r="B463" s="110"/>
      <c r="C463" s="110"/>
      <c r="D463" s="110"/>
      <c r="E463" s="110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</row>
    <row r="464" spans="2:15">
      <c r="B464" s="110"/>
      <c r="C464" s="110"/>
      <c r="D464" s="110"/>
      <c r="E464" s="110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</row>
    <row r="465" spans="2:15">
      <c r="B465" s="110"/>
      <c r="C465" s="110"/>
      <c r="D465" s="110"/>
      <c r="E465" s="110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</row>
    <row r="466" spans="2:15">
      <c r="B466" s="110"/>
      <c r="C466" s="110"/>
      <c r="D466" s="110"/>
      <c r="E466" s="110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</row>
    <row r="467" spans="2:15">
      <c r="B467" s="110"/>
      <c r="C467" s="110"/>
      <c r="D467" s="110"/>
      <c r="E467" s="110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</row>
    <row r="468" spans="2:15">
      <c r="B468" s="110"/>
      <c r="C468" s="110"/>
      <c r="D468" s="110"/>
      <c r="E468" s="110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</row>
    <row r="469" spans="2:15">
      <c r="B469" s="110"/>
      <c r="C469" s="110"/>
      <c r="D469" s="110"/>
      <c r="E469" s="110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</row>
    <row r="470" spans="2:15">
      <c r="B470" s="110"/>
      <c r="C470" s="110"/>
      <c r="D470" s="110"/>
      <c r="E470" s="110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</row>
    <row r="471" spans="2:15">
      <c r="B471" s="110"/>
      <c r="C471" s="110"/>
      <c r="D471" s="110"/>
      <c r="E471" s="110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</row>
    <row r="472" spans="2:15">
      <c r="B472" s="110"/>
      <c r="C472" s="110"/>
      <c r="D472" s="110"/>
      <c r="E472" s="110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</row>
    <row r="473" spans="2:15">
      <c r="B473" s="110"/>
      <c r="C473" s="110"/>
      <c r="D473" s="110"/>
      <c r="E473" s="110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</row>
    <row r="474" spans="2:15">
      <c r="B474" s="110"/>
      <c r="C474" s="110"/>
      <c r="D474" s="110"/>
      <c r="E474" s="110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</row>
    <row r="475" spans="2:15">
      <c r="B475" s="110"/>
      <c r="C475" s="110"/>
      <c r="D475" s="110"/>
      <c r="E475" s="110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</row>
    <row r="476" spans="2:15">
      <c r="B476" s="110"/>
      <c r="C476" s="110"/>
      <c r="D476" s="110"/>
      <c r="E476" s="110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</row>
    <row r="477" spans="2:15">
      <c r="B477" s="110"/>
      <c r="C477" s="110"/>
      <c r="D477" s="110"/>
      <c r="E477" s="110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</row>
    <row r="478" spans="2:15">
      <c r="B478" s="110"/>
      <c r="C478" s="110"/>
      <c r="D478" s="110"/>
      <c r="E478" s="110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</row>
    <row r="479" spans="2:15">
      <c r="B479" s="110"/>
      <c r="C479" s="110"/>
      <c r="D479" s="110"/>
      <c r="E479" s="110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</row>
    <row r="480" spans="2:15">
      <c r="B480" s="110"/>
      <c r="C480" s="110"/>
      <c r="D480" s="110"/>
      <c r="E480" s="110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</row>
    <row r="481" spans="2:15">
      <c r="B481" s="110"/>
      <c r="C481" s="110"/>
      <c r="D481" s="110"/>
      <c r="E481" s="110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</row>
    <row r="482" spans="2:15">
      <c r="B482" s="110"/>
      <c r="C482" s="110"/>
      <c r="D482" s="110"/>
      <c r="E482" s="110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</row>
    <row r="483" spans="2:15">
      <c r="B483" s="110"/>
      <c r="C483" s="110"/>
      <c r="D483" s="110"/>
      <c r="E483" s="110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</row>
    <row r="484" spans="2:15">
      <c r="B484" s="110"/>
      <c r="C484" s="110"/>
      <c r="D484" s="110"/>
      <c r="E484" s="110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</row>
    <row r="485" spans="2:15">
      <c r="B485" s="110"/>
      <c r="C485" s="110"/>
      <c r="D485" s="110"/>
      <c r="E485" s="110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</row>
    <row r="486" spans="2:15">
      <c r="B486" s="110"/>
      <c r="C486" s="110"/>
      <c r="D486" s="110"/>
      <c r="E486" s="110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</row>
    <row r="487" spans="2:15">
      <c r="B487" s="110"/>
      <c r="C487" s="110"/>
      <c r="D487" s="110"/>
      <c r="E487" s="110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</row>
    <row r="488" spans="2:15">
      <c r="B488" s="110"/>
      <c r="C488" s="110"/>
      <c r="D488" s="110"/>
      <c r="E488" s="110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</row>
    <row r="489" spans="2:15">
      <c r="B489" s="110"/>
      <c r="C489" s="110"/>
      <c r="D489" s="110"/>
      <c r="E489" s="110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</row>
    <row r="490" spans="2:15">
      <c r="B490" s="110"/>
      <c r="C490" s="110"/>
      <c r="D490" s="110"/>
      <c r="E490" s="110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</row>
    <row r="491" spans="2:15">
      <c r="B491" s="110"/>
      <c r="C491" s="110"/>
      <c r="D491" s="110"/>
      <c r="E491" s="110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</row>
    <row r="492" spans="2:15">
      <c r="B492" s="110"/>
      <c r="C492" s="110"/>
      <c r="D492" s="110"/>
      <c r="E492" s="110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</row>
    <row r="493" spans="2:15">
      <c r="B493" s="110"/>
      <c r="C493" s="110"/>
      <c r="D493" s="110"/>
      <c r="E493" s="110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</row>
    <row r="494" spans="2:15">
      <c r="B494" s="110"/>
      <c r="C494" s="110"/>
      <c r="D494" s="110"/>
      <c r="E494" s="110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</row>
    <row r="495" spans="2:15">
      <c r="B495" s="110"/>
      <c r="C495" s="110"/>
      <c r="D495" s="110"/>
      <c r="E495" s="110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</row>
    <row r="496" spans="2:15">
      <c r="B496" s="110"/>
      <c r="C496" s="110"/>
      <c r="D496" s="110"/>
      <c r="E496" s="110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</row>
    <row r="497" spans="2:15">
      <c r="B497" s="110"/>
      <c r="C497" s="110"/>
      <c r="D497" s="110"/>
      <c r="E497" s="110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</row>
    <row r="498" spans="2:15">
      <c r="B498" s="110"/>
      <c r="C498" s="110"/>
      <c r="D498" s="110"/>
      <c r="E498" s="110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</row>
    <row r="499" spans="2:15">
      <c r="B499" s="110"/>
      <c r="C499" s="110"/>
      <c r="D499" s="110"/>
      <c r="E499" s="110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</row>
    <row r="500" spans="2:15">
      <c r="B500" s="110"/>
      <c r="C500" s="110"/>
      <c r="D500" s="110"/>
      <c r="E500" s="110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</row>
    <row r="501" spans="2:15">
      <c r="B501" s="110"/>
      <c r="C501" s="110"/>
      <c r="D501" s="110"/>
      <c r="E501" s="110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</row>
    <row r="502" spans="2:15">
      <c r="B502" s="110"/>
      <c r="C502" s="110"/>
      <c r="D502" s="110"/>
      <c r="E502" s="110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</row>
    <row r="503" spans="2:15">
      <c r="B503" s="110"/>
      <c r="C503" s="110"/>
      <c r="D503" s="110"/>
      <c r="E503" s="110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</row>
    <row r="504" spans="2:15">
      <c r="B504" s="110"/>
      <c r="C504" s="110"/>
      <c r="D504" s="110"/>
      <c r="E504" s="110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</row>
    <row r="505" spans="2:15">
      <c r="B505" s="110"/>
      <c r="C505" s="110"/>
      <c r="D505" s="110"/>
      <c r="E505" s="110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</row>
    <row r="506" spans="2:15">
      <c r="B506" s="110"/>
      <c r="C506" s="110"/>
      <c r="D506" s="110"/>
      <c r="E506" s="110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</row>
    <row r="507" spans="2:15">
      <c r="B507" s="110"/>
      <c r="C507" s="110"/>
      <c r="D507" s="110"/>
      <c r="E507" s="110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</row>
    <row r="508" spans="2:15">
      <c r="B508" s="110"/>
      <c r="C508" s="110"/>
      <c r="D508" s="110"/>
      <c r="E508" s="110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</row>
    <row r="509" spans="2:15">
      <c r="B509" s="110"/>
      <c r="C509" s="110"/>
      <c r="D509" s="110"/>
      <c r="E509" s="110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</row>
    <row r="510" spans="2:15">
      <c r="B510" s="110"/>
      <c r="C510" s="110"/>
      <c r="D510" s="110"/>
      <c r="E510" s="110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</row>
    <row r="511" spans="2:15">
      <c r="B511" s="110"/>
      <c r="C511" s="110"/>
      <c r="D511" s="110"/>
      <c r="E511" s="110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</row>
    <row r="512" spans="2:15">
      <c r="B512" s="110"/>
      <c r="C512" s="110"/>
      <c r="D512" s="110"/>
      <c r="E512" s="110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</row>
    <row r="513" spans="2:15">
      <c r="B513" s="110"/>
      <c r="C513" s="110"/>
      <c r="D513" s="110"/>
      <c r="E513" s="110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</row>
    <row r="514" spans="2:15">
      <c r="B514" s="110"/>
      <c r="C514" s="110"/>
      <c r="D514" s="110"/>
      <c r="E514" s="110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</row>
    <row r="515" spans="2:15">
      <c r="B515" s="110"/>
      <c r="C515" s="110"/>
      <c r="D515" s="110"/>
      <c r="E515" s="110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</row>
    <row r="516" spans="2:15">
      <c r="B516" s="110"/>
      <c r="C516" s="110"/>
      <c r="D516" s="110"/>
      <c r="E516" s="110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</row>
    <row r="517" spans="2:15">
      <c r="B517" s="110"/>
      <c r="C517" s="110"/>
      <c r="D517" s="110"/>
      <c r="E517" s="110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</row>
    <row r="518" spans="2:15">
      <c r="B518" s="110"/>
      <c r="C518" s="110"/>
      <c r="D518" s="110"/>
      <c r="E518" s="110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</row>
    <row r="519" spans="2:15">
      <c r="B519" s="110"/>
      <c r="C519" s="110"/>
      <c r="D519" s="110"/>
      <c r="E519" s="110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</row>
    <row r="520" spans="2:15">
      <c r="B520" s="110"/>
      <c r="C520" s="110"/>
      <c r="D520" s="110"/>
      <c r="E520" s="110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</row>
    <row r="521" spans="2:15">
      <c r="B521" s="110"/>
      <c r="C521" s="110"/>
      <c r="D521" s="110"/>
      <c r="E521" s="110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</row>
    <row r="522" spans="2:15">
      <c r="B522" s="110"/>
      <c r="C522" s="110"/>
      <c r="D522" s="110"/>
      <c r="E522" s="110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</row>
    <row r="523" spans="2:15">
      <c r="B523" s="110"/>
      <c r="C523" s="110"/>
      <c r="D523" s="110"/>
      <c r="E523" s="110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</row>
    <row r="524" spans="2:15">
      <c r="B524" s="110"/>
      <c r="C524" s="110"/>
      <c r="D524" s="110"/>
      <c r="E524" s="110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</row>
    <row r="525" spans="2:15">
      <c r="B525" s="110"/>
      <c r="C525" s="110"/>
      <c r="D525" s="110"/>
      <c r="E525" s="110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0 B22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64.8554687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7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140</v>
      </c>
      <c r="C1" s="67" t="s" vm="1">
        <v>217</v>
      </c>
    </row>
    <row r="2" spans="2:12">
      <c r="B2" s="46" t="s">
        <v>139</v>
      </c>
      <c r="C2" s="67" t="s">
        <v>218</v>
      </c>
    </row>
    <row r="3" spans="2:12">
      <c r="B3" s="46" t="s">
        <v>141</v>
      </c>
      <c r="C3" s="67" t="s">
        <v>219</v>
      </c>
    </row>
    <row r="4" spans="2:12">
      <c r="B4" s="46" t="s">
        <v>142</v>
      </c>
      <c r="C4" s="67">
        <v>8602</v>
      </c>
    </row>
    <row r="6" spans="2:12" ht="26.25" customHeight="1">
      <c r="B6" s="149" t="s">
        <v>167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88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78.75">
      <c r="B8" s="21" t="s">
        <v>110</v>
      </c>
      <c r="C8" s="29" t="s">
        <v>43</v>
      </c>
      <c r="D8" s="29" t="s">
        <v>113</v>
      </c>
      <c r="E8" s="29" t="s">
        <v>62</v>
      </c>
      <c r="F8" s="29" t="s">
        <v>97</v>
      </c>
      <c r="G8" s="29" t="s">
        <v>194</v>
      </c>
      <c r="H8" s="29" t="s">
        <v>193</v>
      </c>
      <c r="I8" s="29" t="s">
        <v>59</v>
      </c>
      <c r="J8" s="29" t="s">
        <v>56</v>
      </c>
      <c r="K8" s="29" t="s">
        <v>143</v>
      </c>
      <c r="L8" s="65" t="s">
        <v>145</v>
      </c>
    </row>
    <row r="9" spans="2:12" s="3" customFormat="1" ht="25.5">
      <c r="B9" s="14"/>
      <c r="C9" s="15"/>
      <c r="D9" s="15"/>
      <c r="E9" s="15"/>
      <c r="F9" s="15"/>
      <c r="G9" s="15" t="s">
        <v>201</v>
      </c>
      <c r="H9" s="15"/>
      <c r="I9" s="15" t="s">
        <v>197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46</v>
      </c>
      <c r="C11" s="69"/>
      <c r="D11" s="69"/>
      <c r="E11" s="69"/>
      <c r="F11" s="69"/>
      <c r="G11" s="76"/>
      <c r="H11" s="78"/>
      <c r="I11" s="76">
        <v>7.1781574000000015E-2</v>
      </c>
      <c r="J11" s="69"/>
      <c r="K11" s="77">
        <f>IFERROR(I11/$I$11,0)</f>
        <v>1</v>
      </c>
      <c r="L11" s="77">
        <f>I11/'סכום נכסי הקרן'!$C$42</f>
        <v>9.1682261459164704E-7</v>
      </c>
    </row>
    <row r="12" spans="2:12" s="4" customFormat="1" ht="18" customHeight="1">
      <c r="B12" s="92" t="s">
        <v>24</v>
      </c>
      <c r="C12" s="69"/>
      <c r="D12" s="69"/>
      <c r="E12" s="69"/>
      <c r="F12" s="69"/>
      <c r="G12" s="76"/>
      <c r="H12" s="78"/>
      <c r="I12" s="76">
        <v>6.6092167000000007E-2</v>
      </c>
      <c r="J12" s="69"/>
      <c r="K12" s="77">
        <f t="shared" ref="K12:K20" si="0">IFERROR(I12/$I$11,0)</f>
        <v>0.92074000773513265</v>
      </c>
      <c r="L12" s="77">
        <f>I12/'סכום נכסי הקרן'!$C$42</f>
        <v>8.4415526125085762E-7</v>
      </c>
    </row>
    <row r="13" spans="2:12">
      <c r="B13" s="86" t="s">
        <v>1375</v>
      </c>
      <c r="C13" s="71"/>
      <c r="D13" s="71"/>
      <c r="E13" s="71"/>
      <c r="F13" s="71"/>
      <c r="G13" s="79"/>
      <c r="H13" s="81"/>
      <c r="I13" s="79">
        <v>6.6092167000000007E-2</v>
      </c>
      <c r="J13" s="71"/>
      <c r="K13" s="80">
        <f t="shared" si="0"/>
        <v>0.92074000773513265</v>
      </c>
      <c r="L13" s="80">
        <f>I13/'סכום נכסי הקרן'!$C$42</f>
        <v>8.4415526125085762E-7</v>
      </c>
    </row>
    <row r="14" spans="2:12">
      <c r="B14" s="75" t="s">
        <v>1376</v>
      </c>
      <c r="C14" s="69" t="s">
        <v>1377</v>
      </c>
      <c r="D14" s="82" t="s">
        <v>114</v>
      </c>
      <c r="E14" s="82" t="s">
        <v>406</v>
      </c>
      <c r="F14" s="82" t="s">
        <v>127</v>
      </c>
      <c r="G14" s="76">
        <v>4.1479200000000009</v>
      </c>
      <c r="H14" s="78">
        <v>1500</v>
      </c>
      <c r="I14" s="76">
        <v>6.2218800000000012E-2</v>
      </c>
      <c r="J14" s="77">
        <v>2.0739600000000006E-6</v>
      </c>
      <c r="K14" s="77">
        <f t="shared" si="0"/>
        <v>0.86677954428806481</v>
      </c>
      <c r="L14" s="77">
        <f>I14/'סכום נכסי הקרן'!$C$42</f>
        <v>7.9468308806873985E-7</v>
      </c>
    </row>
    <row r="15" spans="2:12">
      <c r="B15" s="75" t="s">
        <v>1378</v>
      </c>
      <c r="C15" s="69" t="s">
        <v>1379</v>
      </c>
      <c r="D15" s="82" t="s">
        <v>114</v>
      </c>
      <c r="E15" s="82" t="s">
        <v>151</v>
      </c>
      <c r="F15" s="82" t="s">
        <v>127</v>
      </c>
      <c r="G15" s="76">
        <v>52.342800000000004</v>
      </c>
      <c r="H15" s="78">
        <v>7.4</v>
      </c>
      <c r="I15" s="76">
        <v>3.8733670000000004E-3</v>
      </c>
      <c r="J15" s="77">
        <v>3.4906025522048575E-6</v>
      </c>
      <c r="K15" s="77">
        <f t="shared" si="0"/>
        <v>5.3960463447067904E-2</v>
      </c>
      <c r="L15" s="77">
        <f>I15/'סכום נכסי הקרן'!$C$42</f>
        <v>4.9472173182117795E-8</v>
      </c>
    </row>
    <row r="16" spans="2:12">
      <c r="B16" s="72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92" t="s">
        <v>39</v>
      </c>
      <c r="C17" s="69"/>
      <c r="D17" s="69"/>
      <c r="E17" s="69"/>
      <c r="F17" s="69"/>
      <c r="G17" s="76"/>
      <c r="H17" s="78"/>
      <c r="I17" s="76">
        <v>5.6894070000000014E-3</v>
      </c>
      <c r="J17" s="69"/>
      <c r="K17" s="77">
        <f t="shared" si="0"/>
        <v>7.925999226486731E-2</v>
      </c>
      <c r="L17" s="77">
        <f>I17/'סכום נכסי הקרן'!$C$42</f>
        <v>7.2667353340789368E-8</v>
      </c>
    </row>
    <row r="18" spans="2:12">
      <c r="B18" s="86" t="s">
        <v>1380</v>
      </c>
      <c r="C18" s="71"/>
      <c r="D18" s="71"/>
      <c r="E18" s="71"/>
      <c r="F18" s="71"/>
      <c r="G18" s="79"/>
      <c r="H18" s="81"/>
      <c r="I18" s="79">
        <v>5.6894070000000014E-3</v>
      </c>
      <c r="J18" s="71"/>
      <c r="K18" s="80">
        <f t="shared" si="0"/>
        <v>7.925999226486731E-2</v>
      </c>
      <c r="L18" s="80">
        <f>I18/'סכום נכסי הקרן'!$C$42</f>
        <v>7.2667353340789368E-8</v>
      </c>
    </row>
    <row r="19" spans="2:12">
      <c r="B19" s="75" t="s">
        <v>1381</v>
      </c>
      <c r="C19" s="69" t="s">
        <v>1382</v>
      </c>
      <c r="D19" s="82" t="s">
        <v>1069</v>
      </c>
      <c r="E19" s="82" t="s">
        <v>1182</v>
      </c>
      <c r="F19" s="82" t="s">
        <v>126</v>
      </c>
      <c r="G19" s="76">
        <v>7.9008000000000012</v>
      </c>
      <c r="H19" s="78">
        <v>16.82</v>
      </c>
      <c r="I19" s="76">
        <v>4.916984000000001E-3</v>
      </c>
      <c r="J19" s="77">
        <v>2.3655089820359285E-7</v>
      </c>
      <c r="K19" s="77">
        <f t="shared" si="0"/>
        <v>6.8499250239344153E-2</v>
      </c>
      <c r="L19" s="77">
        <f>I19/'סכום נכסי הקרן'!$C$42</f>
        <v>6.280166170200301E-8</v>
      </c>
    </row>
    <row r="20" spans="2:12">
      <c r="B20" s="75" t="s">
        <v>1383</v>
      </c>
      <c r="C20" s="69" t="s">
        <v>1384</v>
      </c>
      <c r="D20" s="82" t="s">
        <v>1087</v>
      </c>
      <c r="E20" s="82" t="s">
        <v>1165</v>
      </c>
      <c r="F20" s="82" t="s">
        <v>126</v>
      </c>
      <c r="G20" s="76">
        <v>2.0876280000000005</v>
      </c>
      <c r="H20" s="78">
        <v>10</v>
      </c>
      <c r="I20" s="76">
        <v>7.7242300000000016E-4</v>
      </c>
      <c r="J20" s="77">
        <v>8.2514940711462467E-8</v>
      </c>
      <c r="K20" s="77">
        <f t="shared" si="0"/>
        <v>1.0760742025523152E-2</v>
      </c>
      <c r="L20" s="77">
        <f>I20/'סכום נכסי הקרן'!$C$42</f>
        <v>9.8656916387863514E-9</v>
      </c>
    </row>
    <row r="21" spans="2:12">
      <c r="B21" s="72"/>
      <c r="C21" s="69"/>
      <c r="D21" s="69"/>
      <c r="E21" s="69"/>
      <c r="F21" s="69"/>
      <c r="G21" s="76"/>
      <c r="H21" s="78"/>
      <c r="I21" s="69"/>
      <c r="J21" s="69"/>
      <c r="K21" s="77"/>
      <c r="L21" s="69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25" t="s">
        <v>209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25" t="s">
        <v>106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25" t="s">
        <v>192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25" t="s">
        <v>200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110"/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</row>
    <row r="122" spans="2:12">
      <c r="B122" s="110"/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</row>
    <row r="123" spans="2:12">
      <c r="B123" s="110"/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</row>
    <row r="124" spans="2:12">
      <c r="B124" s="110"/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</row>
    <row r="125" spans="2:12">
      <c r="B125" s="110"/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</row>
    <row r="126" spans="2:12">
      <c r="B126" s="110"/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</row>
    <row r="127" spans="2:12">
      <c r="B127" s="110"/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</row>
    <row r="128" spans="2:12">
      <c r="B128" s="110"/>
      <c r="C128" s="110"/>
      <c r="D128" s="111"/>
      <c r="E128" s="111"/>
      <c r="F128" s="111"/>
      <c r="G128" s="111"/>
      <c r="H128" s="111"/>
      <c r="I128" s="111"/>
      <c r="J128" s="111"/>
      <c r="K128" s="111"/>
      <c r="L128" s="111"/>
    </row>
    <row r="129" spans="2:12">
      <c r="B129" s="110"/>
      <c r="C129" s="110"/>
      <c r="D129" s="111"/>
      <c r="E129" s="111"/>
      <c r="F129" s="111"/>
      <c r="G129" s="111"/>
      <c r="H129" s="111"/>
      <c r="I129" s="111"/>
      <c r="J129" s="111"/>
      <c r="K129" s="111"/>
      <c r="L129" s="111"/>
    </row>
    <row r="130" spans="2:12">
      <c r="B130" s="110"/>
      <c r="C130" s="110"/>
      <c r="D130" s="111"/>
      <c r="E130" s="111"/>
      <c r="F130" s="111"/>
      <c r="G130" s="111"/>
      <c r="H130" s="111"/>
      <c r="I130" s="111"/>
      <c r="J130" s="111"/>
      <c r="K130" s="111"/>
      <c r="L130" s="111"/>
    </row>
    <row r="131" spans="2:12">
      <c r="B131" s="110"/>
      <c r="C131" s="110"/>
      <c r="D131" s="111"/>
      <c r="E131" s="111"/>
      <c r="F131" s="111"/>
      <c r="G131" s="111"/>
      <c r="H131" s="111"/>
      <c r="I131" s="111"/>
      <c r="J131" s="111"/>
      <c r="K131" s="111"/>
      <c r="L131" s="111"/>
    </row>
    <row r="132" spans="2:12">
      <c r="B132" s="110"/>
      <c r="C132" s="110"/>
      <c r="D132" s="111"/>
      <c r="E132" s="111"/>
      <c r="F132" s="111"/>
      <c r="G132" s="111"/>
      <c r="H132" s="111"/>
      <c r="I132" s="111"/>
      <c r="J132" s="111"/>
      <c r="K132" s="111"/>
      <c r="L132" s="111"/>
    </row>
    <row r="133" spans="2:12">
      <c r="B133" s="110"/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</row>
    <row r="134" spans="2:12">
      <c r="B134" s="110"/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</row>
    <row r="135" spans="2:12">
      <c r="B135" s="110"/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</row>
    <row r="136" spans="2:12">
      <c r="B136" s="110"/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</row>
    <row r="137" spans="2:12">
      <c r="B137" s="110"/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</row>
    <row r="138" spans="2:12">
      <c r="B138" s="110"/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</row>
    <row r="139" spans="2:12">
      <c r="B139" s="110"/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</row>
    <row r="140" spans="2:12">
      <c r="B140" s="110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</row>
    <row r="141" spans="2:12">
      <c r="B141" s="110"/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</row>
    <row r="142" spans="2:12">
      <c r="B142" s="110"/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</row>
    <row r="143" spans="2:12">
      <c r="B143" s="110"/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</row>
    <row r="144" spans="2:12">
      <c r="B144" s="110"/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</row>
    <row r="145" spans="2:12">
      <c r="B145" s="110"/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</row>
    <row r="146" spans="2:12">
      <c r="B146" s="110"/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</row>
    <row r="147" spans="2:12">
      <c r="B147" s="110"/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</row>
    <row r="148" spans="2:12">
      <c r="B148" s="110"/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</row>
    <row r="149" spans="2:12">
      <c r="B149" s="110"/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</row>
    <row r="150" spans="2:12">
      <c r="B150" s="110"/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</row>
    <row r="151" spans="2:12">
      <c r="B151" s="110"/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</row>
    <row r="152" spans="2:12">
      <c r="B152" s="110"/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</row>
    <row r="153" spans="2:12">
      <c r="B153" s="110"/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</row>
    <row r="154" spans="2:12">
      <c r="B154" s="110"/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</row>
    <row r="155" spans="2:12">
      <c r="B155" s="110"/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</row>
    <row r="156" spans="2:12">
      <c r="B156" s="110"/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</row>
    <row r="157" spans="2:12">
      <c r="B157" s="110"/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</row>
    <row r="158" spans="2:12">
      <c r="B158" s="110"/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</row>
    <row r="159" spans="2:12">
      <c r="B159" s="110"/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</row>
    <row r="160" spans="2:12">
      <c r="B160" s="110"/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</row>
    <row r="161" spans="2:12">
      <c r="B161" s="110"/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</row>
    <row r="162" spans="2:12">
      <c r="B162" s="110"/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</row>
    <row r="163" spans="2:12">
      <c r="B163" s="110"/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</row>
    <row r="164" spans="2:12">
      <c r="B164" s="110"/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</row>
    <row r="165" spans="2:12">
      <c r="B165" s="110"/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</row>
    <row r="166" spans="2:12">
      <c r="B166" s="110"/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</row>
    <row r="167" spans="2:12">
      <c r="B167" s="110"/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</row>
    <row r="168" spans="2:12">
      <c r="B168" s="110"/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</row>
    <row r="169" spans="2:12">
      <c r="B169" s="110"/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2:12">
      <c r="B170" s="110"/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</row>
    <row r="171" spans="2:12">
      <c r="B171" s="110"/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</row>
    <row r="172" spans="2:12">
      <c r="B172" s="110"/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</row>
    <row r="173" spans="2:12">
      <c r="B173" s="110"/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</row>
    <row r="174" spans="2:12">
      <c r="B174" s="110"/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</row>
    <row r="175" spans="2:12">
      <c r="B175" s="110"/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</row>
    <row r="176" spans="2:12">
      <c r="B176" s="110"/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</row>
    <row r="177" spans="2:12">
      <c r="B177" s="110"/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</row>
    <row r="178" spans="2:12">
      <c r="B178" s="110"/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</row>
    <row r="179" spans="2:12">
      <c r="B179" s="110"/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</row>
    <row r="180" spans="2:12">
      <c r="B180" s="110"/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</row>
    <row r="181" spans="2:12">
      <c r="B181" s="110"/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</row>
    <row r="182" spans="2:12">
      <c r="B182" s="110"/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</row>
    <row r="183" spans="2:12">
      <c r="B183" s="110"/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</row>
    <row r="184" spans="2:12">
      <c r="B184" s="110"/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</row>
    <row r="185" spans="2:12">
      <c r="B185" s="110"/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</row>
    <row r="186" spans="2:12">
      <c r="B186" s="110"/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</row>
    <row r="187" spans="2:12">
      <c r="B187" s="110"/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</row>
    <row r="188" spans="2:12">
      <c r="B188" s="110"/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</row>
    <row r="189" spans="2:12">
      <c r="B189" s="110"/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</row>
    <row r="190" spans="2:12">
      <c r="B190" s="110"/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</row>
    <row r="191" spans="2:12">
      <c r="B191" s="110"/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</row>
    <row r="192" spans="2:12">
      <c r="B192" s="110"/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</row>
    <row r="193" spans="2:12">
      <c r="B193" s="110"/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</row>
    <row r="194" spans="2:12">
      <c r="B194" s="110"/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</row>
    <row r="195" spans="2:12">
      <c r="B195" s="110"/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</row>
    <row r="196" spans="2:12">
      <c r="B196" s="110"/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</row>
    <row r="197" spans="2:12">
      <c r="B197" s="110"/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</row>
    <row r="198" spans="2:12">
      <c r="B198" s="110"/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</row>
    <row r="199" spans="2:12">
      <c r="B199" s="110"/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</row>
    <row r="200" spans="2:12">
      <c r="B200" s="110"/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</row>
    <row r="201" spans="2:12">
      <c r="B201" s="110"/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</row>
    <row r="202" spans="2:12">
      <c r="B202" s="110"/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</row>
    <row r="203" spans="2:12">
      <c r="B203" s="110"/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</row>
    <row r="204" spans="2:12">
      <c r="B204" s="110"/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</row>
    <row r="205" spans="2:12">
      <c r="B205" s="110"/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</row>
    <row r="206" spans="2:12">
      <c r="B206" s="110"/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</row>
    <row r="207" spans="2:12">
      <c r="B207" s="110"/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</row>
    <row r="208" spans="2:12">
      <c r="B208" s="110"/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</row>
    <row r="209" spans="2:12">
      <c r="B209" s="110"/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</row>
    <row r="210" spans="2:12">
      <c r="B210" s="110"/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2:12">
      <c r="B211" s="110"/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</row>
    <row r="212" spans="2:12">
      <c r="B212" s="110"/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</row>
    <row r="213" spans="2:12">
      <c r="B213" s="110"/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</row>
    <row r="214" spans="2:12">
      <c r="B214" s="110"/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</row>
    <row r="215" spans="2:12">
      <c r="B215" s="110"/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</row>
    <row r="216" spans="2:12">
      <c r="B216" s="110"/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</row>
    <row r="217" spans="2:12">
      <c r="B217" s="110"/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</row>
    <row r="218" spans="2:12">
      <c r="B218" s="110"/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</row>
    <row r="219" spans="2:12">
      <c r="B219" s="110"/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</row>
    <row r="220" spans="2:12">
      <c r="B220" s="110"/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</row>
    <row r="221" spans="2:12">
      <c r="B221" s="110"/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</row>
    <row r="222" spans="2:12">
      <c r="B222" s="110"/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</row>
    <row r="223" spans="2:12">
      <c r="B223" s="110"/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</row>
    <row r="224" spans="2:12">
      <c r="B224" s="110"/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</row>
    <row r="225" spans="2:12">
      <c r="B225" s="110"/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</row>
    <row r="226" spans="2:12">
      <c r="B226" s="110"/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</row>
    <row r="227" spans="2:12">
      <c r="B227" s="110"/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</row>
    <row r="228" spans="2:12">
      <c r="B228" s="110"/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</row>
    <row r="229" spans="2:12">
      <c r="B229" s="110"/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</row>
    <row r="230" spans="2:12">
      <c r="B230" s="110"/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</row>
    <row r="231" spans="2:12">
      <c r="B231" s="110"/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</row>
    <row r="232" spans="2:12">
      <c r="B232" s="110"/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</row>
    <row r="233" spans="2:12">
      <c r="B233" s="110"/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</row>
    <row r="234" spans="2:12">
      <c r="B234" s="110"/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</row>
    <row r="235" spans="2:12">
      <c r="B235" s="110"/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</row>
    <row r="236" spans="2:12">
      <c r="B236" s="110"/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</row>
    <row r="237" spans="2:12">
      <c r="B237" s="110"/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</row>
    <row r="238" spans="2:12">
      <c r="B238" s="110"/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</row>
    <row r="239" spans="2:12">
      <c r="B239" s="110"/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</row>
    <row r="240" spans="2:12">
      <c r="B240" s="110"/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</row>
    <row r="241" spans="2:12">
      <c r="B241" s="110"/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</row>
    <row r="242" spans="2:12">
      <c r="B242" s="110"/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</row>
    <row r="243" spans="2:12">
      <c r="B243" s="110"/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</row>
    <row r="244" spans="2:12">
      <c r="B244" s="110"/>
      <c r="C244" s="110"/>
      <c r="D244" s="111"/>
      <c r="E244" s="111"/>
      <c r="F244" s="111"/>
      <c r="G244" s="111"/>
      <c r="H244" s="111"/>
      <c r="I244" s="111"/>
      <c r="J244" s="111"/>
      <c r="K244" s="111"/>
      <c r="L244" s="111"/>
    </row>
    <row r="245" spans="2:12">
      <c r="B245" s="110"/>
      <c r="C245" s="110"/>
      <c r="D245" s="111"/>
      <c r="E245" s="111"/>
      <c r="F245" s="111"/>
      <c r="G245" s="111"/>
      <c r="H245" s="111"/>
      <c r="I245" s="111"/>
      <c r="J245" s="111"/>
      <c r="K245" s="111"/>
      <c r="L245" s="111"/>
    </row>
    <row r="246" spans="2:12">
      <c r="B246" s="110"/>
      <c r="C246" s="110"/>
      <c r="D246" s="111"/>
      <c r="E246" s="111"/>
      <c r="F246" s="111"/>
      <c r="G246" s="111"/>
      <c r="H246" s="111"/>
      <c r="I246" s="111"/>
      <c r="J246" s="111"/>
      <c r="K246" s="111"/>
      <c r="L246" s="111"/>
    </row>
    <row r="247" spans="2:12">
      <c r="B247" s="110"/>
      <c r="C247" s="110"/>
      <c r="D247" s="111"/>
      <c r="E247" s="111"/>
      <c r="F247" s="111"/>
      <c r="G247" s="111"/>
      <c r="H247" s="111"/>
      <c r="I247" s="111"/>
      <c r="J247" s="111"/>
      <c r="K247" s="111"/>
      <c r="L247" s="111"/>
    </row>
    <row r="248" spans="2:12">
      <c r="B248" s="110"/>
      <c r="C248" s="110"/>
      <c r="D248" s="111"/>
      <c r="E248" s="111"/>
      <c r="F248" s="111"/>
      <c r="G248" s="111"/>
      <c r="H248" s="111"/>
      <c r="I248" s="111"/>
      <c r="J248" s="111"/>
      <c r="K248" s="111"/>
      <c r="L248" s="111"/>
    </row>
    <row r="249" spans="2:12">
      <c r="B249" s="110"/>
      <c r="C249" s="110"/>
      <c r="D249" s="111"/>
      <c r="E249" s="111"/>
      <c r="F249" s="111"/>
      <c r="G249" s="111"/>
      <c r="H249" s="111"/>
      <c r="I249" s="111"/>
      <c r="J249" s="111"/>
      <c r="K249" s="111"/>
      <c r="L249" s="111"/>
    </row>
    <row r="250" spans="2:12">
      <c r="B250" s="110"/>
      <c r="C250" s="110"/>
      <c r="D250" s="111"/>
      <c r="E250" s="111"/>
      <c r="F250" s="111"/>
      <c r="G250" s="111"/>
      <c r="H250" s="111"/>
      <c r="I250" s="111"/>
      <c r="J250" s="111"/>
      <c r="K250" s="111"/>
      <c r="L250" s="111"/>
    </row>
    <row r="251" spans="2:12">
      <c r="B251" s="110"/>
      <c r="C251" s="110"/>
      <c r="D251" s="111"/>
      <c r="E251" s="111"/>
      <c r="F251" s="111"/>
      <c r="G251" s="111"/>
      <c r="H251" s="111"/>
      <c r="I251" s="111"/>
      <c r="J251" s="111"/>
      <c r="K251" s="111"/>
      <c r="L251" s="111"/>
    </row>
    <row r="252" spans="2:12">
      <c r="B252" s="110"/>
      <c r="C252" s="110"/>
      <c r="D252" s="111"/>
      <c r="E252" s="111"/>
      <c r="F252" s="111"/>
      <c r="G252" s="111"/>
      <c r="H252" s="111"/>
      <c r="I252" s="111"/>
      <c r="J252" s="111"/>
      <c r="K252" s="111"/>
      <c r="L252" s="111"/>
    </row>
    <row r="253" spans="2:12">
      <c r="B253" s="110"/>
      <c r="C253" s="110"/>
      <c r="D253" s="111"/>
      <c r="E253" s="111"/>
      <c r="F253" s="111"/>
      <c r="G253" s="111"/>
      <c r="H253" s="111"/>
      <c r="I253" s="111"/>
      <c r="J253" s="111"/>
      <c r="K253" s="111"/>
      <c r="L253" s="111"/>
    </row>
    <row r="254" spans="2:12">
      <c r="B254" s="110"/>
      <c r="C254" s="110"/>
      <c r="D254" s="111"/>
      <c r="E254" s="111"/>
      <c r="F254" s="111"/>
      <c r="G254" s="111"/>
      <c r="H254" s="111"/>
      <c r="I254" s="111"/>
      <c r="J254" s="111"/>
      <c r="K254" s="111"/>
      <c r="L254" s="111"/>
    </row>
    <row r="255" spans="2:12">
      <c r="B255" s="110"/>
      <c r="C255" s="110"/>
      <c r="D255" s="111"/>
      <c r="E255" s="111"/>
      <c r="F255" s="111"/>
      <c r="G255" s="111"/>
      <c r="H255" s="111"/>
      <c r="I255" s="111"/>
      <c r="J255" s="111"/>
      <c r="K255" s="111"/>
      <c r="L255" s="111"/>
    </row>
    <row r="256" spans="2:12">
      <c r="B256" s="110"/>
      <c r="C256" s="110"/>
      <c r="D256" s="111"/>
      <c r="E256" s="111"/>
      <c r="F256" s="111"/>
      <c r="G256" s="111"/>
      <c r="H256" s="111"/>
      <c r="I256" s="111"/>
      <c r="J256" s="111"/>
      <c r="K256" s="111"/>
      <c r="L256" s="111"/>
    </row>
    <row r="257" spans="2:12">
      <c r="B257" s="110"/>
      <c r="C257" s="110"/>
      <c r="D257" s="111"/>
      <c r="E257" s="111"/>
      <c r="F257" s="111"/>
      <c r="G257" s="111"/>
      <c r="H257" s="111"/>
      <c r="I257" s="111"/>
      <c r="J257" s="111"/>
      <c r="K257" s="111"/>
      <c r="L257" s="111"/>
    </row>
    <row r="258" spans="2:12">
      <c r="B258" s="110"/>
      <c r="C258" s="110"/>
      <c r="D258" s="111"/>
      <c r="E258" s="111"/>
      <c r="F258" s="111"/>
      <c r="G258" s="111"/>
      <c r="H258" s="111"/>
      <c r="I258" s="111"/>
      <c r="J258" s="111"/>
      <c r="K258" s="111"/>
      <c r="L258" s="111"/>
    </row>
    <row r="259" spans="2:12">
      <c r="B259" s="110"/>
      <c r="C259" s="110"/>
      <c r="D259" s="111"/>
      <c r="E259" s="111"/>
      <c r="F259" s="111"/>
      <c r="G259" s="111"/>
      <c r="H259" s="111"/>
      <c r="I259" s="111"/>
      <c r="J259" s="111"/>
      <c r="K259" s="111"/>
      <c r="L259" s="111"/>
    </row>
    <row r="260" spans="2:12">
      <c r="B260" s="110"/>
      <c r="C260" s="110"/>
      <c r="D260" s="111"/>
      <c r="E260" s="111"/>
      <c r="F260" s="111"/>
      <c r="G260" s="111"/>
      <c r="H260" s="111"/>
      <c r="I260" s="111"/>
      <c r="J260" s="111"/>
      <c r="K260" s="111"/>
      <c r="L260" s="111"/>
    </row>
    <row r="261" spans="2:12">
      <c r="B261" s="110"/>
      <c r="C261" s="110"/>
      <c r="D261" s="111"/>
      <c r="E261" s="111"/>
      <c r="F261" s="111"/>
      <c r="G261" s="111"/>
      <c r="H261" s="111"/>
      <c r="I261" s="111"/>
      <c r="J261" s="111"/>
      <c r="K261" s="111"/>
      <c r="L261" s="111"/>
    </row>
    <row r="262" spans="2:12">
      <c r="B262" s="110"/>
      <c r="C262" s="110"/>
      <c r="D262" s="111"/>
      <c r="E262" s="111"/>
      <c r="F262" s="111"/>
      <c r="G262" s="111"/>
      <c r="H262" s="111"/>
      <c r="I262" s="111"/>
      <c r="J262" s="111"/>
      <c r="K262" s="111"/>
      <c r="L262" s="111"/>
    </row>
    <row r="263" spans="2:12">
      <c r="B263" s="110"/>
      <c r="C263" s="110"/>
      <c r="D263" s="111"/>
      <c r="E263" s="111"/>
      <c r="F263" s="111"/>
      <c r="G263" s="111"/>
      <c r="H263" s="111"/>
      <c r="I263" s="111"/>
      <c r="J263" s="111"/>
      <c r="K263" s="111"/>
      <c r="L263" s="111"/>
    </row>
    <row r="264" spans="2:12">
      <c r="B264" s="110"/>
      <c r="C264" s="110"/>
      <c r="D264" s="111"/>
      <c r="E264" s="111"/>
      <c r="F264" s="111"/>
      <c r="G264" s="111"/>
      <c r="H264" s="111"/>
      <c r="I264" s="111"/>
      <c r="J264" s="111"/>
      <c r="K264" s="111"/>
      <c r="L264" s="111"/>
    </row>
    <row r="265" spans="2:12">
      <c r="B265" s="110"/>
      <c r="C265" s="110"/>
      <c r="D265" s="111"/>
      <c r="E265" s="111"/>
      <c r="F265" s="111"/>
      <c r="G265" s="111"/>
      <c r="H265" s="111"/>
      <c r="I265" s="111"/>
      <c r="J265" s="111"/>
      <c r="K265" s="111"/>
      <c r="L265" s="111"/>
    </row>
    <row r="266" spans="2:12">
      <c r="B266" s="110"/>
      <c r="C266" s="110"/>
      <c r="D266" s="111"/>
      <c r="E266" s="111"/>
      <c r="F266" s="111"/>
      <c r="G266" s="111"/>
      <c r="H266" s="111"/>
      <c r="I266" s="111"/>
      <c r="J266" s="111"/>
      <c r="K266" s="111"/>
      <c r="L266" s="111"/>
    </row>
    <row r="267" spans="2:12">
      <c r="B267" s="110"/>
      <c r="C267" s="110"/>
      <c r="D267" s="111"/>
      <c r="E267" s="111"/>
      <c r="F267" s="111"/>
      <c r="G267" s="111"/>
      <c r="H267" s="111"/>
      <c r="I267" s="111"/>
      <c r="J267" s="111"/>
      <c r="K267" s="111"/>
      <c r="L267" s="111"/>
    </row>
    <row r="268" spans="2:12">
      <c r="B268" s="110"/>
      <c r="C268" s="110"/>
      <c r="D268" s="111"/>
      <c r="E268" s="111"/>
      <c r="F268" s="111"/>
      <c r="G268" s="111"/>
      <c r="H268" s="111"/>
      <c r="I268" s="111"/>
      <c r="J268" s="111"/>
      <c r="K268" s="111"/>
      <c r="L268" s="111"/>
    </row>
    <row r="269" spans="2:12">
      <c r="B269" s="110"/>
      <c r="C269" s="110"/>
      <c r="D269" s="111"/>
      <c r="E269" s="111"/>
      <c r="F269" s="111"/>
      <c r="G269" s="111"/>
      <c r="H269" s="111"/>
      <c r="I269" s="111"/>
      <c r="J269" s="111"/>
      <c r="K269" s="111"/>
      <c r="L269" s="111"/>
    </row>
    <row r="270" spans="2:12">
      <c r="B270" s="110"/>
      <c r="C270" s="110"/>
      <c r="D270" s="111"/>
      <c r="E270" s="111"/>
      <c r="F270" s="111"/>
      <c r="G270" s="111"/>
      <c r="H270" s="111"/>
      <c r="I270" s="111"/>
      <c r="J270" s="111"/>
      <c r="K270" s="111"/>
      <c r="L270" s="111"/>
    </row>
    <row r="271" spans="2:12">
      <c r="B271" s="110"/>
      <c r="C271" s="110"/>
      <c r="D271" s="111"/>
      <c r="E271" s="111"/>
      <c r="F271" s="111"/>
      <c r="G271" s="111"/>
      <c r="H271" s="111"/>
      <c r="I271" s="111"/>
      <c r="J271" s="111"/>
      <c r="K271" s="111"/>
      <c r="L271" s="111"/>
    </row>
    <row r="272" spans="2:12">
      <c r="B272" s="110"/>
      <c r="C272" s="110"/>
      <c r="D272" s="111"/>
      <c r="E272" s="111"/>
      <c r="F272" s="111"/>
      <c r="G272" s="111"/>
      <c r="H272" s="111"/>
      <c r="I272" s="111"/>
      <c r="J272" s="111"/>
      <c r="K272" s="111"/>
      <c r="L272" s="111"/>
    </row>
    <row r="273" spans="2:12">
      <c r="B273" s="110"/>
      <c r="C273" s="110"/>
      <c r="D273" s="111"/>
      <c r="E273" s="111"/>
      <c r="F273" s="111"/>
      <c r="G273" s="111"/>
      <c r="H273" s="111"/>
      <c r="I273" s="111"/>
      <c r="J273" s="111"/>
      <c r="K273" s="111"/>
      <c r="L273" s="111"/>
    </row>
    <row r="274" spans="2:12">
      <c r="B274" s="110"/>
      <c r="C274" s="110"/>
      <c r="D274" s="111"/>
      <c r="E274" s="111"/>
      <c r="F274" s="111"/>
      <c r="G274" s="111"/>
      <c r="H274" s="111"/>
      <c r="I274" s="111"/>
      <c r="J274" s="111"/>
      <c r="K274" s="111"/>
      <c r="L274" s="111"/>
    </row>
    <row r="275" spans="2:12">
      <c r="B275" s="110"/>
      <c r="C275" s="110"/>
      <c r="D275" s="111"/>
      <c r="E275" s="111"/>
      <c r="F275" s="111"/>
      <c r="G275" s="111"/>
      <c r="H275" s="111"/>
      <c r="I275" s="111"/>
      <c r="J275" s="111"/>
      <c r="K275" s="111"/>
      <c r="L275" s="111"/>
    </row>
    <row r="276" spans="2:12">
      <c r="B276" s="110"/>
      <c r="C276" s="110"/>
      <c r="D276" s="111"/>
      <c r="E276" s="111"/>
      <c r="F276" s="111"/>
      <c r="G276" s="111"/>
      <c r="H276" s="111"/>
      <c r="I276" s="111"/>
      <c r="J276" s="111"/>
      <c r="K276" s="111"/>
      <c r="L276" s="111"/>
    </row>
    <row r="277" spans="2:12">
      <c r="B277" s="110"/>
      <c r="C277" s="110"/>
      <c r="D277" s="111"/>
      <c r="E277" s="111"/>
      <c r="F277" s="111"/>
      <c r="G277" s="111"/>
      <c r="H277" s="111"/>
      <c r="I277" s="111"/>
      <c r="J277" s="111"/>
      <c r="K277" s="111"/>
      <c r="L277" s="111"/>
    </row>
    <row r="278" spans="2:12">
      <c r="B278" s="110"/>
      <c r="C278" s="110"/>
      <c r="D278" s="111"/>
      <c r="E278" s="111"/>
      <c r="F278" s="111"/>
      <c r="G278" s="111"/>
      <c r="H278" s="111"/>
      <c r="I278" s="111"/>
      <c r="J278" s="111"/>
      <c r="K278" s="111"/>
      <c r="L278" s="111"/>
    </row>
    <row r="279" spans="2:12">
      <c r="B279" s="110"/>
      <c r="C279" s="110"/>
      <c r="D279" s="111"/>
      <c r="E279" s="111"/>
      <c r="F279" s="111"/>
      <c r="G279" s="111"/>
      <c r="H279" s="111"/>
      <c r="I279" s="111"/>
      <c r="J279" s="111"/>
      <c r="K279" s="111"/>
      <c r="L279" s="111"/>
    </row>
    <row r="280" spans="2:12">
      <c r="B280" s="110"/>
      <c r="C280" s="110"/>
      <c r="D280" s="111"/>
      <c r="E280" s="111"/>
      <c r="F280" s="111"/>
      <c r="G280" s="111"/>
      <c r="H280" s="111"/>
      <c r="I280" s="111"/>
      <c r="J280" s="111"/>
      <c r="K280" s="111"/>
      <c r="L280" s="111"/>
    </row>
    <row r="281" spans="2:12">
      <c r="B281" s="110"/>
      <c r="C281" s="110"/>
      <c r="D281" s="111"/>
      <c r="E281" s="111"/>
      <c r="F281" s="111"/>
      <c r="G281" s="111"/>
      <c r="H281" s="111"/>
      <c r="I281" s="111"/>
      <c r="J281" s="111"/>
      <c r="K281" s="111"/>
      <c r="L281" s="111"/>
    </row>
    <row r="282" spans="2:12">
      <c r="B282" s="110"/>
      <c r="C282" s="110"/>
      <c r="D282" s="111"/>
      <c r="E282" s="111"/>
      <c r="F282" s="111"/>
      <c r="G282" s="111"/>
      <c r="H282" s="111"/>
      <c r="I282" s="111"/>
      <c r="J282" s="111"/>
      <c r="K282" s="111"/>
      <c r="L282" s="111"/>
    </row>
    <row r="283" spans="2:12">
      <c r="B283" s="110"/>
      <c r="C283" s="110"/>
      <c r="D283" s="111"/>
      <c r="E283" s="111"/>
      <c r="F283" s="111"/>
      <c r="G283" s="111"/>
      <c r="H283" s="111"/>
      <c r="I283" s="111"/>
      <c r="J283" s="111"/>
      <c r="K283" s="111"/>
      <c r="L283" s="111"/>
    </row>
    <row r="284" spans="2:12">
      <c r="B284" s="110"/>
      <c r="C284" s="110"/>
      <c r="D284" s="111"/>
      <c r="E284" s="111"/>
      <c r="F284" s="111"/>
      <c r="G284" s="111"/>
      <c r="H284" s="111"/>
      <c r="I284" s="111"/>
      <c r="J284" s="111"/>
      <c r="K284" s="111"/>
      <c r="L284" s="111"/>
    </row>
    <row r="285" spans="2:12">
      <c r="B285" s="110"/>
      <c r="C285" s="110"/>
      <c r="D285" s="111"/>
      <c r="E285" s="111"/>
      <c r="F285" s="111"/>
      <c r="G285" s="111"/>
      <c r="H285" s="111"/>
      <c r="I285" s="111"/>
      <c r="J285" s="111"/>
      <c r="K285" s="111"/>
      <c r="L285" s="111"/>
    </row>
    <row r="286" spans="2:12">
      <c r="B286" s="110"/>
      <c r="C286" s="110"/>
      <c r="D286" s="111"/>
      <c r="E286" s="111"/>
      <c r="F286" s="111"/>
      <c r="G286" s="111"/>
      <c r="H286" s="111"/>
      <c r="I286" s="111"/>
      <c r="J286" s="111"/>
      <c r="K286" s="111"/>
      <c r="L286" s="111"/>
    </row>
    <row r="287" spans="2:12">
      <c r="B287" s="110"/>
      <c r="C287" s="110"/>
      <c r="D287" s="111"/>
      <c r="E287" s="111"/>
      <c r="F287" s="111"/>
      <c r="G287" s="111"/>
      <c r="H287" s="111"/>
      <c r="I287" s="111"/>
      <c r="J287" s="111"/>
      <c r="K287" s="111"/>
      <c r="L287" s="111"/>
    </row>
    <row r="288" spans="2:12">
      <c r="B288" s="110"/>
      <c r="C288" s="110"/>
      <c r="D288" s="111"/>
      <c r="E288" s="111"/>
      <c r="F288" s="111"/>
      <c r="G288" s="111"/>
      <c r="H288" s="111"/>
      <c r="I288" s="111"/>
      <c r="J288" s="111"/>
      <c r="K288" s="111"/>
      <c r="L288" s="111"/>
    </row>
    <row r="289" spans="2:12">
      <c r="B289" s="110"/>
      <c r="C289" s="110"/>
      <c r="D289" s="111"/>
      <c r="E289" s="111"/>
      <c r="F289" s="111"/>
      <c r="G289" s="111"/>
      <c r="H289" s="111"/>
      <c r="I289" s="111"/>
      <c r="J289" s="111"/>
      <c r="K289" s="111"/>
      <c r="L289" s="111"/>
    </row>
    <row r="290" spans="2:12">
      <c r="B290" s="110"/>
      <c r="C290" s="110"/>
      <c r="D290" s="111"/>
      <c r="E290" s="111"/>
      <c r="F290" s="111"/>
      <c r="G290" s="111"/>
      <c r="H290" s="111"/>
      <c r="I290" s="111"/>
      <c r="J290" s="111"/>
      <c r="K290" s="111"/>
      <c r="L290" s="111"/>
    </row>
    <row r="291" spans="2:12">
      <c r="B291" s="110"/>
      <c r="C291" s="110"/>
      <c r="D291" s="111"/>
      <c r="E291" s="111"/>
      <c r="F291" s="111"/>
      <c r="G291" s="111"/>
      <c r="H291" s="111"/>
      <c r="I291" s="111"/>
      <c r="J291" s="111"/>
      <c r="K291" s="111"/>
      <c r="L291" s="111"/>
    </row>
    <row r="292" spans="2:12">
      <c r="B292" s="110"/>
      <c r="C292" s="110"/>
      <c r="D292" s="111"/>
      <c r="E292" s="111"/>
      <c r="F292" s="111"/>
      <c r="G292" s="111"/>
      <c r="H292" s="111"/>
      <c r="I292" s="111"/>
      <c r="J292" s="111"/>
      <c r="K292" s="111"/>
      <c r="L292" s="111"/>
    </row>
    <row r="293" spans="2:12">
      <c r="B293" s="110"/>
      <c r="C293" s="110"/>
      <c r="D293" s="111"/>
      <c r="E293" s="111"/>
      <c r="F293" s="111"/>
      <c r="G293" s="111"/>
      <c r="H293" s="111"/>
      <c r="I293" s="111"/>
      <c r="J293" s="111"/>
      <c r="K293" s="111"/>
      <c r="L293" s="111"/>
    </row>
    <row r="294" spans="2:12">
      <c r="B294" s="110"/>
      <c r="C294" s="110"/>
      <c r="D294" s="111"/>
      <c r="E294" s="111"/>
      <c r="F294" s="111"/>
      <c r="G294" s="111"/>
      <c r="H294" s="111"/>
      <c r="I294" s="111"/>
      <c r="J294" s="111"/>
      <c r="K294" s="111"/>
      <c r="L294" s="111"/>
    </row>
    <row r="295" spans="2:12">
      <c r="B295" s="110"/>
      <c r="C295" s="110"/>
      <c r="D295" s="111"/>
      <c r="E295" s="111"/>
      <c r="F295" s="111"/>
      <c r="G295" s="111"/>
      <c r="H295" s="111"/>
      <c r="I295" s="111"/>
      <c r="J295" s="111"/>
      <c r="K295" s="111"/>
      <c r="L295" s="111"/>
    </row>
    <row r="296" spans="2:12">
      <c r="B296" s="110"/>
      <c r="C296" s="110"/>
      <c r="D296" s="111"/>
      <c r="E296" s="111"/>
      <c r="F296" s="111"/>
      <c r="G296" s="111"/>
      <c r="H296" s="111"/>
      <c r="I296" s="111"/>
      <c r="J296" s="111"/>
      <c r="K296" s="111"/>
      <c r="L296" s="111"/>
    </row>
    <row r="297" spans="2:12">
      <c r="B297" s="110"/>
      <c r="C297" s="110"/>
      <c r="D297" s="111"/>
      <c r="E297" s="111"/>
      <c r="F297" s="111"/>
      <c r="G297" s="111"/>
      <c r="H297" s="111"/>
      <c r="I297" s="111"/>
      <c r="J297" s="111"/>
      <c r="K297" s="111"/>
      <c r="L297" s="111"/>
    </row>
    <row r="298" spans="2:12">
      <c r="B298" s="110"/>
      <c r="C298" s="110"/>
      <c r="D298" s="111"/>
      <c r="E298" s="111"/>
      <c r="F298" s="111"/>
      <c r="G298" s="111"/>
      <c r="H298" s="111"/>
      <c r="I298" s="111"/>
      <c r="J298" s="111"/>
      <c r="K298" s="111"/>
      <c r="L298" s="111"/>
    </row>
    <row r="299" spans="2:12">
      <c r="B299" s="110"/>
      <c r="C299" s="110"/>
      <c r="D299" s="111"/>
      <c r="E299" s="111"/>
      <c r="F299" s="111"/>
      <c r="G299" s="111"/>
      <c r="H299" s="111"/>
      <c r="I299" s="111"/>
      <c r="J299" s="111"/>
      <c r="K299" s="111"/>
      <c r="L299" s="111"/>
    </row>
    <row r="300" spans="2:12">
      <c r="B300" s="110"/>
      <c r="C300" s="110"/>
      <c r="D300" s="111"/>
      <c r="E300" s="111"/>
      <c r="F300" s="111"/>
      <c r="G300" s="111"/>
      <c r="H300" s="111"/>
      <c r="I300" s="111"/>
      <c r="J300" s="111"/>
      <c r="K300" s="111"/>
      <c r="L300" s="111"/>
    </row>
    <row r="301" spans="2:12">
      <c r="B301" s="110"/>
      <c r="C301" s="110"/>
      <c r="D301" s="111"/>
      <c r="E301" s="111"/>
      <c r="F301" s="111"/>
      <c r="G301" s="111"/>
      <c r="H301" s="111"/>
      <c r="I301" s="111"/>
      <c r="J301" s="111"/>
      <c r="K301" s="111"/>
      <c r="L301" s="111"/>
    </row>
    <row r="302" spans="2:12">
      <c r="B302" s="110"/>
      <c r="C302" s="110"/>
      <c r="D302" s="111"/>
      <c r="E302" s="111"/>
      <c r="F302" s="111"/>
      <c r="G302" s="111"/>
      <c r="H302" s="111"/>
      <c r="I302" s="111"/>
      <c r="J302" s="111"/>
      <c r="K302" s="111"/>
      <c r="L302" s="111"/>
    </row>
    <row r="303" spans="2:12">
      <c r="B303" s="110"/>
      <c r="C303" s="110"/>
      <c r="D303" s="111"/>
      <c r="E303" s="111"/>
      <c r="F303" s="111"/>
      <c r="G303" s="111"/>
      <c r="H303" s="111"/>
      <c r="I303" s="111"/>
      <c r="J303" s="111"/>
      <c r="K303" s="111"/>
      <c r="L303" s="111"/>
    </row>
    <row r="304" spans="2:12">
      <c r="B304" s="110"/>
      <c r="C304" s="110"/>
      <c r="D304" s="111"/>
      <c r="E304" s="111"/>
      <c r="F304" s="111"/>
      <c r="G304" s="111"/>
      <c r="H304" s="111"/>
      <c r="I304" s="111"/>
      <c r="J304" s="111"/>
      <c r="K304" s="111"/>
      <c r="L304" s="111"/>
    </row>
    <row r="305" spans="2:12">
      <c r="B305" s="110"/>
      <c r="C305" s="110"/>
      <c r="D305" s="111"/>
      <c r="E305" s="111"/>
      <c r="F305" s="111"/>
      <c r="G305" s="111"/>
      <c r="H305" s="111"/>
      <c r="I305" s="111"/>
      <c r="J305" s="111"/>
      <c r="K305" s="111"/>
      <c r="L305" s="111"/>
    </row>
    <row r="306" spans="2:12">
      <c r="B306" s="110"/>
      <c r="C306" s="110"/>
      <c r="D306" s="111"/>
      <c r="E306" s="111"/>
      <c r="F306" s="111"/>
      <c r="G306" s="111"/>
      <c r="H306" s="111"/>
      <c r="I306" s="111"/>
      <c r="J306" s="111"/>
      <c r="K306" s="111"/>
      <c r="L306" s="111"/>
    </row>
    <row r="307" spans="2:12">
      <c r="B307" s="110"/>
      <c r="C307" s="110"/>
      <c r="D307" s="111"/>
      <c r="E307" s="111"/>
      <c r="F307" s="111"/>
      <c r="G307" s="111"/>
      <c r="H307" s="111"/>
      <c r="I307" s="111"/>
      <c r="J307" s="111"/>
      <c r="K307" s="111"/>
      <c r="L307" s="111"/>
    </row>
    <row r="308" spans="2:12">
      <c r="B308" s="110"/>
      <c r="C308" s="110"/>
      <c r="D308" s="111"/>
      <c r="E308" s="111"/>
      <c r="F308" s="111"/>
      <c r="G308" s="111"/>
      <c r="H308" s="111"/>
      <c r="I308" s="111"/>
      <c r="J308" s="111"/>
      <c r="K308" s="111"/>
      <c r="L308" s="111"/>
    </row>
    <row r="309" spans="2:12">
      <c r="B309" s="110"/>
      <c r="C309" s="110"/>
      <c r="D309" s="111"/>
      <c r="E309" s="111"/>
      <c r="F309" s="111"/>
      <c r="G309" s="111"/>
      <c r="H309" s="111"/>
      <c r="I309" s="111"/>
      <c r="J309" s="111"/>
      <c r="K309" s="111"/>
      <c r="L309" s="111"/>
    </row>
    <row r="310" spans="2:12">
      <c r="B310" s="110"/>
      <c r="C310" s="110"/>
      <c r="D310" s="111"/>
      <c r="E310" s="111"/>
      <c r="F310" s="111"/>
      <c r="G310" s="111"/>
      <c r="H310" s="111"/>
      <c r="I310" s="111"/>
      <c r="J310" s="111"/>
      <c r="K310" s="111"/>
      <c r="L310" s="111"/>
    </row>
    <row r="311" spans="2:12">
      <c r="B311" s="110"/>
      <c r="C311" s="110"/>
      <c r="D311" s="111"/>
      <c r="E311" s="111"/>
      <c r="F311" s="111"/>
      <c r="G311" s="111"/>
      <c r="H311" s="111"/>
      <c r="I311" s="111"/>
      <c r="J311" s="111"/>
      <c r="K311" s="111"/>
      <c r="L311" s="111"/>
    </row>
    <row r="312" spans="2:12">
      <c r="B312" s="110"/>
      <c r="C312" s="110"/>
      <c r="D312" s="111"/>
      <c r="E312" s="111"/>
      <c r="F312" s="111"/>
      <c r="G312" s="111"/>
      <c r="H312" s="111"/>
      <c r="I312" s="111"/>
      <c r="J312" s="111"/>
      <c r="K312" s="111"/>
      <c r="L312" s="111"/>
    </row>
    <row r="313" spans="2:12">
      <c r="B313" s="110"/>
      <c r="C313" s="110"/>
      <c r="D313" s="111"/>
      <c r="E313" s="111"/>
      <c r="F313" s="111"/>
      <c r="G313" s="111"/>
      <c r="H313" s="111"/>
      <c r="I313" s="111"/>
      <c r="J313" s="111"/>
      <c r="K313" s="111"/>
      <c r="L313" s="111"/>
    </row>
    <row r="314" spans="2:12">
      <c r="B314" s="110"/>
      <c r="C314" s="110"/>
      <c r="D314" s="111"/>
      <c r="E314" s="111"/>
      <c r="F314" s="111"/>
      <c r="G314" s="111"/>
      <c r="H314" s="111"/>
      <c r="I314" s="111"/>
      <c r="J314" s="111"/>
      <c r="K314" s="111"/>
      <c r="L314" s="111"/>
    </row>
    <row r="315" spans="2:12">
      <c r="B315" s="110"/>
      <c r="C315" s="110"/>
      <c r="D315" s="111"/>
      <c r="E315" s="111"/>
      <c r="F315" s="111"/>
      <c r="G315" s="111"/>
      <c r="H315" s="111"/>
      <c r="I315" s="111"/>
      <c r="J315" s="111"/>
      <c r="K315" s="111"/>
      <c r="L315" s="111"/>
    </row>
    <row r="316" spans="2:12">
      <c r="B316" s="110"/>
      <c r="C316" s="110"/>
      <c r="D316" s="111"/>
      <c r="E316" s="111"/>
      <c r="F316" s="111"/>
      <c r="G316" s="111"/>
      <c r="H316" s="111"/>
      <c r="I316" s="111"/>
      <c r="J316" s="111"/>
      <c r="K316" s="111"/>
      <c r="L316" s="111"/>
    </row>
    <row r="317" spans="2:12">
      <c r="B317" s="110"/>
      <c r="C317" s="110"/>
      <c r="D317" s="111"/>
      <c r="E317" s="111"/>
      <c r="F317" s="111"/>
      <c r="G317" s="111"/>
      <c r="H317" s="111"/>
      <c r="I317" s="111"/>
      <c r="J317" s="111"/>
      <c r="K317" s="111"/>
      <c r="L317" s="111"/>
    </row>
    <row r="318" spans="2:12">
      <c r="B318" s="110"/>
      <c r="C318" s="110"/>
      <c r="D318" s="111"/>
      <c r="E318" s="111"/>
      <c r="F318" s="111"/>
      <c r="G318" s="111"/>
      <c r="H318" s="111"/>
      <c r="I318" s="111"/>
      <c r="J318" s="111"/>
      <c r="K318" s="111"/>
      <c r="L318" s="111"/>
    </row>
    <row r="319" spans="2:12">
      <c r="B319" s="110"/>
      <c r="C319" s="110"/>
      <c r="D319" s="111"/>
      <c r="E319" s="111"/>
      <c r="F319" s="111"/>
      <c r="G319" s="111"/>
      <c r="H319" s="111"/>
      <c r="I319" s="111"/>
      <c r="J319" s="111"/>
      <c r="K319" s="111"/>
      <c r="L319" s="111"/>
    </row>
    <row r="320" spans="2:12">
      <c r="B320" s="110"/>
      <c r="C320" s="110"/>
      <c r="D320" s="111"/>
      <c r="E320" s="111"/>
      <c r="F320" s="111"/>
      <c r="G320" s="111"/>
      <c r="H320" s="111"/>
      <c r="I320" s="111"/>
      <c r="J320" s="111"/>
      <c r="K320" s="111"/>
      <c r="L320" s="111"/>
    </row>
    <row r="321" spans="2:12">
      <c r="B321" s="110"/>
      <c r="C321" s="110"/>
      <c r="D321" s="111"/>
      <c r="E321" s="111"/>
      <c r="F321" s="111"/>
      <c r="G321" s="111"/>
      <c r="H321" s="111"/>
      <c r="I321" s="111"/>
      <c r="J321" s="111"/>
      <c r="K321" s="111"/>
      <c r="L321" s="111"/>
    </row>
    <row r="322" spans="2:12">
      <c r="B322" s="110"/>
      <c r="C322" s="110"/>
      <c r="D322" s="111"/>
      <c r="E322" s="111"/>
      <c r="F322" s="111"/>
      <c r="G322" s="111"/>
      <c r="H322" s="111"/>
      <c r="I322" s="111"/>
      <c r="J322" s="111"/>
      <c r="K322" s="111"/>
      <c r="L322" s="111"/>
    </row>
    <row r="323" spans="2:12">
      <c r="B323" s="110"/>
      <c r="C323" s="110"/>
      <c r="D323" s="111"/>
      <c r="E323" s="111"/>
      <c r="F323" s="111"/>
      <c r="G323" s="111"/>
      <c r="H323" s="111"/>
      <c r="I323" s="111"/>
      <c r="J323" s="111"/>
      <c r="K323" s="111"/>
      <c r="L323" s="111"/>
    </row>
    <row r="324" spans="2:12">
      <c r="B324" s="110"/>
      <c r="C324" s="110"/>
      <c r="D324" s="111"/>
      <c r="E324" s="111"/>
      <c r="F324" s="111"/>
      <c r="G324" s="111"/>
      <c r="H324" s="111"/>
      <c r="I324" s="111"/>
      <c r="J324" s="111"/>
      <c r="K324" s="111"/>
      <c r="L324" s="111"/>
    </row>
    <row r="325" spans="2:12">
      <c r="B325" s="110"/>
      <c r="C325" s="110"/>
      <c r="D325" s="111"/>
      <c r="E325" s="111"/>
      <c r="F325" s="111"/>
      <c r="G325" s="111"/>
      <c r="H325" s="111"/>
      <c r="I325" s="111"/>
      <c r="J325" s="111"/>
      <c r="K325" s="111"/>
      <c r="L325" s="111"/>
    </row>
    <row r="326" spans="2:12">
      <c r="B326" s="110"/>
      <c r="C326" s="110"/>
      <c r="D326" s="111"/>
      <c r="E326" s="111"/>
      <c r="F326" s="111"/>
      <c r="G326" s="111"/>
      <c r="H326" s="111"/>
      <c r="I326" s="111"/>
      <c r="J326" s="111"/>
      <c r="K326" s="111"/>
      <c r="L326" s="111"/>
    </row>
    <row r="327" spans="2:12">
      <c r="B327" s="110"/>
      <c r="C327" s="110"/>
      <c r="D327" s="111"/>
      <c r="E327" s="111"/>
      <c r="F327" s="111"/>
      <c r="G327" s="111"/>
      <c r="H327" s="111"/>
      <c r="I327" s="111"/>
      <c r="J327" s="111"/>
      <c r="K327" s="111"/>
      <c r="L327" s="111"/>
    </row>
    <row r="328" spans="2:12">
      <c r="B328" s="110"/>
      <c r="C328" s="110"/>
      <c r="D328" s="111"/>
      <c r="E328" s="111"/>
      <c r="F328" s="111"/>
      <c r="G328" s="111"/>
      <c r="H328" s="111"/>
      <c r="I328" s="111"/>
      <c r="J328" s="111"/>
      <c r="K328" s="111"/>
      <c r="L328" s="111"/>
    </row>
    <row r="329" spans="2:12">
      <c r="B329" s="110"/>
      <c r="C329" s="110"/>
      <c r="D329" s="111"/>
      <c r="E329" s="111"/>
      <c r="F329" s="111"/>
      <c r="G329" s="111"/>
      <c r="H329" s="111"/>
      <c r="I329" s="111"/>
      <c r="J329" s="111"/>
      <c r="K329" s="111"/>
      <c r="L329" s="111"/>
    </row>
    <row r="330" spans="2:12">
      <c r="B330" s="110"/>
      <c r="C330" s="110"/>
      <c r="D330" s="111"/>
      <c r="E330" s="111"/>
      <c r="F330" s="111"/>
      <c r="G330" s="111"/>
      <c r="H330" s="111"/>
      <c r="I330" s="111"/>
      <c r="J330" s="111"/>
      <c r="K330" s="111"/>
      <c r="L330" s="111"/>
    </row>
    <row r="331" spans="2:12">
      <c r="B331" s="110"/>
      <c r="C331" s="110"/>
      <c r="D331" s="111"/>
      <c r="E331" s="111"/>
      <c r="F331" s="111"/>
      <c r="G331" s="111"/>
      <c r="H331" s="111"/>
      <c r="I331" s="111"/>
      <c r="J331" s="111"/>
      <c r="K331" s="111"/>
      <c r="L331" s="111"/>
    </row>
    <row r="332" spans="2:12">
      <c r="B332" s="110"/>
      <c r="C332" s="110"/>
      <c r="D332" s="111"/>
      <c r="E332" s="111"/>
      <c r="F332" s="111"/>
      <c r="G332" s="111"/>
      <c r="H332" s="111"/>
      <c r="I332" s="111"/>
      <c r="J332" s="111"/>
      <c r="K332" s="111"/>
      <c r="L332" s="111"/>
    </row>
    <row r="333" spans="2:12">
      <c r="B333" s="110"/>
      <c r="C333" s="110"/>
      <c r="D333" s="111"/>
      <c r="E333" s="111"/>
      <c r="F333" s="111"/>
      <c r="G333" s="111"/>
      <c r="H333" s="111"/>
      <c r="I333" s="111"/>
      <c r="J333" s="111"/>
      <c r="K333" s="111"/>
      <c r="L333" s="111"/>
    </row>
    <row r="334" spans="2:12">
      <c r="B334" s="110"/>
      <c r="C334" s="110"/>
      <c r="D334" s="111"/>
      <c r="E334" s="111"/>
      <c r="F334" s="111"/>
      <c r="G334" s="111"/>
      <c r="H334" s="111"/>
      <c r="I334" s="111"/>
      <c r="J334" s="111"/>
      <c r="K334" s="111"/>
      <c r="L334" s="111"/>
    </row>
    <row r="335" spans="2:12">
      <c r="B335" s="110"/>
      <c r="C335" s="110"/>
      <c r="D335" s="111"/>
      <c r="E335" s="111"/>
      <c r="F335" s="111"/>
      <c r="G335" s="111"/>
      <c r="H335" s="111"/>
      <c r="I335" s="111"/>
      <c r="J335" s="111"/>
      <c r="K335" s="111"/>
      <c r="L335" s="111"/>
    </row>
    <row r="336" spans="2:12">
      <c r="B336" s="110"/>
      <c r="C336" s="110"/>
      <c r="D336" s="111"/>
      <c r="E336" s="111"/>
      <c r="F336" s="111"/>
      <c r="G336" s="111"/>
      <c r="H336" s="111"/>
      <c r="I336" s="111"/>
      <c r="J336" s="111"/>
      <c r="K336" s="111"/>
      <c r="L336" s="111"/>
    </row>
    <row r="337" spans="2:12">
      <c r="B337" s="110"/>
      <c r="C337" s="110"/>
      <c r="D337" s="111"/>
      <c r="E337" s="111"/>
      <c r="F337" s="111"/>
      <c r="G337" s="111"/>
      <c r="H337" s="111"/>
      <c r="I337" s="111"/>
      <c r="J337" s="111"/>
      <c r="K337" s="111"/>
      <c r="L337" s="111"/>
    </row>
    <row r="338" spans="2:12">
      <c r="B338" s="110"/>
      <c r="C338" s="110"/>
      <c r="D338" s="111"/>
      <c r="E338" s="111"/>
      <c r="F338" s="111"/>
      <c r="G338" s="111"/>
      <c r="H338" s="111"/>
      <c r="I338" s="111"/>
      <c r="J338" s="111"/>
      <c r="K338" s="111"/>
      <c r="L338" s="111"/>
    </row>
    <row r="339" spans="2:12">
      <c r="B339" s="110"/>
      <c r="C339" s="110"/>
      <c r="D339" s="111"/>
      <c r="E339" s="111"/>
      <c r="F339" s="111"/>
      <c r="G339" s="111"/>
      <c r="H339" s="111"/>
      <c r="I339" s="111"/>
      <c r="J339" s="111"/>
      <c r="K339" s="111"/>
      <c r="L339" s="111"/>
    </row>
    <row r="340" spans="2:12">
      <c r="B340" s="110"/>
      <c r="C340" s="110"/>
      <c r="D340" s="111"/>
      <c r="E340" s="111"/>
      <c r="F340" s="111"/>
      <c r="G340" s="111"/>
      <c r="H340" s="111"/>
      <c r="I340" s="111"/>
      <c r="J340" s="111"/>
      <c r="K340" s="111"/>
      <c r="L340" s="111"/>
    </row>
    <row r="341" spans="2:12">
      <c r="B341" s="110"/>
      <c r="C341" s="110"/>
      <c r="D341" s="111"/>
      <c r="E341" s="111"/>
      <c r="F341" s="111"/>
      <c r="G341" s="111"/>
      <c r="H341" s="111"/>
      <c r="I341" s="111"/>
      <c r="J341" s="111"/>
      <c r="K341" s="111"/>
      <c r="L341" s="111"/>
    </row>
    <row r="342" spans="2:12">
      <c r="B342" s="110"/>
      <c r="C342" s="110"/>
      <c r="D342" s="111"/>
      <c r="E342" s="111"/>
      <c r="F342" s="111"/>
      <c r="G342" s="111"/>
      <c r="H342" s="111"/>
      <c r="I342" s="111"/>
      <c r="J342" s="111"/>
      <c r="K342" s="111"/>
      <c r="L342" s="111"/>
    </row>
    <row r="343" spans="2:12">
      <c r="B343" s="110"/>
      <c r="C343" s="110"/>
      <c r="D343" s="111"/>
      <c r="E343" s="111"/>
      <c r="F343" s="111"/>
      <c r="G343" s="111"/>
      <c r="H343" s="111"/>
      <c r="I343" s="111"/>
      <c r="J343" s="111"/>
      <c r="K343" s="111"/>
      <c r="L343" s="111"/>
    </row>
    <row r="344" spans="2:12">
      <c r="B344" s="110"/>
      <c r="C344" s="110"/>
      <c r="D344" s="111"/>
      <c r="E344" s="111"/>
      <c r="F344" s="111"/>
      <c r="G344" s="111"/>
      <c r="H344" s="111"/>
      <c r="I344" s="111"/>
      <c r="J344" s="111"/>
      <c r="K344" s="111"/>
      <c r="L344" s="111"/>
    </row>
    <row r="345" spans="2:12">
      <c r="B345" s="110"/>
      <c r="C345" s="110"/>
      <c r="D345" s="111"/>
      <c r="E345" s="111"/>
      <c r="F345" s="111"/>
      <c r="G345" s="111"/>
      <c r="H345" s="111"/>
      <c r="I345" s="111"/>
      <c r="J345" s="111"/>
      <c r="K345" s="111"/>
      <c r="L345" s="111"/>
    </row>
    <row r="346" spans="2:12">
      <c r="B346" s="110"/>
      <c r="C346" s="110"/>
      <c r="D346" s="111"/>
      <c r="E346" s="111"/>
      <c r="F346" s="111"/>
      <c r="G346" s="111"/>
      <c r="H346" s="111"/>
      <c r="I346" s="111"/>
      <c r="J346" s="111"/>
      <c r="K346" s="111"/>
      <c r="L346" s="111"/>
    </row>
    <row r="347" spans="2:12">
      <c r="B347" s="110"/>
      <c r="C347" s="110"/>
      <c r="D347" s="111"/>
      <c r="E347" s="111"/>
      <c r="F347" s="111"/>
      <c r="G347" s="111"/>
      <c r="H347" s="111"/>
      <c r="I347" s="111"/>
      <c r="J347" s="111"/>
      <c r="K347" s="111"/>
      <c r="L347" s="111"/>
    </row>
    <row r="348" spans="2:12">
      <c r="B348" s="110"/>
      <c r="C348" s="110"/>
      <c r="D348" s="111"/>
      <c r="E348" s="111"/>
      <c r="F348" s="111"/>
      <c r="G348" s="111"/>
      <c r="H348" s="111"/>
      <c r="I348" s="111"/>
      <c r="J348" s="111"/>
      <c r="K348" s="111"/>
      <c r="L348" s="111"/>
    </row>
    <row r="349" spans="2:12">
      <c r="B349" s="110"/>
      <c r="C349" s="110"/>
      <c r="D349" s="111"/>
      <c r="E349" s="111"/>
      <c r="F349" s="111"/>
      <c r="G349" s="111"/>
      <c r="H349" s="111"/>
      <c r="I349" s="111"/>
      <c r="J349" s="111"/>
      <c r="K349" s="111"/>
      <c r="L349" s="111"/>
    </row>
    <row r="350" spans="2:12">
      <c r="B350" s="110"/>
      <c r="C350" s="110"/>
      <c r="D350" s="111"/>
      <c r="E350" s="111"/>
      <c r="F350" s="111"/>
      <c r="G350" s="111"/>
      <c r="H350" s="111"/>
      <c r="I350" s="111"/>
      <c r="J350" s="111"/>
      <c r="K350" s="111"/>
      <c r="L350" s="111"/>
    </row>
    <row r="351" spans="2:12">
      <c r="B351" s="110"/>
      <c r="C351" s="110"/>
      <c r="D351" s="111"/>
      <c r="E351" s="111"/>
      <c r="F351" s="111"/>
      <c r="G351" s="111"/>
      <c r="H351" s="111"/>
      <c r="I351" s="111"/>
      <c r="J351" s="111"/>
      <c r="K351" s="111"/>
      <c r="L351" s="111"/>
    </row>
    <row r="352" spans="2:12">
      <c r="B352" s="110"/>
      <c r="C352" s="110"/>
      <c r="D352" s="111"/>
      <c r="E352" s="111"/>
      <c r="F352" s="111"/>
      <c r="G352" s="111"/>
      <c r="H352" s="111"/>
      <c r="I352" s="111"/>
      <c r="J352" s="111"/>
      <c r="K352" s="111"/>
      <c r="L352" s="111"/>
    </row>
    <row r="353" spans="2:12">
      <c r="B353" s="110"/>
      <c r="C353" s="110"/>
      <c r="D353" s="111"/>
      <c r="E353" s="111"/>
      <c r="F353" s="111"/>
      <c r="G353" s="111"/>
      <c r="H353" s="111"/>
      <c r="I353" s="111"/>
      <c r="J353" s="111"/>
      <c r="K353" s="111"/>
      <c r="L353" s="111"/>
    </row>
    <row r="354" spans="2:12">
      <c r="B354" s="110"/>
      <c r="C354" s="110"/>
      <c r="D354" s="111"/>
      <c r="E354" s="111"/>
      <c r="F354" s="111"/>
      <c r="G354" s="111"/>
      <c r="H354" s="111"/>
      <c r="I354" s="111"/>
      <c r="J354" s="111"/>
      <c r="K354" s="111"/>
      <c r="L354" s="111"/>
    </row>
    <row r="355" spans="2:12">
      <c r="B355" s="110"/>
      <c r="C355" s="110"/>
      <c r="D355" s="111"/>
      <c r="E355" s="111"/>
      <c r="F355" s="111"/>
      <c r="G355" s="111"/>
      <c r="H355" s="111"/>
      <c r="I355" s="111"/>
      <c r="J355" s="111"/>
      <c r="K355" s="111"/>
      <c r="L355" s="111"/>
    </row>
    <row r="356" spans="2:12">
      <c r="B356" s="110"/>
      <c r="C356" s="110"/>
      <c r="D356" s="111"/>
      <c r="E356" s="111"/>
      <c r="F356" s="111"/>
      <c r="G356" s="111"/>
      <c r="H356" s="111"/>
      <c r="I356" s="111"/>
      <c r="J356" s="111"/>
      <c r="K356" s="111"/>
      <c r="L356" s="111"/>
    </row>
    <row r="357" spans="2:12">
      <c r="B357" s="110"/>
      <c r="C357" s="110"/>
      <c r="D357" s="111"/>
      <c r="E357" s="111"/>
      <c r="F357" s="111"/>
      <c r="G357" s="111"/>
      <c r="H357" s="111"/>
      <c r="I357" s="111"/>
      <c r="J357" s="111"/>
      <c r="K357" s="111"/>
      <c r="L357" s="111"/>
    </row>
    <row r="358" spans="2:12">
      <c r="B358" s="110"/>
      <c r="C358" s="110"/>
      <c r="D358" s="111"/>
      <c r="E358" s="111"/>
      <c r="F358" s="111"/>
      <c r="G358" s="111"/>
      <c r="H358" s="111"/>
      <c r="I358" s="111"/>
      <c r="J358" s="111"/>
      <c r="K358" s="111"/>
      <c r="L358" s="111"/>
    </row>
    <row r="359" spans="2:12">
      <c r="B359" s="110"/>
      <c r="C359" s="110"/>
      <c r="D359" s="111"/>
      <c r="E359" s="111"/>
      <c r="F359" s="111"/>
      <c r="G359" s="111"/>
      <c r="H359" s="111"/>
      <c r="I359" s="111"/>
      <c r="J359" s="111"/>
      <c r="K359" s="111"/>
      <c r="L359" s="111"/>
    </row>
    <row r="360" spans="2:12">
      <c r="B360" s="110"/>
      <c r="C360" s="110"/>
      <c r="D360" s="111"/>
      <c r="E360" s="111"/>
      <c r="F360" s="111"/>
      <c r="G360" s="111"/>
      <c r="H360" s="111"/>
      <c r="I360" s="111"/>
      <c r="J360" s="111"/>
      <c r="K360" s="111"/>
      <c r="L360" s="111"/>
    </row>
    <row r="361" spans="2:12">
      <c r="B361" s="110"/>
      <c r="C361" s="110"/>
      <c r="D361" s="111"/>
      <c r="E361" s="111"/>
      <c r="F361" s="111"/>
      <c r="G361" s="111"/>
      <c r="H361" s="111"/>
      <c r="I361" s="111"/>
      <c r="J361" s="111"/>
      <c r="K361" s="111"/>
      <c r="L361" s="111"/>
    </row>
    <row r="362" spans="2:12">
      <c r="B362" s="110"/>
      <c r="C362" s="110"/>
      <c r="D362" s="111"/>
      <c r="E362" s="111"/>
      <c r="F362" s="111"/>
      <c r="G362" s="111"/>
      <c r="H362" s="111"/>
      <c r="I362" s="111"/>
      <c r="J362" s="111"/>
      <c r="K362" s="111"/>
      <c r="L362" s="111"/>
    </row>
    <row r="363" spans="2:12">
      <c r="B363" s="110"/>
      <c r="C363" s="110"/>
      <c r="D363" s="111"/>
      <c r="E363" s="111"/>
      <c r="F363" s="111"/>
      <c r="G363" s="111"/>
      <c r="H363" s="111"/>
      <c r="I363" s="111"/>
      <c r="J363" s="111"/>
      <c r="K363" s="111"/>
      <c r="L363" s="111"/>
    </row>
    <row r="364" spans="2:12">
      <c r="B364" s="110"/>
      <c r="C364" s="110"/>
      <c r="D364" s="111"/>
      <c r="E364" s="111"/>
      <c r="F364" s="111"/>
      <c r="G364" s="111"/>
      <c r="H364" s="111"/>
      <c r="I364" s="111"/>
      <c r="J364" s="111"/>
      <c r="K364" s="111"/>
      <c r="L364" s="111"/>
    </row>
    <row r="365" spans="2:12">
      <c r="B365" s="110"/>
      <c r="C365" s="110"/>
      <c r="D365" s="111"/>
      <c r="E365" s="111"/>
      <c r="F365" s="111"/>
      <c r="G365" s="111"/>
      <c r="H365" s="111"/>
      <c r="I365" s="111"/>
      <c r="J365" s="111"/>
      <c r="K365" s="111"/>
      <c r="L365" s="111"/>
    </row>
    <row r="366" spans="2:12">
      <c r="B366" s="110"/>
      <c r="C366" s="110"/>
      <c r="D366" s="111"/>
      <c r="E366" s="111"/>
      <c r="F366" s="111"/>
      <c r="G366" s="111"/>
      <c r="H366" s="111"/>
      <c r="I366" s="111"/>
      <c r="J366" s="111"/>
      <c r="K366" s="111"/>
      <c r="L366" s="111"/>
    </row>
    <row r="367" spans="2:12">
      <c r="B367" s="110"/>
      <c r="C367" s="110"/>
      <c r="D367" s="111"/>
      <c r="E367" s="111"/>
      <c r="F367" s="111"/>
      <c r="G367" s="111"/>
      <c r="H367" s="111"/>
      <c r="I367" s="111"/>
      <c r="J367" s="111"/>
      <c r="K367" s="111"/>
      <c r="L367" s="111"/>
    </row>
    <row r="368" spans="2:12">
      <c r="B368" s="110"/>
      <c r="C368" s="110"/>
      <c r="D368" s="111"/>
      <c r="E368" s="111"/>
      <c r="F368" s="111"/>
      <c r="G368" s="111"/>
      <c r="H368" s="111"/>
      <c r="I368" s="111"/>
      <c r="J368" s="111"/>
      <c r="K368" s="111"/>
      <c r="L368" s="111"/>
    </row>
    <row r="369" spans="2:12">
      <c r="B369" s="110"/>
      <c r="C369" s="110"/>
      <c r="D369" s="111"/>
      <c r="E369" s="111"/>
      <c r="F369" s="111"/>
      <c r="G369" s="111"/>
      <c r="H369" s="111"/>
      <c r="I369" s="111"/>
      <c r="J369" s="111"/>
      <c r="K369" s="111"/>
      <c r="L369" s="111"/>
    </row>
    <row r="370" spans="2:12">
      <c r="B370" s="110"/>
      <c r="C370" s="110"/>
      <c r="D370" s="111"/>
      <c r="E370" s="111"/>
      <c r="F370" s="111"/>
      <c r="G370" s="111"/>
      <c r="H370" s="111"/>
      <c r="I370" s="111"/>
      <c r="J370" s="111"/>
      <c r="K370" s="111"/>
      <c r="L370" s="111"/>
    </row>
    <row r="371" spans="2:12">
      <c r="B371" s="110"/>
      <c r="C371" s="110"/>
      <c r="D371" s="111"/>
      <c r="E371" s="111"/>
      <c r="F371" s="111"/>
      <c r="G371" s="111"/>
      <c r="H371" s="111"/>
      <c r="I371" s="111"/>
      <c r="J371" s="111"/>
      <c r="K371" s="111"/>
      <c r="L371" s="111"/>
    </row>
    <row r="372" spans="2:12">
      <c r="B372" s="110"/>
      <c r="C372" s="110"/>
      <c r="D372" s="111"/>
      <c r="E372" s="111"/>
      <c r="F372" s="111"/>
      <c r="G372" s="111"/>
      <c r="H372" s="111"/>
      <c r="I372" s="111"/>
      <c r="J372" s="111"/>
      <c r="K372" s="111"/>
      <c r="L372" s="111"/>
    </row>
    <row r="373" spans="2:12">
      <c r="B373" s="110"/>
      <c r="C373" s="110"/>
      <c r="D373" s="111"/>
      <c r="E373" s="111"/>
      <c r="F373" s="111"/>
      <c r="G373" s="111"/>
      <c r="H373" s="111"/>
      <c r="I373" s="111"/>
      <c r="J373" s="111"/>
      <c r="K373" s="111"/>
      <c r="L373" s="111"/>
    </row>
    <row r="374" spans="2:12">
      <c r="B374" s="110"/>
      <c r="C374" s="110"/>
      <c r="D374" s="111"/>
      <c r="E374" s="111"/>
      <c r="F374" s="111"/>
      <c r="G374" s="111"/>
      <c r="H374" s="111"/>
      <c r="I374" s="111"/>
      <c r="J374" s="111"/>
      <c r="K374" s="111"/>
      <c r="L374" s="111"/>
    </row>
    <row r="375" spans="2:12">
      <c r="B375" s="110"/>
      <c r="C375" s="110"/>
      <c r="D375" s="111"/>
      <c r="E375" s="111"/>
      <c r="F375" s="111"/>
      <c r="G375" s="111"/>
      <c r="H375" s="111"/>
      <c r="I375" s="111"/>
      <c r="J375" s="111"/>
      <c r="K375" s="111"/>
      <c r="L375" s="111"/>
    </row>
    <row r="376" spans="2:12">
      <c r="B376" s="110"/>
      <c r="C376" s="110"/>
      <c r="D376" s="111"/>
      <c r="E376" s="111"/>
      <c r="F376" s="111"/>
      <c r="G376" s="111"/>
      <c r="H376" s="111"/>
      <c r="I376" s="111"/>
      <c r="J376" s="111"/>
      <c r="K376" s="111"/>
      <c r="L376" s="111"/>
    </row>
    <row r="377" spans="2:12">
      <c r="B377" s="110"/>
      <c r="C377" s="110"/>
      <c r="D377" s="111"/>
      <c r="E377" s="111"/>
      <c r="F377" s="111"/>
      <c r="G377" s="111"/>
      <c r="H377" s="111"/>
      <c r="I377" s="111"/>
      <c r="J377" s="111"/>
      <c r="K377" s="111"/>
      <c r="L377" s="111"/>
    </row>
    <row r="378" spans="2:12">
      <c r="B378" s="110"/>
      <c r="C378" s="110"/>
      <c r="D378" s="111"/>
      <c r="E378" s="111"/>
      <c r="F378" s="111"/>
      <c r="G378" s="111"/>
      <c r="H378" s="111"/>
      <c r="I378" s="111"/>
      <c r="J378" s="111"/>
      <c r="K378" s="111"/>
      <c r="L378" s="111"/>
    </row>
    <row r="379" spans="2:12">
      <c r="B379" s="110"/>
      <c r="C379" s="110"/>
      <c r="D379" s="111"/>
      <c r="E379" s="111"/>
      <c r="F379" s="111"/>
      <c r="G379" s="111"/>
      <c r="H379" s="111"/>
      <c r="I379" s="111"/>
      <c r="J379" s="111"/>
      <c r="K379" s="111"/>
      <c r="L379" s="111"/>
    </row>
    <row r="380" spans="2:12">
      <c r="B380" s="110"/>
      <c r="C380" s="110"/>
      <c r="D380" s="111"/>
      <c r="E380" s="111"/>
      <c r="F380" s="111"/>
      <c r="G380" s="111"/>
      <c r="H380" s="111"/>
      <c r="I380" s="111"/>
      <c r="J380" s="111"/>
      <c r="K380" s="111"/>
      <c r="L380" s="111"/>
    </row>
    <row r="381" spans="2:12">
      <c r="B381" s="110"/>
      <c r="C381" s="110"/>
      <c r="D381" s="111"/>
      <c r="E381" s="111"/>
      <c r="F381" s="111"/>
      <c r="G381" s="111"/>
      <c r="H381" s="111"/>
      <c r="I381" s="111"/>
      <c r="J381" s="111"/>
      <c r="K381" s="111"/>
      <c r="L381" s="111"/>
    </row>
    <row r="382" spans="2:12">
      <c r="B382" s="110"/>
      <c r="C382" s="110"/>
      <c r="D382" s="111"/>
      <c r="E382" s="111"/>
      <c r="F382" s="111"/>
      <c r="G382" s="111"/>
      <c r="H382" s="111"/>
      <c r="I382" s="111"/>
      <c r="J382" s="111"/>
      <c r="K382" s="111"/>
      <c r="L382" s="111"/>
    </row>
    <row r="383" spans="2:12">
      <c r="B383" s="110"/>
      <c r="C383" s="110"/>
      <c r="D383" s="111"/>
      <c r="E383" s="111"/>
      <c r="F383" s="111"/>
      <c r="G383" s="111"/>
      <c r="H383" s="111"/>
      <c r="I383" s="111"/>
      <c r="J383" s="111"/>
      <c r="K383" s="111"/>
      <c r="L383" s="111"/>
    </row>
    <row r="384" spans="2:12">
      <c r="B384" s="110"/>
      <c r="C384" s="110"/>
      <c r="D384" s="111"/>
      <c r="E384" s="111"/>
      <c r="F384" s="111"/>
      <c r="G384" s="111"/>
      <c r="H384" s="111"/>
      <c r="I384" s="111"/>
      <c r="J384" s="111"/>
      <c r="K384" s="111"/>
      <c r="L384" s="111"/>
    </row>
    <row r="385" spans="2:12">
      <c r="B385" s="110"/>
      <c r="C385" s="110"/>
      <c r="D385" s="111"/>
      <c r="E385" s="111"/>
      <c r="F385" s="111"/>
      <c r="G385" s="111"/>
      <c r="H385" s="111"/>
      <c r="I385" s="111"/>
      <c r="J385" s="111"/>
      <c r="K385" s="111"/>
      <c r="L385" s="111"/>
    </row>
    <row r="386" spans="2:12">
      <c r="B386" s="110"/>
      <c r="C386" s="110"/>
      <c r="D386" s="111"/>
      <c r="E386" s="111"/>
      <c r="F386" s="111"/>
      <c r="G386" s="111"/>
      <c r="H386" s="111"/>
      <c r="I386" s="111"/>
      <c r="J386" s="111"/>
      <c r="K386" s="111"/>
      <c r="L386" s="111"/>
    </row>
    <row r="387" spans="2:12">
      <c r="B387" s="110"/>
      <c r="C387" s="110"/>
      <c r="D387" s="111"/>
      <c r="E387" s="111"/>
      <c r="F387" s="111"/>
      <c r="G387" s="111"/>
      <c r="H387" s="111"/>
      <c r="I387" s="111"/>
      <c r="J387" s="111"/>
      <c r="K387" s="111"/>
      <c r="L387" s="111"/>
    </row>
    <row r="388" spans="2:12">
      <c r="B388" s="110"/>
      <c r="C388" s="110"/>
      <c r="D388" s="111"/>
      <c r="E388" s="111"/>
      <c r="F388" s="111"/>
      <c r="G388" s="111"/>
      <c r="H388" s="111"/>
      <c r="I388" s="111"/>
      <c r="J388" s="111"/>
      <c r="K388" s="111"/>
      <c r="L388" s="111"/>
    </row>
    <row r="389" spans="2:12">
      <c r="B389" s="110"/>
      <c r="C389" s="110"/>
      <c r="D389" s="111"/>
      <c r="E389" s="111"/>
      <c r="F389" s="111"/>
      <c r="G389" s="111"/>
      <c r="H389" s="111"/>
      <c r="I389" s="111"/>
      <c r="J389" s="111"/>
      <c r="K389" s="111"/>
      <c r="L389" s="111"/>
    </row>
    <row r="390" spans="2:12">
      <c r="B390" s="110"/>
      <c r="C390" s="110"/>
      <c r="D390" s="111"/>
      <c r="E390" s="111"/>
      <c r="F390" s="111"/>
      <c r="G390" s="111"/>
      <c r="H390" s="111"/>
      <c r="I390" s="111"/>
      <c r="J390" s="111"/>
      <c r="K390" s="111"/>
      <c r="L390" s="111"/>
    </row>
    <row r="391" spans="2:12">
      <c r="B391" s="110"/>
      <c r="C391" s="110"/>
      <c r="D391" s="111"/>
      <c r="E391" s="111"/>
      <c r="F391" s="111"/>
      <c r="G391" s="111"/>
      <c r="H391" s="111"/>
      <c r="I391" s="111"/>
      <c r="J391" s="111"/>
      <c r="K391" s="111"/>
      <c r="L391" s="111"/>
    </row>
    <row r="392" spans="2:12">
      <c r="B392" s="110"/>
      <c r="C392" s="110"/>
      <c r="D392" s="111"/>
      <c r="E392" s="111"/>
      <c r="F392" s="111"/>
      <c r="G392" s="111"/>
      <c r="H392" s="111"/>
      <c r="I392" s="111"/>
      <c r="J392" s="111"/>
      <c r="K392" s="111"/>
      <c r="L392" s="111"/>
    </row>
    <row r="393" spans="2:12">
      <c r="B393" s="110"/>
      <c r="C393" s="110"/>
      <c r="D393" s="111"/>
      <c r="E393" s="111"/>
      <c r="F393" s="111"/>
      <c r="G393" s="111"/>
      <c r="H393" s="111"/>
      <c r="I393" s="111"/>
      <c r="J393" s="111"/>
      <c r="K393" s="111"/>
      <c r="L393" s="111"/>
    </row>
    <row r="394" spans="2:12">
      <c r="B394" s="110"/>
      <c r="C394" s="110"/>
      <c r="D394" s="111"/>
      <c r="E394" s="111"/>
      <c r="F394" s="111"/>
      <c r="G394" s="111"/>
      <c r="H394" s="111"/>
      <c r="I394" s="111"/>
      <c r="J394" s="111"/>
      <c r="K394" s="111"/>
      <c r="L394" s="111"/>
    </row>
    <row r="395" spans="2:12">
      <c r="B395" s="110"/>
      <c r="C395" s="110"/>
      <c r="D395" s="111"/>
      <c r="E395" s="111"/>
      <c r="F395" s="111"/>
      <c r="G395" s="111"/>
      <c r="H395" s="111"/>
      <c r="I395" s="111"/>
      <c r="J395" s="111"/>
      <c r="K395" s="111"/>
      <c r="L395" s="111"/>
    </row>
    <row r="396" spans="2:12">
      <c r="B396" s="110"/>
      <c r="C396" s="110"/>
      <c r="D396" s="111"/>
      <c r="E396" s="111"/>
      <c r="F396" s="111"/>
      <c r="G396" s="111"/>
      <c r="H396" s="111"/>
      <c r="I396" s="111"/>
      <c r="J396" s="111"/>
      <c r="K396" s="111"/>
      <c r="L396" s="111"/>
    </row>
    <row r="397" spans="2:12">
      <c r="B397" s="110"/>
      <c r="C397" s="110"/>
      <c r="D397" s="111"/>
      <c r="E397" s="111"/>
      <c r="F397" s="111"/>
      <c r="G397" s="111"/>
      <c r="H397" s="111"/>
      <c r="I397" s="111"/>
      <c r="J397" s="111"/>
      <c r="K397" s="111"/>
      <c r="L397" s="111"/>
    </row>
    <row r="398" spans="2:12">
      <c r="B398" s="110"/>
      <c r="C398" s="110"/>
      <c r="D398" s="111"/>
      <c r="E398" s="111"/>
      <c r="F398" s="111"/>
      <c r="G398" s="111"/>
      <c r="H398" s="111"/>
      <c r="I398" s="111"/>
      <c r="J398" s="111"/>
      <c r="K398" s="111"/>
      <c r="L398" s="111"/>
    </row>
    <row r="399" spans="2:12">
      <c r="B399" s="110"/>
      <c r="C399" s="110"/>
      <c r="D399" s="111"/>
      <c r="E399" s="111"/>
      <c r="F399" s="111"/>
      <c r="G399" s="111"/>
      <c r="H399" s="111"/>
      <c r="I399" s="111"/>
      <c r="J399" s="111"/>
      <c r="K399" s="111"/>
      <c r="L399" s="111"/>
    </row>
    <row r="400" spans="2:12">
      <c r="B400" s="110"/>
      <c r="C400" s="110"/>
      <c r="D400" s="111"/>
      <c r="E400" s="111"/>
      <c r="F400" s="111"/>
      <c r="G400" s="111"/>
      <c r="H400" s="111"/>
      <c r="I400" s="111"/>
      <c r="J400" s="111"/>
      <c r="K400" s="111"/>
      <c r="L400" s="111"/>
    </row>
    <row r="401" spans="2:12">
      <c r="B401" s="110"/>
      <c r="C401" s="110"/>
      <c r="D401" s="111"/>
      <c r="E401" s="111"/>
      <c r="F401" s="111"/>
      <c r="G401" s="111"/>
      <c r="H401" s="111"/>
      <c r="I401" s="111"/>
      <c r="J401" s="111"/>
      <c r="K401" s="111"/>
      <c r="L401" s="111"/>
    </row>
    <row r="402" spans="2:12">
      <c r="B402" s="110"/>
      <c r="C402" s="110"/>
      <c r="D402" s="111"/>
      <c r="E402" s="111"/>
      <c r="F402" s="111"/>
      <c r="G402" s="111"/>
      <c r="H402" s="111"/>
      <c r="I402" s="111"/>
      <c r="J402" s="111"/>
      <c r="K402" s="111"/>
      <c r="L402" s="111"/>
    </row>
    <row r="403" spans="2:12">
      <c r="B403" s="110"/>
      <c r="C403" s="110"/>
      <c r="D403" s="111"/>
      <c r="E403" s="111"/>
      <c r="F403" s="111"/>
      <c r="G403" s="111"/>
      <c r="H403" s="111"/>
      <c r="I403" s="111"/>
      <c r="J403" s="111"/>
      <c r="K403" s="111"/>
      <c r="L403" s="111"/>
    </row>
    <row r="404" spans="2:12">
      <c r="B404" s="110"/>
      <c r="C404" s="110"/>
      <c r="D404" s="111"/>
      <c r="E404" s="111"/>
      <c r="F404" s="111"/>
      <c r="G404" s="111"/>
      <c r="H404" s="111"/>
      <c r="I404" s="111"/>
      <c r="J404" s="111"/>
      <c r="K404" s="111"/>
      <c r="L404" s="111"/>
    </row>
    <row r="405" spans="2:12">
      <c r="B405" s="110"/>
      <c r="C405" s="110"/>
      <c r="D405" s="111"/>
      <c r="E405" s="111"/>
      <c r="F405" s="111"/>
      <c r="G405" s="111"/>
      <c r="H405" s="111"/>
      <c r="I405" s="111"/>
      <c r="J405" s="111"/>
      <c r="K405" s="111"/>
      <c r="L405" s="111"/>
    </row>
    <row r="406" spans="2:12">
      <c r="B406" s="110"/>
      <c r="C406" s="110"/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2:12">
      <c r="B407" s="110"/>
      <c r="C407" s="110"/>
      <c r="D407" s="111"/>
      <c r="E407" s="111"/>
      <c r="F407" s="111"/>
      <c r="G407" s="111"/>
      <c r="H407" s="111"/>
      <c r="I407" s="111"/>
      <c r="J407" s="111"/>
      <c r="K407" s="111"/>
      <c r="L407" s="111"/>
    </row>
    <row r="408" spans="2:12">
      <c r="B408" s="110"/>
      <c r="C408" s="110"/>
      <c r="D408" s="111"/>
      <c r="E408" s="111"/>
      <c r="F408" s="111"/>
      <c r="G408" s="111"/>
      <c r="H408" s="111"/>
      <c r="I408" s="111"/>
      <c r="J408" s="111"/>
      <c r="K408" s="111"/>
      <c r="L408" s="111"/>
    </row>
    <row r="409" spans="2:12">
      <c r="B409" s="110"/>
      <c r="C409" s="110"/>
      <c r="D409" s="111"/>
      <c r="E409" s="111"/>
      <c r="F409" s="111"/>
      <c r="G409" s="111"/>
      <c r="H409" s="111"/>
      <c r="I409" s="111"/>
      <c r="J409" s="111"/>
      <c r="K409" s="111"/>
      <c r="L409" s="111"/>
    </row>
    <row r="410" spans="2:12">
      <c r="B410" s="110"/>
      <c r="C410" s="110"/>
      <c r="D410" s="111"/>
      <c r="E410" s="111"/>
      <c r="F410" s="111"/>
      <c r="G410" s="111"/>
      <c r="H410" s="111"/>
      <c r="I410" s="111"/>
      <c r="J410" s="111"/>
      <c r="K410" s="111"/>
      <c r="L410" s="111"/>
    </row>
    <row r="411" spans="2:12">
      <c r="B411" s="110"/>
      <c r="C411" s="110"/>
      <c r="D411" s="111"/>
      <c r="E411" s="111"/>
      <c r="F411" s="111"/>
      <c r="G411" s="111"/>
      <c r="H411" s="111"/>
      <c r="I411" s="111"/>
      <c r="J411" s="111"/>
      <c r="K411" s="111"/>
      <c r="L411" s="111"/>
    </row>
    <row r="412" spans="2:12">
      <c r="B412" s="110"/>
      <c r="C412" s="110"/>
      <c r="D412" s="111"/>
      <c r="E412" s="111"/>
      <c r="F412" s="111"/>
      <c r="G412" s="111"/>
      <c r="H412" s="111"/>
      <c r="I412" s="111"/>
      <c r="J412" s="111"/>
      <c r="K412" s="111"/>
      <c r="L412" s="111"/>
    </row>
    <row r="413" spans="2:12">
      <c r="B413" s="110"/>
      <c r="C413" s="110"/>
      <c r="D413" s="111"/>
      <c r="E413" s="111"/>
      <c r="F413" s="111"/>
      <c r="G413" s="111"/>
      <c r="H413" s="111"/>
      <c r="I413" s="111"/>
      <c r="J413" s="111"/>
      <c r="K413" s="111"/>
      <c r="L413" s="111"/>
    </row>
    <row r="414" spans="2:12">
      <c r="B414" s="110"/>
      <c r="C414" s="110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2:12">
      <c r="B415" s="110"/>
      <c r="C415" s="110"/>
      <c r="D415" s="111"/>
      <c r="E415" s="111"/>
      <c r="F415" s="111"/>
      <c r="G415" s="111"/>
      <c r="H415" s="111"/>
      <c r="I415" s="111"/>
      <c r="J415" s="111"/>
      <c r="K415" s="111"/>
      <c r="L415" s="111"/>
    </row>
    <row r="416" spans="2:12">
      <c r="B416" s="110"/>
      <c r="C416" s="110"/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2:12">
      <c r="B417" s="110"/>
      <c r="C417" s="110"/>
      <c r="D417" s="111"/>
      <c r="E417" s="111"/>
      <c r="F417" s="111"/>
      <c r="G417" s="111"/>
      <c r="H417" s="111"/>
      <c r="I417" s="111"/>
      <c r="J417" s="111"/>
      <c r="K417" s="111"/>
      <c r="L417" s="111"/>
    </row>
    <row r="418" spans="2:12">
      <c r="B418" s="110"/>
      <c r="C418" s="110"/>
      <c r="D418" s="111"/>
      <c r="E418" s="111"/>
      <c r="F418" s="111"/>
      <c r="G418" s="111"/>
      <c r="H418" s="111"/>
      <c r="I418" s="111"/>
      <c r="J418" s="111"/>
      <c r="K418" s="111"/>
      <c r="L418" s="111"/>
    </row>
    <row r="419" spans="2:12">
      <c r="B419" s="110"/>
      <c r="C419" s="110"/>
      <c r="D419" s="111"/>
      <c r="E419" s="111"/>
      <c r="F419" s="111"/>
      <c r="G419" s="111"/>
      <c r="H419" s="111"/>
      <c r="I419" s="111"/>
      <c r="J419" s="111"/>
      <c r="K419" s="111"/>
      <c r="L419" s="111"/>
    </row>
    <row r="420" spans="2:12">
      <c r="B420" s="110"/>
      <c r="C420" s="110"/>
      <c r="D420" s="111"/>
      <c r="E420" s="111"/>
      <c r="F420" s="111"/>
      <c r="G420" s="111"/>
      <c r="H420" s="111"/>
      <c r="I420" s="111"/>
      <c r="J420" s="111"/>
      <c r="K420" s="111"/>
      <c r="L420" s="111"/>
    </row>
    <row r="421" spans="2:12">
      <c r="B421" s="110"/>
      <c r="C421" s="110"/>
      <c r="D421" s="111"/>
      <c r="E421" s="111"/>
      <c r="F421" s="111"/>
      <c r="G421" s="111"/>
      <c r="H421" s="111"/>
      <c r="I421" s="111"/>
      <c r="J421" s="111"/>
      <c r="K421" s="111"/>
      <c r="L421" s="111"/>
    </row>
    <row r="422" spans="2:12">
      <c r="B422" s="110"/>
      <c r="C422" s="110"/>
      <c r="D422" s="111"/>
      <c r="E422" s="111"/>
      <c r="F422" s="111"/>
      <c r="G422" s="111"/>
      <c r="H422" s="111"/>
      <c r="I422" s="111"/>
      <c r="J422" s="111"/>
      <c r="K422" s="111"/>
      <c r="L422" s="111"/>
    </row>
    <row r="423" spans="2:12">
      <c r="B423" s="110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2:12">
      <c r="B424" s="110"/>
      <c r="C424" s="110"/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2:12">
      <c r="B425" s="110"/>
      <c r="C425" s="110"/>
      <c r="D425" s="111"/>
      <c r="E425" s="111"/>
      <c r="F425" s="111"/>
      <c r="G425" s="111"/>
      <c r="H425" s="111"/>
      <c r="I425" s="111"/>
      <c r="J425" s="111"/>
      <c r="K425" s="111"/>
      <c r="L425" s="111"/>
    </row>
    <row r="426" spans="2:12">
      <c r="B426" s="110"/>
      <c r="C426" s="110"/>
      <c r="D426" s="111"/>
      <c r="E426" s="111"/>
      <c r="F426" s="111"/>
      <c r="G426" s="111"/>
      <c r="H426" s="111"/>
      <c r="I426" s="111"/>
      <c r="J426" s="111"/>
      <c r="K426" s="111"/>
      <c r="L426" s="111"/>
    </row>
    <row r="427" spans="2:12">
      <c r="B427" s="110"/>
      <c r="C427" s="110"/>
      <c r="D427" s="111"/>
      <c r="E427" s="111"/>
      <c r="F427" s="111"/>
      <c r="G427" s="111"/>
      <c r="H427" s="111"/>
      <c r="I427" s="111"/>
      <c r="J427" s="111"/>
      <c r="K427" s="111"/>
      <c r="L427" s="111"/>
    </row>
    <row r="428" spans="2:12">
      <c r="B428" s="110"/>
      <c r="C428" s="110"/>
      <c r="D428" s="111"/>
      <c r="E428" s="111"/>
      <c r="F428" s="111"/>
      <c r="G428" s="111"/>
      <c r="H428" s="111"/>
      <c r="I428" s="111"/>
      <c r="J428" s="111"/>
      <c r="K428" s="111"/>
      <c r="L428" s="111"/>
    </row>
    <row r="429" spans="2:12">
      <c r="B429" s="110"/>
      <c r="C429" s="110"/>
      <c r="D429" s="111"/>
      <c r="E429" s="111"/>
      <c r="F429" s="111"/>
      <c r="G429" s="111"/>
      <c r="H429" s="111"/>
      <c r="I429" s="111"/>
      <c r="J429" s="111"/>
      <c r="K429" s="111"/>
      <c r="L429" s="111"/>
    </row>
    <row r="430" spans="2:12">
      <c r="B430" s="110"/>
      <c r="C430" s="110"/>
      <c r="D430" s="111"/>
      <c r="E430" s="111"/>
      <c r="F430" s="111"/>
      <c r="G430" s="111"/>
      <c r="H430" s="111"/>
      <c r="I430" s="111"/>
      <c r="J430" s="111"/>
      <c r="K430" s="111"/>
      <c r="L430" s="111"/>
    </row>
    <row r="431" spans="2:12">
      <c r="B431" s="110"/>
      <c r="C431" s="110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