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5EA4B821-299F-4968-9210-BAAFF8B7710A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58" l="1"/>
  <c r="J53" i="58"/>
  <c r="J52" i="58" s="1"/>
  <c r="C43" i="88" l="1"/>
  <c r="O28" i="78" l="1"/>
  <c r="P33" i="78"/>
  <c r="P12" i="78"/>
  <c r="P22" i="71" l="1"/>
  <c r="R22" i="71" s="1"/>
  <c r="P31" i="71"/>
  <c r="M13" i="69" l="1"/>
  <c r="M19" i="69"/>
  <c r="J19" i="69"/>
  <c r="G19" i="69"/>
  <c r="J13" i="69"/>
  <c r="G13" i="69"/>
  <c r="I13" i="66"/>
  <c r="I12" i="66" s="1"/>
  <c r="I11" i="66" s="1"/>
  <c r="O19" i="69" l="1"/>
  <c r="O13" i="69"/>
  <c r="L217" i="62" l="1"/>
  <c r="L188" i="62"/>
  <c r="L187" i="62" s="1"/>
  <c r="L13" i="62"/>
  <c r="L49" i="62"/>
  <c r="L115" i="62"/>
  <c r="C37" i="88"/>
  <c r="I11" i="81"/>
  <c r="I10" i="81"/>
  <c r="J12" i="81" s="1"/>
  <c r="R13" i="61"/>
  <c r="R12" i="61" s="1"/>
  <c r="R11" i="61" s="1"/>
  <c r="C15" i="88" s="1"/>
  <c r="J13" i="81" l="1"/>
  <c r="L12" i="62"/>
  <c r="L11" i="62" s="1"/>
  <c r="C16" i="88" s="1"/>
  <c r="J10" i="81"/>
  <c r="J11" i="81"/>
  <c r="J12" i="58"/>
  <c r="C38" i="88" l="1"/>
  <c r="C23" i="88"/>
  <c r="C12" i="88"/>
  <c r="H25" i="80" l="1"/>
  <c r="H24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11" i="76"/>
  <c r="J310" i="76"/>
  <c r="J309" i="76"/>
  <c r="J308" i="76"/>
  <c r="J307" i="76"/>
  <c r="J306" i="76"/>
  <c r="J305" i="76"/>
  <c r="J304" i="76"/>
  <c r="J303" i="76"/>
  <c r="J302" i="76"/>
  <c r="J301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5" i="74"/>
  <c r="K14" i="74"/>
  <c r="K13" i="74"/>
  <c r="K12" i="74"/>
  <c r="K11" i="74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0" i="73"/>
  <c r="J29" i="73"/>
  <c r="J28" i="73"/>
  <c r="J27" i="73"/>
  <c r="J25" i="73"/>
  <c r="J24" i="73"/>
  <c r="J22" i="73"/>
  <c r="J21" i="73"/>
  <c r="J20" i="73"/>
  <c r="J19" i="73"/>
  <c r="J17" i="73"/>
  <c r="J16" i="73"/>
  <c r="J14" i="73"/>
  <c r="J13" i="73"/>
  <c r="J12" i="73"/>
  <c r="J11" i="73"/>
  <c r="L32" i="72"/>
  <c r="L31" i="72"/>
  <c r="L29" i="72"/>
  <c r="L28" i="72"/>
  <c r="L27" i="72"/>
  <c r="L26" i="72"/>
  <c r="L25" i="72"/>
  <c r="L23" i="72"/>
  <c r="L20" i="72"/>
  <c r="L19" i="72"/>
  <c r="L18" i="72"/>
  <c r="L17" i="72"/>
  <c r="L16" i="72"/>
  <c r="L14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7" i="64"/>
  <c r="N16" i="64"/>
  <c r="N15" i="64"/>
  <c r="N14" i="64"/>
  <c r="N13" i="64"/>
  <c r="N12" i="64"/>
  <c r="N11" i="64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6" i="62"/>
  <c r="N255" i="62"/>
  <c r="N254" i="62"/>
  <c r="N253" i="62"/>
  <c r="N252" i="62"/>
  <c r="N251" i="62"/>
  <c r="N250" i="62"/>
  <c r="N249" i="62"/>
  <c r="N247" i="62"/>
  <c r="N246" i="62"/>
  <c r="N245" i="62"/>
  <c r="N244" i="62"/>
  <c r="N243" i="62"/>
  <c r="N242" i="62"/>
  <c r="N240" i="62"/>
  <c r="N239" i="62"/>
  <c r="N238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5" i="62"/>
  <c r="N214" i="62"/>
  <c r="N213" i="62"/>
  <c r="N212" i="62"/>
  <c r="N211" i="62"/>
  <c r="N210" i="62"/>
  <c r="N209" i="62"/>
  <c r="N208" i="62"/>
  <c r="N207" i="62"/>
  <c r="N206" i="62"/>
  <c r="N257" i="62"/>
  <c r="N205" i="62"/>
  <c r="N204" i="62"/>
  <c r="N248" i="62"/>
  <c r="N203" i="62"/>
  <c r="N202" i="62"/>
  <c r="N201" i="62"/>
  <c r="N200" i="62"/>
  <c r="N241" i="62"/>
  <c r="N199" i="62"/>
  <c r="N198" i="62"/>
  <c r="N197" i="62"/>
  <c r="N196" i="62"/>
  <c r="N195" i="62"/>
  <c r="N194" i="62"/>
  <c r="N237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264" i="61"/>
  <c r="T263" i="61"/>
  <c r="T261" i="61"/>
  <c r="T260" i="61"/>
  <c r="T259" i="61"/>
  <c r="T257" i="61"/>
  <c r="T256" i="61"/>
  <c r="T255" i="61"/>
  <c r="T254" i="61"/>
  <c r="T253" i="61"/>
  <c r="T252" i="61"/>
  <c r="T251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 s="1"/>
  <c r="K11" i="58" l="1"/>
  <c r="K22" i="58"/>
  <c r="K53" i="58" l="1"/>
  <c r="K52" i="58"/>
  <c r="K15" i="58"/>
  <c r="K39" i="58"/>
  <c r="K17" i="58"/>
  <c r="K45" i="58"/>
  <c r="K32" i="58"/>
  <c r="K55" i="58"/>
  <c r="K20" i="58"/>
  <c r="K46" i="58"/>
  <c r="K54" i="58"/>
  <c r="K34" i="58"/>
  <c r="K12" i="58"/>
  <c r="K40" i="58"/>
  <c r="K37" i="58"/>
  <c r="K50" i="58"/>
  <c r="K16" i="58"/>
  <c r="K26" i="58"/>
  <c r="K42" i="58"/>
  <c r="K30" i="58"/>
  <c r="K28" i="58"/>
  <c r="K48" i="58"/>
  <c r="K56" i="58"/>
  <c r="K23" i="58"/>
  <c r="K41" i="58"/>
  <c r="K18" i="58"/>
  <c r="K35" i="58"/>
  <c r="K29" i="58"/>
  <c r="K24" i="58"/>
  <c r="K31" i="58"/>
  <c r="K47" i="58"/>
  <c r="K13" i="58"/>
  <c r="K44" i="58"/>
  <c r="K36" i="58"/>
  <c r="K25" i="58"/>
  <c r="K19" i="58"/>
  <c r="K38" i="58"/>
  <c r="K14" i="58"/>
  <c r="K43" i="58"/>
  <c r="K10" i="58"/>
  <c r="K27" i="58"/>
  <c r="K49" i="58"/>
  <c r="K33" i="58"/>
  <c r="C11" i="88"/>
  <c r="C10" i="88" l="1"/>
  <c r="C42" i="88" l="1"/>
  <c r="D10" i="88" s="1"/>
  <c r="L53" i="58" l="1"/>
  <c r="L52" i="58"/>
  <c r="D42" i="88"/>
  <c r="R295" i="78"/>
  <c r="R186" i="78"/>
  <c r="R333" i="78"/>
  <c r="R203" i="78"/>
  <c r="R275" i="78"/>
  <c r="R51" i="78"/>
  <c r="K240" i="76"/>
  <c r="R323" i="78"/>
  <c r="R68" i="78"/>
  <c r="R272" i="78"/>
  <c r="R12" i="78"/>
  <c r="P153" i="69"/>
  <c r="D34" i="88"/>
  <c r="R292" i="78"/>
  <c r="R183" i="78"/>
  <c r="R330" i="78"/>
  <c r="D22" i="88"/>
  <c r="R343" i="78"/>
  <c r="R234" i="78"/>
  <c r="K10" i="81"/>
  <c r="R249" i="78"/>
  <c r="R321" i="78"/>
  <c r="L38" i="58"/>
  <c r="R90" i="78"/>
  <c r="K255" i="76"/>
  <c r="R305" i="78"/>
  <c r="R41" i="78"/>
  <c r="R128" i="78"/>
  <c r="K43" i="73"/>
  <c r="K206" i="76"/>
  <c r="K95" i="76"/>
  <c r="S31" i="71"/>
  <c r="R28" i="78"/>
  <c r="K148" i="76"/>
  <c r="L13" i="75"/>
  <c r="K204" i="76"/>
  <c r="K96" i="76"/>
  <c r="S23" i="71"/>
  <c r="O213" i="62"/>
  <c r="R319" i="78"/>
  <c r="R117" i="78"/>
  <c r="R178" i="78"/>
  <c r="R181" i="78"/>
  <c r="K297" i="76"/>
  <c r="L37" i="58"/>
  <c r="R80" i="78"/>
  <c r="R244" i="78"/>
  <c r="K223" i="76"/>
  <c r="K280" i="76"/>
  <c r="K131" i="76"/>
  <c r="L13" i="74"/>
  <c r="K37" i="76"/>
  <c r="K181" i="76"/>
  <c r="R280" i="78"/>
  <c r="R339" i="78"/>
  <c r="R106" i="78"/>
  <c r="R102" i="78"/>
  <c r="K270" i="76"/>
  <c r="I16" i="80"/>
  <c r="R56" i="78"/>
  <c r="R175" i="78"/>
  <c r="K64" i="73"/>
  <c r="K218" i="76"/>
  <c r="K107" i="76"/>
  <c r="K14" i="73"/>
  <c r="K66" i="73"/>
  <c r="D33" i="88"/>
  <c r="R231" i="78"/>
  <c r="R306" i="78"/>
  <c r="L26" i="58"/>
  <c r="R78" i="78"/>
  <c r="K246" i="76"/>
  <c r="R278" i="78"/>
  <c r="R226" i="78"/>
  <c r="R100" i="78"/>
  <c r="K19" i="73"/>
  <c r="K197" i="76"/>
  <c r="D15" i="88"/>
  <c r="R277" i="78"/>
  <c r="R168" i="78"/>
  <c r="R315" i="78"/>
  <c r="R149" i="78"/>
  <c r="R217" i="78"/>
  <c r="R33" i="78"/>
  <c r="R227" i="78"/>
  <c r="R269" i="78"/>
  <c r="R50" i="78"/>
  <c r="R218" i="78"/>
  <c r="K259" i="76"/>
  <c r="P123" i="69"/>
  <c r="D12" i="88"/>
  <c r="R274" i="78"/>
  <c r="R165" i="78"/>
  <c r="R312" i="78"/>
  <c r="D32" i="88"/>
  <c r="R325" i="78"/>
  <c r="R216" i="78"/>
  <c r="D40" i="88"/>
  <c r="R213" i="78"/>
  <c r="R291" i="78"/>
  <c r="L16" i="58"/>
  <c r="R66" i="78"/>
  <c r="K234" i="76"/>
  <c r="R241" i="78"/>
  <c r="R197" i="78"/>
  <c r="R91" i="78"/>
  <c r="M12" i="72"/>
  <c r="K188" i="76"/>
  <c r="K77" i="76"/>
  <c r="P132" i="69"/>
  <c r="K275" i="76"/>
  <c r="K127" i="76"/>
  <c r="K308" i="76"/>
  <c r="K186" i="76"/>
  <c r="K78" i="76"/>
  <c r="P122" i="69"/>
  <c r="O180" i="62"/>
  <c r="R283" i="78"/>
  <c r="R342" i="78"/>
  <c r="R113" i="78"/>
  <c r="R116" i="78"/>
  <c r="K273" i="76"/>
  <c r="L12" i="58"/>
  <c r="R59" i="78"/>
  <c r="R182" i="78"/>
  <c r="L11" i="75"/>
  <c r="K226" i="76"/>
  <c r="K110" i="76"/>
  <c r="K22" i="73"/>
  <c r="L15" i="74"/>
  <c r="D24" i="88"/>
  <c r="R243" i="78"/>
  <c r="R309" i="78"/>
  <c r="L29" i="58"/>
  <c r="R81" i="78"/>
  <c r="K249" i="76"/>
  <c r="R287" i="78"/>
  <c r="R35" i="78"/>
  <c r="R103" i="78"/>
  <c r="K27" i="73"/>
  <c r="K200" i="76"/>
  <c r="K89" i="76"/>
  <c r="S14" i="71"/>
  <c r="R10" i="78"/>
  <c r="D38" i="88"/>
  <c r="R195" i="78"/>
  <c r="R282" i="78"/>
  <c r="K221" i="76"/>
  <c r="R57" i="78"/>
  <c r="R238" i="78"/>
  <c r="R205" i="78"/>
  <c r="R161" i="78"/>
  <c r="R79" i="78"/>
  <c r="S17" i="71"/>
  <c r="K179" i="76"/>
  <c r="S22" i="71"/>
  <c r="D13" i="88"/>
  <c r="R259" i="78"/>
  <c r="R150" i="78"/>
  <c r="R297" i="78"/>
  <c r="L50" i="58"/>
  <c r="R163" i="78"/>
  <c r="R11" i="78"/>
  <c r="R173" i="78"/>
  <c r="R212" i="78"/>
  <c r="R233" i="78"/>
  <c r="R164" i="78"/>
  <c r="K35" i="76"/>
  <c r="P19" i="69"/>
  <c r="D20" i="88"/>
  <c r="R256" i="78"/>
  <c r="R147" i="78"/>
  <c r="R294" i="78"/>
  <c r="D31" i="88"/>
  <c r="R307" i="78"/>
  <c r="R198" i="78"/>
  <c r="R177" i="78"/>
  <c r="R267" i="78"/>
  <c r="R320" i="78"/>
  <c r="R45" i="78"/>
  <c r="R202" i="78"/>
  <c r="R176" i="78"/>
  <c r="R136" i="78"/>
  <c r="R67" i="78"/>
  <c r="P144" i="69"/>
  <c r="K170" i="76"/>
  <c r="K59" i="76"/>
  <c r="K290" i="76"/>
  <c r="K220" i="76"/>
  <c r="K109" i="76"/>
  <c r="K253" i="76"/>
  <c r="K168" i="76"/>
  <c r="K60" i="76"/>
  <c r="P14" i="69"/>
  <c r="R246" i="78"/>
  <c r="R318" i="78"/>
  <c r="L35" i="58"/>
  <c r="R84" i="78"/>
  <c r="K252" i="76"/>
  <c r="R296" i="78"/>
  <c r="R38" i="78"/>
  <c r="R121" i="78"/>
  <c r="K30" i="73"/>
  <c r="K203" i="76"/>
  <c r="K92" i="76"/>
  <c r="S20" i="71"/>
  <c r="R21" i="78"/>
  <c r="D29" i="88"/>
  <c r="R207" i="78"/>
  <c r="R285" i="78"/>
  <c r="K231" i="76"/>
  <c r="R60" i="78"/>
  <c r="K225" i="76"/>
  <c r="R223" i="78"/>
  <c r="R172" i="78"/>
  <c r="R82" i="78"/>
  <c r="S27" i="71"/>
  <c r="K182" i="76"/>
  <c r="K71" i="76"/>
  <c r="R25" i="78"/>
  <c r="K257" i="76"/>
  <c r="D21" i="88"/>
  <c r="R159" i="78"/>
  <c r="R251" i="78"/>
  <c r="R293" i="78"/>
  <c r="R36" i="78"/>
  <c r="R166" i="78"/>
  <c r="R140" i="78"/>
  <c r="I19" i="80"/>
  <c r="R30" i="78"/>
  <c r="P129" i="69"/>
  <c r="K161" i="76"/>
  <c r="D19" i="88"/>
  <c r="I15" i="80"/>
  <c r="R240" i="78"/>
  <c r="R132" i="78"/>
  <c r="R279" i="78"/>
  <c r="L32" i="58"/>
  <c r="R109" i="78"/>
  <c r="K294" i="76"/>
  <c r="R119" i="78"/>
  <c r="R158" i="78"/>
  <c r="R179" i="78"/>
  <c r="R110" i="78"/>
  <c r="K67" i="73"/>
  <c r="D26" i="88"/>
  <c r="I12" i="80"/>
  <c r="R237" i="78"/>
  <c r="R129" i="78"/>
  <c r="R276" i="78"/>
  <c r="D37" i="88"/>
  <c r="R289" i="78"/>
  <c r="R180" i="78"/>
  <c r="I25" i="80"/>
  <c r="R144" i="78"/>
  <c r="I22" i="80"/>
  <c r="R257" i="78"/>
  <c r="R23" i="78"/>
  <c r="R137" i="78"/>
  <c r="R115" i="78"/>
  <c r="R317" i="78"/>
  <c r="K295" i="76"/>
  <c r="R43" i="78"/>
  <c r="K152" i="76"/>
  <c r="K41" i="76"/>
  <c r="K236" i="76"/>
  <c r="K202" i="76"/>
  <c r="K91" i="76"/>
  <c r="R40" i="78"/>
  <c r="K150" i="76"/>
  <c r="K42" i="76"/>
  <c r="N71" i="63"/>
  <c r="K12" i="81"/>
  <c r="R210" i="78"/>
  <c r="R288" i="78"/>
  <c r="R17" i="78"/>
  <c r="R63" i="78"/>
  <c r="K228" i="76"/>
  <c r="R230" i="78"/>
  <c r="R190" i="78"/>
  <c r="R85" i="78"/>
  <c r="S24" i="71"/>
  <c r="K185" i="76"/>
  <c r="K74" i="76"/>
  <c r="P126" i="69"/>
  <c r="K268" i="76"/>
  <c r="D41" i="88"/>
  <c r="R171" i="78"/>
  <c r="R255" i="78"/>
  <c r="R302" i="78"/>
  <c r="R39" i="78"/>
  <c r="R184" i="78"/>
  <c r="R151" i="78"/>
  <c r="R107" i="78"/>
  <c r="R61" i="78"/>
  <c r="P135" i="69"/>
  <c r="K164" i="76"/>
  <c r="D16" i="88"/>
  <c r="R331" i="78"/>
  <c r="R222" i="78"/>
  <c r="R114" i="78"/>
  <c r="R261" i="78"/>
  <c r="L13" i="58"/>
  <c r="R87" i="78"/>
  <c r="K276" i="76"/>
  <c r="L40" i="58"/>
  <c r="R104" i="78"/>
  <c r="R125" i="78"/>
  <c r="R88" i="78"/>
  <c r="K37" i="73"/>
  <c r="D25" i="88"/>
  <c r="R328" i="78"/>
  <c r="R219" i="78"/>
  <c r="R111" i="78"/>
  <c r="R258" i="78"/>
  <c r="D14" i="88"/>
  <c r="R271" i="78"/>
  <c r="R162" i="78"/>
  <c r="R322" i="78"/>
  <c r="R120" i="78"/>
  <c r="R185" i="78"/>
  <c r="R188" i="78"/>
  <c r="K301" i="76"/>
  <c r="L43" i="58"/>
  <c r="R83" i="78"/>
  <c r="R254" i="78"/>
  <c r="K230" i="76"/>
  <c r="K287" i="76"/>
  <c r="K134" i="76"/>
  <c r="L14" i="75"/>
  <c r="K43" i="76"/>
  <c r="K184" i="76"/>
  <c r="K73" i="76"/>
  <c r="K281" i="76"/>
  <c r="K132" i="76"/>
  <c r="K24" i="76"/>
  <c r="N35" i="63"/>
  <c r="K11" i="81"/>
  <c r="R174" i="78"/>
  <c r="R264" i="78"/>
  <c r="R311" i="78"/>
  <c r="R42" i="78"/>
  <c r="R191" i="78"/>
  <c r="R169" i="78"/>
  <c r="R118" i="78"/>
  <c r="R64" i="78"/>
  <c r="P138" i="69"/>
  <c r="K167" i="76"/>
  <c r="K56" i="76"/>
  <c r="K283" i="76"/>
  <c r="K217" i="76"/>
  <c r="I18" i="80"/>
  <c r="R138" i="78"/>
  <c r="R232" i="78"/>
  <c r="R235" i="78"/>
  <c r="R14" i="78"/>
  <c r="R112" i="78"/>
  <c r="R98" i="78"/>
  <c r="R299" i="78"/>
  <c r="K277" i="76"/>
  <c r="R22" i="78"/>
  <c r="K146" i="76"/>
  <c r="K32" i="76"/>
  <c r="R204" i="78"/>
  <c r="L18" i="58"/>
  <c r="R310" i="78"/>
  <c r="D17" i="88"/>
  <c r="L15" i="58"/>
  <c r="K34" i="73"/>
  <c r="K48" i="73"/>
  <c r="R20" i="78"/>
  <c r="K149" i="76"/>
  <c r="R167" i="78"/>
  <c r="K113" i="76"/>
  <c r="K130" i="76"/>
  <c r="R304" i="78"/>
  <c r="R160" i="78"/>
  <c r="K288" i="76"/>
  <c r="R74" i="78"/>
  <c r="K29" i="76"/>
  <c r="K125" i="76"/>
  <c r="R337" i="78"/>
  <c r="R126" i="78"/>
  <c r="R214" i="78"/>
  <c r="R206" i="78"/>
  <c r="K307" i="76"/>
  <c r="L49" i="58"/>
  <c r="D30" i="88"/>
  <c r="R225" i="78"/>
  <c r="R300" i="78"/>
  <c r="L19" i="58"/>
  <c r="R72" i="78"/>
  <c r="K237" i="76"/>
  <c r="R250" i="78"/>
  <c r="R208" i="78"/>
  <c r="R94" i="78"/>
  <c r="M29" i="72"/>
  <c r="K209" i="76"/>
  <c r="K265" i="76"/>
  <c r="K133" i="76"/>
  <c r="K242" i="76"/>
  <c r="K144" i="76"/>
  <c r="K14" i="76"/>
  <c r="O226" i="62"/>
  <c r="U260" i="61"/>
  <c r="P55" i="69"/>
  <c r="O203" i="62"/>
  <c r="M27" i="72"/>
  <c r="O219" i="62"/>
  <c r="P114" i="69"/>
  <c r="N67" i="63"/>
  <c r="K21" i="73"/>
  <c r="S26" i="71"/>
  <c r="P29" i="69"/>
  <c r="O258" i="62"/>
  <c r="U206" i="61"/>
  <c r="L56" i="58"/>
  <c r="U230" i="61"/>
  <c r="K194" i="76"/>
  <c r="K254" i="76"/>
  <c r="K124" i="76"/>
  <c r="K235" i="76"/>
  <c r="K141" i="76"/>
  <c r="K11" i="76"/>
  <c r="O220" i="62"/>
  <c r="L14" i="74"/>
  <c r="P52" i="69"/>
  <c r="O198" i="62"/>
  <c r="M11" i="72"/>
  <c r="O215" i="62"/>
  <c r="P111" i="69"/>
  <c r="N64" i="63"/>
  <c r="K12" i="73"/>
  <c r="R47" i="78"/>
  <c r="K80" i="76"/>
  <c r="K286" i="76"/>
  <c r="K79" i="76"/>
  <c r="K238" i="76"/>
  <c r="K93" i="76"/>
  <c r="L20" i="58"/>
  <c r="O132" i="62"/>
  <c r="P136" i="69"/>
  <c r="L17" i="65"/>
  <c r="O117" i="62"/>
  <c r="K17" i="67"/>
  <c r="O143" i="62"/>
  <c r="P72" i="69"/>
  <c r="I17" i="80"/>
  <c r="R86" i="78"/>
  <c r="R201" i="78"/>
  <c r="R286" i="78"/>
  <c r="R62" i="78"/>
  <c r="L16" i="75"/>
  <c r="O253" i="62"/>
  <c r="R130" i="78"/>
  <c r="K38" i="76"/>
  <c r="R170" i="78"/>
  <c r="K269" i="76"/>
  <c r="K31" i="76"/>
  <c r="R268" i="78"/>
  <c r="L47" i="58"/>
  <c r="K267" i="76"/>
  <c r="R53" i="78"/>
  <c r="K58" i="73"/>
  <c r="K104" i="76"/>
  <c r="R301" i="78"/>
  <c r="I24" i="80"/>
  <c r="R142" i="78"/>
  <c r="R145" i="78"/>
  <c r="K285" i="76"/>
  <c r="L28" i="58"/>
  <c r="D35" i="88"/>
  <c r="R189" i="78"/>
  <c r="R270" i="78"/>
  <c r="R338" i="78"/>
  <c r="R48" i="78"/>
  <c r="R209" i="78"/>
  <c r="R187" i="78"/>
  <c r="R143" i="78"/>
  <c r="R73" i="78"/>
  <c r="P150" i="69"/>
  <c r="K155" i="76"/>
  <c r="K25" i="76"/>
  <c r="K106" i="76"/>
  <c r="R16" i="78"/>
  <c r="K123" i="76"/>
  <c r="M28" i="72"/>
  <c r="O187" i="62"/>
  <c r="K24" i="73"/>
  <c r="P37" i="69"/>
  <c r="O165" i="62"/>
  <c r="P139" i="69"/>
  <c r="O189" i="62"/>
  <c r="P96" i="69"/>
  <c r="N34" i="63"/>
  <c r="P152" i="69"/>
  <c r="P119" i="69"/>
  <c r="K16" i="67"/>
  <c r="O214" i="62"/>
  <c r="U170" i="61"/>
  <c r="U30" i="61"/>
  <c r="U197" i="61"/>
  <c r="K140" i="76"/>
  <c r="K18" i="76"/>
  <c r="K103" i="76"/>
  <c r="K311" i="76"/>
  <c r="K120" i="76"/>
  <c r="M18" i="72"/>
  <c r="O174" i="62"/>
  <c r="M32" i="72"/>
  <c r="P34" i="69"/>
  <c r="O159" i="62"/>
  <c r="P128" i="69"/>
  <c r="O182" i="62"/>
  <c r="P93" i="69"/>
  <c r="N23" i="63"/>
  <c r="P145" i="69"/>
  <c r="R146" i="78"/>
  <c r="K44" i="76"/>
  <c r="K205" i="76"/>
  <c r="K55" i="76"/>
  <c r="K201" i="76"/>
  <c r="K72" i="76"/>
  <c r="L20" i="65"/>
  <c r="R242" i="78"/>
  <c r="R326" i="78"/>
  <c r="I14" i="80"/>
  <c r="I11" i="80"/>
  <c r="R193" i="78"/>
  <c r="K166" i="76"/>
  <c r="I21" i="80"/>
  <c r="R101" i="78"/>
  <c r="K229" i="76"/>
  <c r="K291" i="76"/>
  <c r="K128" i="76"/>
  <c r="K214" i="76"/>
  <c r="R135" i="78"/>
  <c r="R224" i="78"/>
  <c r="L55" i="58"/>
  <c r="R290" i="78"/>
  <c r="R15" i="78"/>
  <c r="K86" i="76"/>
  <c r="R265" i="78"/>
  <c r="R327" i="78"/>
  <c r="L44" i="58"/>
  <c r="R96" i="78"/>
  <c r="K264" i="76"/>
  <c r="R332" i="78"/>
  <c r="D27" i="88"/>
  <c r="R153" i="78"/>
  <c r="R245" i="78"/>
  <c r="R266" i="78"/>
  <c r="R26" i="78"/>
  <c r="R148" i="78"/>
  <c r="R122" i="78"/>
  <c r="R335" i="78"/>
  <c r="K303" i="76"/>
  <c r="R92" i="78"/>
  <c r="K98" i="76"/>
  <c r="K305" i="76"/>
  <c r="K85" i="76"/>
  <c r="K256" i="76"/>
  <c r="K102" i="76"/>
  <c r="P133" i="69"/>
  <c r="O144" i="62"/>
  <c r="P154" i="69"/>
  <c r="K12" i="67"/>
  <c r="O129" i="62"/>
  <c r="P24" i="69"/>
  <c r="O155" i="62"/>
  <c r="P78" i="69"/>
  <c r="O242" i="62"/>
  <c r="N57" i="63"/>
  <c r="P101" i="69"/>
  <c r="L14" i="65"/>
  <c r="O175" i="62"/>
  <c r="U133" i="61"/>
  <c r="U44" i="61"/>
  <c r="R71" i="78"/>
  <c r="K83" i="76"/>
  <c r="K293" i="76"/>
  <c r="K82" i="76"/>
  <c r="K245" i="76"/>
  <c r="K99" i="76"/>
  <c r="L48" i="58"/>
  <c r="O138" i="62"/>
  <c r="P143" i="69"/>
  <c r="L13" i="66"/>
  <c r="O123" i="62"/>
  <c r="P16" i="69"/>
  <c r="R329" i="78"/>
  <c r="R70" i="78"/>
  <c r="P13" i="69"/>
  <c r="R124" i="78"/>
  <c r="L17" i="75"/>
  <c r="K49" i="76"/>
  <c r="R141" i="78"/>
  <c r="R308" i="78"/>
  <c r="K199" i="76"/>
  <c r="L34" i="58"/>
  <c r="K53" i="76"/>
  <c r="K196" i="76"/>
  <c r="R105" i="78"/>
  <c r="R152" i="78"/>
  <c r="L31" i="58"/>
  <c r="R229" i="78"/>
  <c r="K262" i="76"/>
  <c r="D23" i="88"/>
  <c r="R228" i="78"/>
  <c r="R303" i="78"/>
  <c r="L23" i="58"/>
  <c r="R75" i="78"/>
  <c r="K243" i="76"/>
  <c r="R260" i="78"/>
  <c r="R334" i="78"/>
  <c r="R123" i="78"/>
  <c r="R196" i="78"/>
  <c r="R199" i="78"/>
  <c r="K304" i="76"/>
  <c r="L46" i="58"/>
  <c r="R89" i="78"/>
  <c r="R263" i="78"/>
  <c r="K241" i="76"/>
  <c r="R281" i="78"/>
  <c r="K50" i="76"/>
  <c r="K211" i="76"/>
  <c r="K64" i="76"/>
  <c r="K210" i="76"/>
  <c r="K81" i="76"/>
  <c r="K15" i="67"/>
  <c r="O104" i="62"/>
  <c r="P112" i="69"/>
  <c r="N62" i="63"/>
  <c r="O95" i="62"/>
  <c r="O16" i="64"/>
  <c r="O122" i="62"/>
  <c r="P57" i="69"/>
  <c r="O202" i="62"/>
  <c r="O227" i="62"/>
  <c r="P83" i="69"/>
  <c r="N66" i="63"/>
  <c r="O121" i="62"/>
  <c r="U97" i="61"/>
  <c r="O97" i="62"/>
  <c r="R211" i="78"/>
  <c r="D36" i="88"/>
  <c r="R69" i="78"/>
  <c r="M20" i="72"/>
  <c r="D39" i="88"/>
  <c r="R127" i="78"/>
  <c r="K233" i="76"/>
  <c r="K227" i="76"/>
  <c r="R239" i="78"/>
  <c r="K284" i="76"/>
  <c r="R316" i="78"/>
  <c r="R77" i="78"/>
  <c r="K61" i="73"/>
  <c r="K178" i="76"/>
  <c r="R336" i="78"/>
  <c r="R99" i="78"/>
  <c r="R341" i="78"/>
  <c r="R157" i="78"/>
  <c r="K215" i="76"/>
  <c r="K13" i="81"/>
  <c r="R192" i="78"/>
  <c r="R273" i="78"/>
  <c r="I13" i="80"/>
  <c r="R54" i="78"/>
  <c r="R220" i="78"/>
  <c r="R194" i="78"/>
  <c r="R298" i="78"/>
  <c r="I20" i="80"/>
  <c r="R131" i="78"/>
  <c r="R134" i="78"/>
  <c r="K282" i="76"/>
  <c r="L25" i="58"/>
  <c r="R65" i="78"/>
  <c r="R200" i="78"/>
  <c r="K16" i="76"/>
  <c r="K248" i="76"/>
  <c r="K52" i="73"/>
  <c r="K175" i="76"/>
  <c r="K21" i="76"/>
  <c r="K189" i="76"/>
  <c r="K57" i="76"/>
  <c r="N59" i="63"/>
  <c r="O71" i="62"/>
  <c r="P94" i="69"/>
  <c r="N21" i="63"/>
  <c r="O53" i="62"/>
  <c r="N37" i="63"/>
  <c r="K32" i="73"/>
  <c r="P39" i="69"/>
  <c r="O164" i="62"/>
  <c r="O196" i="62"/>
  <c r="P65" i="69"/>
  <c r="N45" i="63"/>
  <c r="O69" i="62"/>
  <c r="U64" i="61"/>
  <c r="O42" i="62"/>
  <c r="K22" i="76"/>
  <c r="K46" i="73"/>
  <c r="K172" i="76"/>
  <c r="K15" i="76"/>
  <c r="K183" i="76"/>
  <c r="D28" i="88"/>
  <c r="R34" i="78"/>
  <c r="K310" i="76"/>
  <c r="R248" i="78"/>
  <c r="R324" i="78"/>
  <c r="R139" i="78"/>
  <c r="K165" i="76"/>
  <c r="U264" i="61"/>
  <c r="P47" i="69"/>
  <c r="K47" i="76"/>
  <c r="K207" i="76"/>
  <c r="N56" i="63"/>
  <c r="P91" i="69"/>
  <c r="O46" i="62"/>
  <c r="L12" i="75"/>
  <c r="L15" i="66"/>
  <c r="O221" i="62"/>
  <c r="K137" i="76"/>
  <c r="K145" i="76"/>
  <c r="K299" i="76"/>
  <c r="K30" i="76"/>
  <c r="O168" i="62"/>
  <c r="P106" i="69"/>
  <c r="O263" i="62"/>
  <c r="K47" i="73"/>
  <c r="O209" i="62"/>
  <c r="P90" i="69"/>
  <c r="O228" i="62"/>
  <c r="O254" i="62"/>
  <c r="R97" i="78"/>
  <c r="K26" i="76"/>
  <c r="K193" i="76"/>
  <c r="K40" i="76"/>
  <c r="K198" i="76"/>
  <c r="K69" i="76"/>
  <c r="L13" i="65"/>
  <c r="O89" i="62"/>
  <c r="P103" i="69"/>
  <c r="N44" i="63"/>
  <c r="O74" i="62"/>
  <c r="N55" i="63"/>
  <c r="K57" i="73"/>
  <c r="P48" i="69"/>
  <c r="R154" i="78"/>
  <c r="K65" i="76"/>
  <c r="K239" i="76"/>
  <c r="K70" i="76"/>
  <c r="K216" i="76"/>
  <c r="K87" i="76"/>
  <c r="P31" i="69"/>
  <c r="O120" i="62"/>
  <c r="P118" i="69"/>
  <c r="O11" i="64"/>
  <c r="K101" i="76"/>
  <c r="R37" i="78"/>
  <c r="K88" i="76"/>
  <c r="K263" i="76"/>
  <c r="K105" i="76"/>
  <c r="P140" i="69"/>
  <c r="O150" i="62"/>
  <c r="S13" i="71"/>
  <c r="K18" i="67"/>
  <c r="O135" i="62"/>
  <c r="P30" i="69"/>
  <c r="O161" i="62"/>
  <c r="N38" i="63"/>
  <c r="O212" i="62"/>
  <c r="P107" i="69"/>
  <c r="N69" i="63"/>
  <c r="O58" i="62"/>
  <c r="U19" i="61"/>
  <c r="U215" i="61"/>
  <c r="U81" i="61"/>
  <c r="U251" i="61"/>
  <c r="U24" i="61"/>
  <c r="U135" i="61"/>
  <c r="O26" i="62"/>
  <c r="U234" i="61"/>
  <c r="U122" i="61"/>
  <c r="O36" i="62"/>
  <c r="U116" i="61"/>
  <c r="U101" i="61"/>
  <c r="U41" i="61"/>
  <c r="U98" i="61"/>
  <c r="N73" i="63"/>
  <c r="P137" i="69"/>
  <c r="L18" i="65"/>
  <c r="O112" i="62"/>
  <c r="U55" i="61"/>
  <c r="U242" i="61"/>
  <c r="U16" i="61"/>
  <c r="O27" i="62"/>
  <c r="U72" i="61"/>
  <c r="U169" i="61"/>
  <c r="U65" i="61"/>
  <c r="L45" i="58"/>
  <c r="O85" i="62"/>
  <c r="K28" i="73"/>
  <c r="K53" i="73"/>
  <c r="P77" i="69"/>
  <c r="N36" i="63"/>
  <c r="U218" i="61"/>
  <c r="U42" i="61"/>
  <c r="U160" i="61"/>
  <c r="R252" i="78"/>
  <c r="R108" i="78"/>
  <c r="R95" i="78"/>
  <c r="R284" i="78"/>
  <c r="L41" i="58"/>
  <c r="K49" i="73"/>
  <c r="K36" i="76"/>
  <c r="O255" i="62"/>
  <c r="N25" i="63"/>
  <c r="P147" i="69"/>
  <c r="K162" i="76"/>
  <c r="N12" i="63"/>
  <c r="P73" i="69"/>
  <c r="K54" i="73"/>
  <c r="K17" i="73"/>
  <c r="O234" i="62"/>
  <c r="O191" i="62"/>
  <c r="K40" i="73"/>
  <c r="K121" i="76"/>
  <c r="K180" i="76"/>
  <c r="K59" i="73"/>
  <c r="O92" i="62"/>
  <c r="P88" i="69"/>
  <c r="O223" i="62"/>
  <c r="S32" i="71"/>
  <c r="O176" i="62"/>
  <c r="P51" i="69"/>
  <c r="O192" i="62"/>
  <c r="O218" i="62"/>
  <c r="K11" i="73"/>
  <c r="M26" i="72"/>
  <c r="K163" i="76"/>
  <c r="K63" i="73"/>
  <c r="K177" i="76"/>
  <c r="K48" i="76"/>
  <c r="N41" i="63"/>
  <c r="O56" i="62"/>
  <c r="P85" i="69"/>
  <c r="O256" i="62"/>
  <c r="O31" i="62"/>
  <c r="N20" i="63"/>
  <c r="M16" i="72"/>
  <c r="P27" i="69"/>
  <c r="R76" i="78"/>
  <c r="K19" i="76"/>
  <c r="K190" i="76"/>
  <c r="K34" i="76"/>
  <c r="K195" i="76"/>
  <c r="K66" i="76"/>
  <c r="O14" i="64"/>
  <c r="O83" i="62"/>
  <c r="P100" i="69"/>
  <c r="I10" i="80"/>
  <c r="K62" i="76"/>
  <c r="K232" i="76"/>
  <c r="K67" i="76"/>
  <c r="K213" i="76"/>
  <c r="K84" i="76"/>
  <c r="P22" i="69"/>
  <c r="O110" i="62"/>
  <c r="P115" i="69"/>
  <c r="N68" i="63"/>
  <c r="O101" i="62"/>
  <c r="L15" i="65"/>
  <c r="O128" i="62"/>
  <c r="O65" i="62"/>
  <c r="O140" i="62"/>
  <c r="P86" i="69"/>
  <c r="N42" i="63"/>
  <c r="U233" i="61"/>
  <c r="U60" i="61"/>
  <c r="U173" i="61"/>
  <c r="R21" i="59"/>
  <c r="U220" i="61"/>
  <c r="R23" i="59"/>
  <c r="U99" i="61"/>
  <c r="U119" i="61"/>
  <c r="U216" i="61"/>
  <c r="U80" i="61"/>
  <c r="U249" i="61"/>
  <c r="U192" i="61"/>
  <c r="O18" i="62"/>
  <c r="U232" i="61"/>
  <c r="O250" i="62"/>
  <c r="O206" i="62"/>
  <c r="P104" i="69"/>
  <c r="N63" i="63"/>
  <c r="O51" i="62"/>
  <c r="U13" i="61"/>
  <c r="U209" i="61"/>
  <c r="U66" i="61"/>
  <c r="U247" i="61"/>
  <c r="U12" i="61"/>
  <c r="U129" i="61"/>
  <c r="U231" i="61"/>
  <c r="O73" i="62"/>
  <c r="K279" i="76"/>
  <c r="R236" i="78"/>
  <c r="K266" i="76"/>
  <c r="R29" i="78"/>
  <c r="R93" i="78"/>
  <c r="R52" i="78"/>
  <c r="N18" i="63"/>
  <c r="S12" i="71"/>
  <c r="O14" i="62"/>
  <c r="K208" i="76"/>
  <c r="K75" i="76"/>
  <c r="O98" i="62"/>
  <c r="N53" i="63"/>
  <c r="N70" i="63"/>
  <c r="P149" i="69"/>
  <c r="O197" i="62"/>
  <c r="K38" i="73"/>
  <c r="P141" i="69"/>
  <c r="K100" i="76"/>
  <c r="K159" i="76"/>
  <c r="S28" i="71"/>
  <c r="O62" i="62"/>
  <c r="P67" i="69"/>
  <c r="O190" i="62"/>
  <c r="P121" i="69"/>
  <c r="K65" i="73"/>
  <c r="P33" i="69"/>
  <c r="O152" i="62"/>
  <c r="O184" i="62"/>
  <c r="K251" i="76"/>
  <c r="R18" i="78"/>
  <c r="K142" i="76"/>
  <c r="K278" i="76"/>
  <c r="K156" i="76"/>
  <c r="K27" i="76"/>
  <c r="O246" i="62"/>
  <c r="O25" i="62"/>
  <c r="P64" i="69"/>
  <c r="O217" i="62"/>
  <c r="K36" i="73"/>
  <c r="O238" i="62"/>
  <c r="P131" i="69"/>
  <c r="L12" i="65"/>
  <c r="S11" i="71"/>
  <c r="M17" i="72"/>
  <c r="K160" i="76"/>
  <c r="R31" i="78"/>
  <c r="K174" i="76"/>
  <c r="K45" i="76"/>
  <c r="N28" i="63"/>
  <c r="O50" i="62"/>
  <c r="P82" i="69"/>
  <c r="R19" i="78"/>
  <c r="K13" i="76"/>
  <c r="K187" i="76"/>
  <c r="K28" i="76"/>
  <c r="K192" i="76"/>
  <c r="K63" i="76"/>
  <c r="N65" i="63"/>
  <c r="O77" i="62"/>
  <c r="P97" i="69"/>
  <c r="N31" i="63"/>
  <c r="O59" i="62"/>
  <c r="N43" i="63"/>
  <c r="K39" i="73"/>
  <c r="N49" i="63"/>
  <c r="S29" i="71"/>
  <c r="P62" i="69"/>
  <c r="N19" i="63"/>
  <c r="U188" i="61"/>
  <c r="U83" i="61"/>
  <c r="U136" i="61"/>
  <c r="U17" i="61"/>
  <c r="U187" i="61"/>
  <c r="O67" i="62"/>
  <c r="U21" i="61"/>
  <c r="U74" i="61"/>
  <c r="U198" i="61"/>
  <c r="O181" i="62"/>
  <c r="U213" i="61"/>
  <c r="U137" i="61"/>
  <c r="U207" i="61"/>
  <c r="U20" i="61"/>
  <c r="O22" i="62"/>
  <c r="O131" i="62"/>
  <c r="K116" i="76"/>
  <c r="K272" i="76"/>
  <c r="K143" i="76"/>
  <c r="R155" i="78"/>
  <c r="K261" i="76"/>
  <c r="P156" i="69"/>
  <c r="O40" i="62"/>
  <c r="K14" i="67"/>
  <c r="U31" i="61"/>
  <c r="K151" i="76"/>
  <c r="K54" i="76"/>
  <c r="O68" i="62"/>
  <c r="N15" i="63"/>
  <c r="N30" i="63"/>
  <c r="P75" i="69"/>
  <c r="O158" i="62"/>
  <c r="K55" i="73"/>
  <c r="K247" i="76"/>
  <c r="L12" i="74"/>
  <c r="K138" i="76"/>
  <c r="N47" i="63"/>
  <c r="O28" i="62"/>
  <c r="P49" i="69"/>
  <c r="O153" i="62"/>
  <c r="N61" i="63"/>
  <c r="M31" i="72"/>
  <c r="L19" i="65"/>
  <c r="K60" i="73"/>
  <c r="K25" i="73"/>
  <c r="K176" i="76"/>
  <c r="K61" i="76"/>
  <c r="K118" i="76"/>
  <c r="R58" i="78"/>
  <c r="K135" i="76"/>
  <c r="K41" i="73"/>
  <c r="O200" i="62"/>
  <c r="K51" i="73"/>
  <c r="P46" i="69"/>
  <c r="O183" i="62"/>
  <c r="S16" i="71"/>
  <c r="O204" i="62"/>
  <c r="P105" i="69"/>
  <c r="N52" i="63"/>
  <c r="K244" i="76"/>
  <c r="K309" i="76"/>
  <c r="K139" i="76"/>
  <c r="K271" i="76"/>
  <c r="K153" i="76"/>
  <c r="K20" i="76"/>
  <c r="O239" i="62"/>
  <c r="O19" i="62"/>
  <c r="P61" i="69"/>
  <c r="P120" i="69"/>
  <c r="S36" i="71"/>
  <c r="K157" i="76"/>
  <c r="R24" i="78"/>
  <c r="K171" i="76"/>
  <c r="K39" i="76"/>
  <c r="N24" i="63"/>
  <c r="O43" i="62"/>
  <c r="P79" i="69"/>
  <c r="O243" i="62"/>
  <c r="O16" i="62"/>
  <c r="O262" i="62"/>
  <c r="S19" i="71"/>
  <c r="K50" i="73"/>
  <c r="O236" i="62"/>
  <c r="P41" i="69"/>
  <c r="O240" i="62"/>
  <c r="U145" i="61"/>
  <c r="O108" i="62"/>
  <c r="U100" i="61"/>
  <c r="O151" i="62"/>
  <c r="U153" i="61"/>
  <c r="R313" i="78"/>
  <c r="K114" i="76"/>
  <c r="R340" i="78"/>
  <c r="D18" i="88"/>
  <c r="R133" i="78"/>
  <c r="R314" i="78"/>
  <c r="K154" i="76"/>
  <c r="P76" i="69"/>
  <c r="O125" i="62"/>
  <c r="U252" i="61"/>
  <c r="K58" i="76"/>
  <c r="K33" i="76"/>
  <c r="O34" i="62"/>
  <c r="O229" i="62"/>
  <c r="O249" i="62"/>
  <c r="P54" i="69"/>
  <c r="O119" i="62"/>
  <c r="K298" i="76"/>
  <c r="K12" i="76"/>
  <c r="K289" i="76"/>
  <c r="K117" i="76"/>
  <c r="O260" i="62"/>
  <c r="K62" i="73"/>
  <c r="P28" i="69"/>
  <c r="O80" i="62"/>
  <c r="N27" i="63"/>
  <c r="P142" i="69"/>
  <c r="N58" i="63"/>
  <c r="M19" i="72"/>
  <c r="P155" i="69"/>
  <c r="K122" i="76"/>
  <c r="R55" i="78"/>
  <c r="K97" i="76"/>
  <c r="K292" i="76"/>
  <c r="K111" i="76"/>
  <c r="P158" i="69"/>
  <c r="O162" i="62"/>
  <c r="S35" i="71"/>
  <c r="P25" i="69"/>
  <c r="O147" i="62"/>
  <c r="L39" i="58"/>
  <c r="O173" i="62"/>
  <c r="P87" i="69"/>
  <c r="N11" i="63"/>
  <c r="K173" i="76"/>
  <c r="K52" i="76"/>
  <c r="K115" i="76"/>
  <c r="R49" i="78"/>
  <c r="K129" i="76"/>
  <c r="K29" i="73"/>
  <c r="O195" i="62"/>
  <c r="K44" i="73"/>
  <c r="P43" i="69"/>
  <c r="K212" i="76"/>
  <c r="K302" i="76"/>
  <c r="K136" i="76"/>
  <c r="K260" i="76"/>
  <c r="K147" i="76"/>
  <c r="K17" i="76"/>
  <c r="O232" i="62"/>
  <c r="O13" i="62"/>
  <c r="P58" i="69"/>
  <c r="O205" i="62"/>
  <c r="K13" i="73"/>
  <c r="O225" i="62"/>
  <c r="P117" i="69"/>
  <c r="P63" i="69"/>
  <c r="L11" i="74"/>
  <c r="P20" i="69"/>
  <c r="O237" i="62"/>
  <c r="U103" i="61"/>
  <c r="O35" i="62"/>
  <c r="U61" i="61"/>
  <c r="O93" i="62"/>
  <c r="U117" i="61"/>
  <c r="U217" i="61"/>
  <c r="O136" i="62"/>
  <c r="O47" i="62"/>
  <c r="U161" i="61"/>
  <c r="R156" i="78"/>
  <c r="K306" i="76"/>
  <c r="P36" i="69"/>
  <c r="O207" i="62"/>
  <c r="N17" i="63"/>
  <c r="K219" i="76"/>
  <c r="O113" i="62"/>
  <c r="R46" i="78"/>
  <c r="S25" i="71"/>
  <c r="K126" i="76"/>
  <c r="P146" i="69"/>
  <c r="O130" i="62"/>
  <c r="O12" i="62"/>
  <c r="U180" i="61"/>
  <c r="U177" i="61"/>
  <c r="O111" i="62"/>
  <c r="S34" i="71"/>
  <c r="P59" i="69"/>
  <c r="O188" i="62"/>
  <c r="U56" i="61"/>
  <c r="U52" i="61"/>
  <c r="U181" i="61"/>
  <c r="U211" i="61"/>
  <c r="U71" i="61"/>
  <c r="U132" i="61"/>
  <c r="O231" i="62"/>
  <c r="O211" i="62"/>
  <c r="P11" i="69"/>
  <c r="O105" i="62"/>
  <c r="R22" i="59"/>
  <c r="U127" i="61"/>
  <c r="L14" i="58"/>
  <c r="U178" i="61"/>
  <c r="O49" i="62"/>
  <c r="U68" i="61"/>
  <c r="U50" i="61"/>
  <c r="U174" i="61"/>
  <c r="U134" i="61"/>
  <c r="O66" i="62"/>
  <c r="O241" i="62"/>
  <c r="L54" i="58"/>
  <c r="P53" i="69"/>
  <c r="O264" i="62"/>
  <c r="U163" i="61"/>
  <c r="R20" i="59"/>
  <c r="U121" i="61"/>
  <c r="O178" i="62"/>
  <c r="U172" i="61"/>
  <c r="O41" i="62"/>
  <c r="U243" i="61"/>
  <c r="O11" i="62"/>
  <c r="P21" i="69"/>
  <c r="M14" i="72"/>
  <c r="L17" i="66"/>
  <c r="O148" i="62"/>
  <c r="U76" i="61"/>
  <c r="U255" i="61"/>
  <c r="U34" i="61"/>
  <c r="U96" i="61"/>
  <c r="P81" i="69"/>
  <c r="L15" i="75"/>
  <c r="P23" i="69"/>
  <c r="O199" i="62"/>
  <c r="U106" i="61"/>
  <c r="O54" i="62"/>
  <c r="U67" i="61"/>
  <c r="O100" i="62"/>
  <c r="U126" i="61"/>
  <c r="U226" i="61"/>
  <c r="O145" i="62"/>
  <c r="O55" i="62"/>
  <c r="U164" i="61"/>
  <c r="U28" i="61"/>
  <c r="U87" i="61"/>
  <c r="O88" i="62"/>
  <c r="U146" i="61"/>
  <c r="U185" i="61"/>
  <c r="O252" i="62"/>
  <c r="O76" i="62"/>
  <c r="U25" i="61"/>
  <c r="U36" i="61"/>
  <c r="O33" i="62"/>
  <c r="U125" i="61"/>
  <c r="O107" i="62"/>
  <c r="N48" i="63"/>
  <c r="U15" i="61"/>
  <c r="U105" i="61"/>
  <c r="U33" i="61"/>
  <c r="U201" i="61"/>
  <c r="K45" i="73"/>
  <c r="K119" i="76"/>
  <c r="L11" i="66"/>
  <c r="U152" i="61"/>
  <c r="U158" i="61"/>
  <c r="O166" i="62"/>
  <c r="U208" i="61"/>
  <c r="U171" i="61"/>
  <c r="K42" i="73"/>
  <c r="U154" i="61"/>
  <c r="U95" i="61"/>
  <c r="O248" i="62"/>
  <c r="O134" i="62"/>
  <c r="U151" i="61"/>
  <c r="O23" i="62"/>
  <c r="R262" i="78"/>
  <c r="K296" i="76"/>
  <c r="O261" i="62"/>
  <c r="M23" i="72"/>
  <c r="P134" i="69"/>
  <c r="K90" i="76"/>
  <c r="K11" i="67"/>
  <c r="K94" i="76"/>
  <c r="P17" i="69"/>
  <c r="K20" i="73"/>
  <c r="O194" i="62"/>
  <c r="U58" i="61"/>
  <c r="U175" i="61"/>
  <c r="U143" i="61"/>
  <c r="U140" i="61"/>
  <c r="U165" i="61"/>
  <c r="P60" i="69"/>
  <c r="P38" i="69"/>
  <c r="U224" i="61"/>
  <c r="O90" i="62"/>
  <c r="R12" i="59"/>
  <c r="U150" i="61"/>
  <c r="U93" i="61"/>
  <c r="U155" i="61"/>
  <c r="U147" i="61"/>
  <c r="P124" i="69"/>
  <c r="K16" i="73"/>
  <c r="L11" i="65"/>
  <c r="O39" i="62"/>
  <c r="U26" i="61"/>
  <c r="U88" i="61"/>
  <c r="O133" i="62"/>
  <c r="U144" i="61"/>
  <c r="U244" i="61"/>
  <c r="O172" i="62"/>
  <c r="O84" i="62"/>
  <c r="U53" i="61"/>
  <c r="L36" i="58"/>
  <c r="U204" i="61"/>
  <c r="P102" i="69"/>
  <c r="O257" i="62"/>
  <c r="P32" i="69"/>
  <c r="O208" i="62"/>
  <c r="U118" i="61"/>
  <c r="O72" i="62"/>
  <c r="U82" i="61"/>
  <c r="O124" i="62"/>
  <c r="U138" i="61"/>
  <c r="U238" i="61"/>
  <c r="U32" i="61"/>
  <c r="U149" i="61"/>
  <c r="O259" i="62"/>
  <c r="P113" i="69"/>
  <c r="O12" i="64"/>
  <c r="O87" i="62"/>
  <c r="U37" i="61"/>
  <c r="U227" i="61"/>
  <c r="R13" i="59"/>
  <c r="U111" i="61"/>
  <c r="P12" i="69"/>
  <c r="S18" i="71"/>
  <c r="L14" i="66"/>
  <c r="O139" i="62"/>
  <c r="U70" i="61"/>
  <c r="U248" i="61"/>
  <c r="O45" i="62"/>
  <c r="U184" i="61"/>
  <c r="U256" i="61"/>
  <c r="U222" i="61"/>
  <c r="N72" i="63"/>
  <c r="L24" i="58"/>
  <c r="U254" i="61"/>
  <c r="U141" i="61"/>
  <c r="U47" i="61"/>
  <c r="L27" i="58"/>
  <c r="U179" i="61"/>
  <c r="U23" i="61"/>
  <c r="U219" i="61"/>
  <c r="U89" i="61"/>
  <c r="P108" i="69"/>
  <c r="O156" i="62"/>
  <c r="U78" i="61"/>
  <c r="O230" i="62"/>
  <c r="U257" i="61"/>
  <c r="P127" i="69"/>
  <c r="U203" i="61"/>
  <c r="U84" i="61"/>
  <c r="N33" i="63"/>
  <c r="O96" i="62"/>
  <c r="P26" i="69"/>
  <c r="U229" i="61"/>
  <c r="P44" i="69"/>
  <c r="O160" i="62"/>
  <c r="R44" i="78"/>
  <c r="L16" i="66"/>
  <c r="K191" i="76"/>
  <c r="N50" i="63"/>
  <c r="R215" i="78"/>
  <c r="P70" i="69"/>
  <c r="O137" i="62"/>
  <c r="K274" i="76"/>
  <c r="K158" i="76"/>
  <c r="O193" i="62"/>
  <c r="P99" i="69"/>
  <c r="U245" i="61"/>
  <c r="R11" i="59"/>
  <c r="O15" i="62"/>
  <c r="U110" i="61"/>
  <c r="O99" i="62"/>
  <c r="S15" i="71"/>
  <c r="P15" i="69"/>
  <c r="U182" i="61"/>
  <c r="O24" i="62"/>
  <c r="R17" i="59"/>
  <c r="U114" i="61"/>
  <c r="R18" i="59"/>
  <c r="U120" i="61"/>
  <c r="O44" i="62"/>
  <c r="P45" i="69"/>
  <c r="P130" i="69"/>
  <c r="N60" i="63"/>
  <c r="U176" i="61"/>
  <c r="O79" i="62"/>
  <c r="U46" i="61"/>
  <c r="O75" i="62"/>
  <c r="U108" i="61"/>
  <c r="U205" i="61"/>
  <c r="O118" i="62"/>
  <c r="O29" i="62"/>
  <c r="O163" i="62"/>
  <c r="U45" i="61"/>
  <c r="U131" i="61"/>
  <c r="P42" i="69"/>
  <c r="M25" i="72"/>
  <c r="K13" i="67"/>
  <c r="O157" i="62"/>
  <c r="U79" i="61"/>
  <c r="U259" i="61"/>
  <c r="U40" i="61"/>
  <c r="O64" i="62"/>
  <c r="U102" i="61"/>
  <c r="U199" i="61"/>
  <c r="U196" i="61"/>
  <c r="O141" i="62"/>
  <c r="O170" i="62"/>
  <c r="P92" i="69"/>
  <c r="N51" i="63"/>
  <c r="O21" i="62"/>
  <c r="U90" i="61"/>
  <c r="U27" i="61"/>
  <c r="P110" i="69"/>
  <c r="U221" i="61"/>
  <c r="U237" i="61"/>
  <c r="P89" i="69"/>
  <c r="U223" i="61"/>
  <c r="U128" i="61"/>
  <c r="U190" i="61"/>
  <c r="K51" i="76"/>
  <c r="R27" i="78"/>
  <c r="N14" i="63"/>
  <c r="U94" i="61"/>
  <c r="O210" i="62"/>
  <c r="U86" i="61"/>
  <c r="U107" i="61"/>
  <c r="P157" i="69"/>
  <c r="U18" i="61"/>
  <c r="O106" i="62"/>
  <c r="O61" i="62"/>
  <c r="O244" i="62"/>
  <c r="U109" i="61"/>
  <c r="U11" i="61"/>
  <c r="K258" i="76"/>
  <c r="R13" i="78"/>
  <c r="P109" i="69"/>
  <c r="K169" i="76"/>
  <c r="O37" i="62"/>
  <c r="K68" i="76"/>
  <c r="O126" i="62"/>
  <c r="P66" i="69"/>
  <c r="K108" i="76"/>
  <c r="K46" i="76"/>
  <c r="K33" i="73"/>
  <c r="O13" i="64"/>
  <c r="U22" i="61"/>
  <c r="O81" i="62"/>
  <c r="U113" i="61"/>
  <c r="U38" i="61"/>
  <c r="U14" i="61"/>
  <c r="O233" i="62"/>
  <c r="N39" i="63"/>
  <c r="U139" i="61"/>
  <c r="U166" i="61"/>
  <c r="O142" i="62"/>
  <c r="O115" i="62"/>
  <c r="O127" i="62"/>
  <c r="U189" i="61"/>
  <c r="U240" i="61"/>
  <c r="N46" i="63"/>
  <c r="P98" i="69"/>
  <c r="N13" i="63"/>
  <c r="U124" i="61"/>
  <c r="O17" i="62"/>
  <c r="R25" i="59"/>
  <c r="O20" i="62"/>
  <c r="U63" i="61"/>
  <c r="U162" i="61"/>
  <c r="O63" i="62"/>
  <c r="U246" i="61"/>
  <c r="U35" i="61"/>
  <c r="O30" i="62"/>
  <c r="R14" i="59"/>
  <c r="N40" i="63"/>
  <c r="P116" i="69"/>
  <c r="O15" i="64"/>
  <c r="O94" i="62"/>
  <c r="U43" i="61"/>
  <c r="U236" i="61"/>
  <c r="R19" i="59"/>
  <c r="U263" i="61"/>
  <c r="U57" i="61"/>
  <c r="U156" i="61"/>
  <c r="U193" i="61"/>
  <c r="P69" i="69"/>
  <c r="K35" i="73"/>
  <c r="P71" i="69"/>
  <c r="N29" i="63"/>
  <c r="U200" i="61"/>
  <c r="R24" i="59"/>
  <c r="U148" i="61"/>
  <c r="O146" i="62"/>
  <c r="U75" i="61"/>
  <c r="U92" i="61"/>
  <c r="R221" i="78"/>
  <c r="O17" i="64"/>
  <c r="U253" i="61"/>
  <c r="P80" i="69"/>
  <c r="O57" i="62"/>
  <c r="U49" i="61"/>
  <c r="O103" i="62"/>
  <c r="L17" i="58"/>
  <c r="P74" i="69"/>
  <c r="U62" i="61"/>
  <c r="P84" i="69"/>
  <c r="U112" i="61"/>
  <c r="O116" i="62"/>
  <c r="O109" i="62"/>
  <c r="R247" i="78"/>
  <c r="O235" i="62"/>
  <c r="O86" i="62"/>
  <c r="K224" i="76"/>
  <c r="O245" i="62"/>
  <c r="K250" i="76"/>
  <c r="P125" i="69"/>
  <c r="O222" i="62"/>
  <c r="P151" i="69"/>
  <c r="K112" i="76"/>
  <c r="P40" i="69"/>
  <c r="P148" i="69"/>
  <c r="O38" i="62"/>
  <c r="O102" i="62"/>
  <c r="O91" i="62"/>
  <c r="O52" i="62"/>
  <c r="U186" i="61"/>
  <c r="K56" i="73"/>
  <c r="N16" i="63"/>
  <c r="U91" i="61"/>
  <c r="U130" i="61"/>
  <c r="O82" i="62"/>
  <c r="O60" i="62"/>
  <c r="O70" i="62"/>
  <c r="U104" i="61"/>
  <c r="U167" i="61"/>
  <c r="O185" i="62"/>
  <c r="P56" i="69"/>
  <c r="O224" i="62"/>
  <c r="U85" i="61"/>
  <c r="U239" i="61"/>
  <c r="U54" i="61"/>
  <c r="U241" i="61"/>
  <c r="U77" i="61"/>
  <c r="U123" i="61"/>
  <c r="U261" i="61"/>
  <c r="U228" i="61"/>
  <c r="U225" i="61"/>
  <c r="U48" i="61"/>
  <c r="O177" i="62"/>
  <c r="O179" i="62"/>
  <c r="P95" i="69"/>
  <c r="N54" i="63"/>
  <c r="O32" i="62"/>
  <c r="R16" i="59"/>
  <c r="U191" i="61"/>
  <c r="U39" i="61"/>
  <c r="U235" i="61"/>
  <c r="U59" i="61"/>
  <c r="U69" i="61"/>
  <c r="O154" i="62"/>
  <c r="O167" i="62"/>
  <c r="L30" i="58"/>
  <c r="P50" i="69"/>
  <c r="O251" i="62"/>
  <c r="U157" i="61"/>
  <c r="L42" i="58"/>
  <c r="U115" i="61"/>
  <c r="O169" i="62"/>
  <c r="L12" i="66"/>
  <c r="S37" i="71"/>
  <c r="P68" i="69"/>
  <c r="N22" i="63"/>
  <c r="U194" i="61"/>
  <c r="R15" i="59"/>
  <c r="U142" i="61"/>
  <c r="U29" i="61"/>
  <c r="O78" i="62"/>
  <c r="L33" i="58"/>
  <c r="O149" i="62"/>
  <c r="K76" i="76"/>
  <c r="O171" i="62"/>
  <c r="U195" i="61"/>
  <c r="U51" i="61"/>
  <c r="U214" i="61"/>
  <c r="P35" i="69"/>
  <c r="U210" i="61"/>
  <c r="U212" i="61"/>
  <c r="U202" i="61"/>
  <c r="O201" i="62"/>
  <c r="U73" i="61"/>
  <c r="O247" i="62"/>
  <c r="U159" i="61"/>
  <c r="U183" i="61"/>
  <c r="L11" i="58"/>
  <c r="L22" i="58"/>
  <c r="L10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630]}"/>
    <s v="{[Medida].[Medida].&amp;[2]}"/>
    <s v="{[Keren].[Keren].[All]}"/>
    <s v="{[Cheshbon KM].[Hie Peilut].[Chevra].&amp;[374]&amp;[Kod_Peilut_L7_1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<sst xmlns="http://schemas.openxmlformats.org/spreadsheetml/2006/main" count="9618" uniqueCount="2696">
  <si>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</si>
  <si>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</si>
  <si>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</si>
  <si>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</si>
  <si>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</si>
  <si>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</si>
  <si>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</si>
  <si>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</si>
  <si>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</si>
  <si>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</si>
  <si>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</si>
  <si>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</si>
  <si>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</si>
  <si>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</si>
  <si>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</si>
  <si>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</si>
  <si>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</si>
  <si>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</si>
  <si>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</si>
  <si>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</si>
  <si>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</si>
  <si>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</si>
  <si>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</si>
  <si>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</si>
  <si>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</si>
  <si>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</si>
  <si>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</si>
  <si>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</si>
  <si>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</si>
  <si>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</si>
  <si>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</si>
  <si>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</si>
  <si>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</si>
  <si>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</si>
  <si>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</si>
  <si>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</si>
  <si>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</si>
  <si>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</si>
  <si>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</si>
  <si>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</si>
  <si>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</si>
  <si>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</si>
  <si>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</si>
  <si>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</si>
  <si>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</si>
  <si>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</si>
  <si>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</si>
  <si>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</si>
  <si>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</si>
  <si>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</si>
  <si>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</si>
  <si>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</si>
  <si>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</si>
  <si>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</si>
  <si>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</si>
  <si>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</si>
  <si>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</si>
  <si>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</si>
  <si>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</si>
  <si>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</si>
  <si>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</si>
  <si>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</si>
  <si>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</si>
  <si>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</si>
  <si>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</si>
  <si>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</si>
  <si>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</si>
  <si>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</si>
  <si>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</si>
  <si>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</si>
  <si>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</si>
  <si>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</si>
  <si>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</si>
  <si>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</si>
  <si>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</si>
  <si>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</si>
  <si>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</si>
  <si>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</si>
  <si>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</si>
  <si>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</si>
  <si>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</si>
  <si>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</si>
  <si>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</si>
  <si>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</si>
  <si>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</si>
  <si>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</si>
  <si>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</si>
  <si>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</si>
  <si>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</si>
  <si>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</si>
  <si>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</si>
  <si>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</si>
  <si>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</si>
  <si>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</si>
  <si>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</si>
  <si>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</si>
  <si>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</si>
  <si>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</si>
  <si>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</si>
  <si>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</si>
  <si>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</si>
  <si>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</si>
  <si>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</si>
  <si>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</si>
  <si>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</si>
  <si>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</si>
  <si>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</si>
  <si>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</si>
  <si>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</si>
  <si>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</si>
  <si>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</si>
  <si>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</si>
  <si>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</si>
  <si>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</si>
  <si>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</si>
  <si>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</si>
  <si>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</si>
  <si>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</si>
  <si>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</si>
  <si>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</si>
  <si>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</si>
  <si>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</si>
  <si>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</si>
  <si>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</si>
  <si>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</si>
  <si>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</si>
  <si>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</si>
  <si>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</si>
  <si>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</si>
  <si>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</si>
  <si>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</si>
  <si>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</si>
  <si>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</si>
  <si>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</si>
  <si>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</si>
  <si>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</si>
  <si>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</si>
  <si>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</si>
  <si>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</si>
  <si>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</si>
  <si>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</si>
  <si>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</si>
  <si>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</si>
  <si>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</si>
  <si>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</si>
  <si>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</si>
  <si>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</si>
  <si>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</si>
  <si>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</si>
  <si>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</si>
  <si>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</si>
  <si>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</si>
  <si>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</si>
  <si>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</si>
  <si>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</si>
  <si>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</si>
  <si>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</si>
  <si>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</si>
  <si>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</si>
  <si>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</si>
  <si>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</si>
  <si>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</si>
  <si>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</si>
  <si>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</si>
  <si>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</si>
  <si>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</si>
  <si>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</si>
  <si>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</si>
  <si>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</si>
  <si>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</si>
  <si>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</si>
  <si>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</si>
  <si>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</si>
  <si>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</si>
  <si>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</si>
  <si>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</si>
  <si>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</si>
  <si>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</si>
  <si>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</si>
  <si>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</si>
  <si>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</si>
  <si>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</si>
  <si>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</si>
  <si>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</si>
  <si>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</si>
  <si>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</si>
  <si>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</si>
  <si>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</si>
  <si>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</si>
  <si>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</si>
  <si>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</si>
  <si>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</si>
  <si>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</si>
  <si>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</si>
  <si>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</si>
  <si>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</si>
  <si>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</si>
  <si>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</si>
  <si>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</si>
  <si>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</si>
  <si>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</si>
  <si>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</si>
  <si>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</si>
  <si>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</si>
  <si>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</si>
  <si>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</si>
  <si>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</si>
  <si>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</si>
  <si>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</si>
  <si>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</si>
  <si>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</si>
  <si>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</si>
  <si>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</si>
  <si>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</si>
  <si>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</si>
  <si>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</si>
  <si>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</si>
  <si>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</si>
  <si>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</si>
  <si>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</si>
  <si>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</si>
  <si>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</si>
  <si>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</si>
  <si>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</si>
  <si>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</si>
  <si>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</si>
  <si>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 xml:space="preserve">מגדל מקפת אישית (מספר אוצר 162) - מסלול כללי למקבלי קצבה קיימים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</si>
  <si>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</si>
  <si>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</si>
  <si>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</si>
  <si>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</si>
  <si>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</si>
  <si>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</si>
  <si>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</si>
  <si>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</si>
  <si>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</si>
  <si>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</si>
  <si>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</si>
  <si>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</si>
  <si>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</si>
  <si>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</si>
  <si>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</si>
  <si>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</si>
  <si>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</si>
  <si>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</si>
  <si>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</si>
  <si>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</si>
  <si>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</si>
  <si>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</si>
  <si>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</si>
  <si>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</si>
  <si>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</si>
  <si>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</si>
  <si>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</si>
  <si>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</si>
  <si>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</si>
  <si>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</si>
  <si>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</si>
  <si>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</si>
  <si>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</si>
  <si>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</si>
  <si>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</si>
  <si>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</si>
  <si>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</si>
  <si>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נמלי ישראל אגחא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</si>
  <si>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</si>
  <si>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</si>
  <si>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</si>
  <si>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</si>
  <si>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</si>
  <si>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</si>
  <si>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</si>
  <si>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</si>
  <si>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</si>
  <si>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</si>
  <si>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</si>
  <si>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</si>
  <si>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</si>
  <si>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</si>
  <si>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</si>
  <si>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</si>
  <si>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</si>
  <si>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</si>
  <si>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</si>
  <si>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</si>
  <si>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</si>
  <si>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</si>
  <si>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</si>
  <si>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</si>
  <si>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</si>
  <si>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</si>
  <si>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</si>
  <si>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</si>
  <si>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</si>
  <si>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</si>
  <si>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</si>
  <si>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</si>
  <si>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</si>
  <si>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</si>
  <si>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</si>
  <si>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</si>
  <si>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</si>
  <si>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</si>
  <si>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</si>
  <si>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</si>
  <si>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</si>
  <si>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</si>
  <si>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</si>
  <si>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</si>
  <si>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</si>
  <si>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</si>
  <si>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</si>
  <si>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</si>
  <si>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</si>
  <si>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</si>
  <si>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</si>
  <si>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</si>
  <si>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</si>
  <si>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</si>
  <si>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</si>
  <si>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</si>
  <si>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</si>
  <si>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</si>
  <si>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</si>
  <si>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</si>
  <si>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</si>
  <si>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</si>
  <si>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</si>
  <si>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</si>
  <si>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</si>
  <si>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</si>
  <si>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</si>
  <si>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</si>
  <si>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</si>
  <si>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</si>
  <si>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</si>
  <si>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</si>
  <si>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</si>
  <si>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</si>
  <si>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</si>
  <si>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</si>
  <si>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</si>
  <si>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</si>
  <si>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</si>
  <si>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שלמה החז אגח כ</t>
  </si>
  <si>
    <t>אדמה אגח ב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</si>
  <si>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</si>
  <si>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</si>
  <si>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</si>
  <si>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</si>
  <si>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</si>
  <si>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</si>
  <si>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</si>
  <si>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</si>
  <si>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</si>
  <si>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</si>
  <si>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</si>
  <si>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</si>
  <si>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</si>
  <si>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</si>
  <si>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</si>
  <si>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</si>
  <si>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</si>
  <si>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</si>
  <si>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</si>
  <si>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</si>
  <si>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</si>
  <si>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</si>
  <si>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</si>
  <si>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</si>
  <si>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</si>
  <si>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</si>
  <si>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</si>
  <si>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</si>
  <si>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</si>
  <si>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</si>
  <si>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</si>
  <si>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</si>
  <si>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</si>
  <si>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</si>
  <si>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</si>
  <si>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</si>
  <si>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</si>
  <si>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</si>
  <si>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</si>
  <si>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</si>
  <si>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</si>
  <si>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</si>
  <si>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</si>
  <si>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</si>
  <si>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</si>
  <si>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</si>
  <si>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ilA+</t>
  </si>
  <si>
    <t>אלבר אגח יט</t>
  </si>
  <si>
    <t>אלדן תחבו אגח ה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</si>
  <si>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</si>
  <si>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</si>
  <si>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</si>
  <si>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</si>
  <si>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</si>
  <si>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</si>
  <si>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</si>
  <si>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</si>
  <si>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</si>
  <si>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</si>
  <si>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</si>
  <si>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</si>
  <si>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</si>
  <si>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</si>
  <si>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</si>
  <si>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</si>
  <si>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</si>
  <si>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</si>
  <si>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</si>
  <si>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</si>
  <si>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</si>
  <si>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</si>
  <si>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</si>
  <si>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</si>
  <si>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</si>
  <si>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</si>
  <si>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</si>
  <si>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</si>
  <si>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</si>
  <si>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</si>
  <si>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</si>
  <si>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</si>
  <si>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</si>
  <si>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</si>
  <si>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</si>
  <si>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</si>
  <si>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</si>
  <si>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</si>
  <si>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נכסים ובנין אגח י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</si>
  <si>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</si>
  <si>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</si>
  <si>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</si>
  <si>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</si>
  <si>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</si>
  <si>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</si>
  <si>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</si>
  <si>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</si>
  <si>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</si>
  <si>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</si>
  <si>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</si>
  <si>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</si>
  <si>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</si>
  <si>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</si>
  <si>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</si>
  <si>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</si>
  <si>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</si>
  <si>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</si>
  <si>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</si>
  <si>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</si>
  <si>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</si>
  <si>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</si>
  <si>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</si>
  <si>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</si>
  <si>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</si>
  <si>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</si>
  <si>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</si>
  <si>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</si>
  <si>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</si>
  <si>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</si>
  <si>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</si>
  <si>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</si>
  <si>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</si>
  <si>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</si>
  <si>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</si>
  <si>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</si>
  <si>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</si>
  <si>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</si>
  <si>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</si>
  <si>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</si>
  <si>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</si>
  <si>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</si>
  <si>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</si>
  <si>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</si>
  <si>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</si>
  <si>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</si>
  <si>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</si>
  <si>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</si>
  <si>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</si>
  <si>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</si>
  <si>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</si>
  <si>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</si>
  <si>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</si>
  <si>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</si>
  <si>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</si>
  <si>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</si>
  <si>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</si>
  <si>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</si>
  <si>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</si>
  <si>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</si>
  <si>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</si>
  <si>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</si>
  <si>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</si>
  <si>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</si>
  <si>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</si>
  <si>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</si>
  <si>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</si>
  <si>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</si>
  <si>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</si>
  <si>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</si>
  <si>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</si>
  <si>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</si>
  <si>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</si>
  <si>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</si>
  <si>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</si>
  <si>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</si>
  <si>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</si>
  <si>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</si>
  <si>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</si>
  <si>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</si>
  <si>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</si>
  <si>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</si>
  <si>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</si>
  <si>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</si>
  <si>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</si>
  <si>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</si>
  <si>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</si>
  <si>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</si>
  <si>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</si>
  <si>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</si>
  <si>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</si>
  <si>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</si>
  <si>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</si>
  <si>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</si>
  <si>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</si>
  <si>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</si>
  <si>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</si>
  <si>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</si>
  <si>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</si>
  <si>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</si>
  <si>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</si>
  <si>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</si>
  <si>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</si>
  <si>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</si>
  <si>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</si>
  <si>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</si>
  <si>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</si>
  <si>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</si>
  <si>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</si>
  <si>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</si>
  <si>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</si>
  <si>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</si>
  <si>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</si>
  <si>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</si>
  <si>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</si>
  <si>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</si>
  <si>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</si>
  <si>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</si>
  <si>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</si>
  <si>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</si>
  <si>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</si>
  <si>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</si>
  <si>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</si>
  <si>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</si>
  <si>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</si>
  <si>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</si>
  <si>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</si>
  <si>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</si>
  <si>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</si>
  <si>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</si>
  <si>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</si>
  <si>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</si>
  <si>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</si>
  <si>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</si>
  <si>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</si>
  <si>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</si>
  <si>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</si>
  <si>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</si>
  <si>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</si>
  <si>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</si>
  <si>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</si>
  <si>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</si>
  <si>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</si>
  <si>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</si>
  <si>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1143593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</si>
  <si>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</si>
  <si>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</si>
  <si>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</si>
  <si>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</si>
  <si>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</si>
  <si>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</si>
  <si>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</si>
  <si>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</si>
  <si>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</si>
  <si>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</si>
  <si>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</si>
  <si>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</si>
  <si>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</si>
  <si>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</si>
  <si>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</si>
  <si>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</si>
  <si>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</si>
  <si>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</si>
  <si>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</si>
  <si>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</si>
  <si>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</si>
  <si>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</si>
  <si>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</si>
  <si>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</si>
  <si>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</si>
  <si>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</si>
  <si>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</si>
  <si>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</si>
  <si>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</si>
  <si>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</si>
  <si>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</si>
  <si>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</si>
  <si>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</si>
  <si>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</si>
  <si>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</si>
  <si>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</si>
  <si>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</si>
  <si>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</si>
  <si>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</si>
  <si>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</si>
  <si>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</si>
  <si>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</si>
  <si>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</si>
  <si>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</si>
  <si>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</si>
  <si>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</si>
  <si>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</si>
  <si>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</si>
  <si>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</si>
  <si>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</si>
  <si>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</si>
  <si>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</si>
  <si>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</si>
  <si>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</si>
  <si>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</si>
  <si>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</si>
  <si>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</si>
  <si>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</si>
  <si>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</si>
  <si>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</si>
  <si>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</si>
  <si>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</si>
  <si>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</si>
  <si>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</si>
  <si>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</si>
  <si>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</si>
  <si>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</si>
  <si>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</si>
  <si>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</si>
  <si>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</si>
  <si>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</si>
  <si>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</si>
  <si>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</si>
  <si>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</si>
  <si>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</si>
  <si>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</si>
  <si>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</si>
  <si>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</si>
  <si>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</si>
  <si>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</si>
  <si>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</si>
  <si>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</si>
  <si>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</si>
  <si>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</si>
  <si>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</si>
  <si>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</si>
  <si>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</si>
  <si>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</si>
  <si>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</si>
  <si>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</si>
  <si>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</si>
  <si>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</si>
  <si>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</si>
  <si>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</si>
  <si>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</si>
  <si>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</si>
  <si>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</si>
  <si>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</si>
  <si>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</si>
  <si>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</si>
  <si>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</si>
  <si>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</si>
  <si>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</si>
  <si>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</si>
  <si>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</si>
  <si>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</si>
  <si>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</si>
  <si>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</si>
  <si>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</si>
  <si>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</si>
  <si>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</si>
  <si>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</si>
  <si>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</si>
  <si>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</si>
  <si>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</si>
  <si>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</si>
  <si>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</si>
  <si>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</si>
  <si>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</si>
  <si>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</si>
  <si>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</si>
  <si>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</si>
  <si>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</si>
  <si>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</si>
  <si>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</si>
  <si>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</si>
  <si>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</si>
  <si>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</si>
  <si>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</si>
  <si>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</si>
  <si>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</si>
  <si>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</si>
  <si>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</si>
  <si>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</si>
  <si>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</si>
  <si>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</si>
  <si>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</si>
  <si>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</si>
  <si>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</si>
  <si>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</si>
  <si>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</si>
  <si>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</si>
  <si>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</si>
  <si>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</si>
  <si>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</si>
  <si>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</si>
  <si>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</si>
  <si>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</si>
  <si>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</si>
  <si>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</si>
  <si>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</si>
  <si>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</si>
  <si>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</si>
  <si>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</si>
  <si>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</si>
  <si>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</si>
  <si>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</si>
  <si>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</si>
  <si>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</si>
  <si>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</si>
  <si>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</si>
  <si>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</si>
  <si>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</si>
  <si>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</si>
  <si>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</si>
  <si>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</si>
  <si>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</si>
  <si>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</si>
  <si>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</si>
  <si>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</si>
  <si>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</si>
  <si>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</si>
  <si>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</si>
  <si>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</si>
  <si>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</si>
  <si>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</si>
  <si>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</si>
  <si>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</si>
  <si>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</si>
  <si>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</si>
  <si>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</si>
  <si>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</si>
  <si>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</si>
  <si>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</si>
  <si>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</si>
  <si>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</si>
  <si>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</si>
  <si>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</si>
  <si>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</si>
  <si>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</si>
  <si>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</si>
  <si>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</si>
  <si>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</si>
  <si>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</si>
  <si>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</si>
  <si>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</si>
  <si>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</si>
  <si>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</si>
  <si>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</si>
  <si>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</si>
  <si>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</si>
  <si>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</si>
  <si>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</si>
  <si>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</si>
  <si>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</si>
  <si>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</si>
  <si>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</si>
  <si>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</si>
  <si>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</si>
  <si>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</si>
  <si>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</si>
  <si>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</si>
  <si>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</si>
  <si>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</si>
  <si>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</si>
  <si>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</si>
  <si>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</si>
  <si>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</si>
  <si>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</si>
  <si>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</si>
  <si>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</si>
  <si>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</si>
  <si>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</si>
  <si>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</si>
  <si>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</si>
  <si>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</si>
  <si>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</si>
  <si>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</si>
  <si>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</si>
  <si>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</si>
  <si>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</si>
  <si>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</si>
  <si>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</si>
  <si>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</si>
  <si>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</si>
  <si>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</si>
  <si>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</si>
  <si>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</si>
  <si>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</si>
  <si>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</si>
  <si>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</si>
  <si>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</si>
  <si>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</si>
  <si>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</si>
  <si>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</si>
  <si>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</si>
  <si>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</si>
  <si>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</si>
  <si>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</si>
  <si>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</si>
  <si>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</si>
  <si>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</si>
  <si>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</si>
  <si>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</si>
  <si>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</si>
  <si>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</si>
  <si>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</si>
  <si>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</si>
  <si>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</si>
  <si>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</si>
  <si>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</si>
  <si>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</si>
  <si>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</si>
  <si>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</si>
  <si>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</si>
  <si>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</si>
  <si>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</si>
  <si>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</si>
  <si>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</si>
  <si>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</si>
  <si>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</si>
  <si>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</si>
  <si>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</si>
  <si>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</si>
  <si>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</si>
  <si>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</si>
  <si>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</si>
  <si>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</si>
  <si>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</si>
  <si>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</si>
  <si>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</si>
  <si>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</si>
  <si>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</si>
  <si>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</si>
  <si>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</si>
  <si>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</si>
  <si>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</si>
  <si>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</si>
  <si>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</si>
  <si>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</si>
  <si>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</si>
  <si>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</si>
  <si>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</si>
  <si>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</si>
  <si>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</si>
  <si>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</si>
  <si>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</si>
  <si>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</si>
  <si>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</si>
  <si>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</si>
  <si>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</si>
  <si>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</si>
  <si>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</si>
  <si>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</si>
  <si>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</si>
  <si>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</si>
  <si>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</si>
  <si>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</si>
  <si>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</si>
  <si>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</si>
  <si>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</si>
  <si>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</si>
  <si>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</si>
  <si>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</si>
  <si>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</si>
  <si>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</si>
  <si>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</si>
  <si>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</si>
  <si>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</si>
  <si>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</si>
  <si>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</si>
  <si>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</si>
  <si>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</si>
  <si>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</si>
  <si>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</si>
  <si>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</si>
  <si>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</si>
  <si>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</si>
  <si>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</si>
  <si>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</si>
  <si>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</si>
  <si>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</si>
  <si>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</si>
  <si>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</si>
  <si>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</si>
  <si>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</si>
  <si>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</si>
  <si>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</si>
  <si>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</si>
  <si>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</si>
  <si>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</si>
  <si>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</si>
  <si>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</si>
  <si>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</si>
  <si>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</si>
  <si>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</si>
  <si>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</si>
  <si>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</si>
  <si>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</si>
  <si>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</si>
  <si>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</si>
  <si>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</si>
  <si>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</si>
  <si>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</si>
  <si>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</si>
  <si>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</si>
  <si>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</si>
  <si>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</si>
  <si>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</si>
  <si>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</si>
  <si>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</si>
  <si>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</si>
  <si>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</si>
  <si>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</si>
  <si>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</si>
  <si>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</si>
  <si>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</si>
  <si>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</si>
  <si>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</si>
  <si>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</si>
  <si>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</si>
  <si>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</si>
  <si>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</si>
  <si>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</si>
  <si>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</si>
  <si>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</si>
  <si>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</si>
  <si>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</si>
  <si>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</si>
  <si>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</si>
  <si>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</si>
  <si>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</si>
  <si>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</si>
  <si>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</si>
  <si>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</si>
  <si>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</si>
  <si>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</si>
  <si>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</si>
  <si>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</si>
  <si>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</si>
  <si>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</si>
  <si>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</si>
  <si>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</si>
  <si>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</si>
  <si>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</si>
  <si>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</si>
  <si>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</si>
  <si>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</si>
  <si>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</si>
  <si>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</si>
  <si>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</si>
  <si>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</si>
  <si>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</si>
  <si>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</si>
  <si>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</si>
  <si>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</si>
  <si>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</si>
  <si>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</si>
  <si>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</si>
  <si>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</si>
  <si>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</si>
  <si>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</si>
  <si>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</si>
  <si>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</si>
  <si>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</si>
  <si>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</si>
  <si>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</si>
  <si>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</si>
  <si>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</si>
  <si>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</si>
  <si>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</si>
  <si>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</si>
  <si>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</si>
  <si>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</si>
  <si>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</si>
  <si>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</si>
  <si>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</si>
  <si>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</si>
  <si>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</si>
  <si>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</si>
  <si>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</si>
  <si>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</si>
  <si>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</si>
  <si>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</si>
  <si>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</si>
  <si>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</si>
  <si>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</si>
  <si>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</si>
  <si>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</si>
  <si>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</si>
  <si>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</si>
  <si>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</si>
  <si>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</si>
  <si>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</si>
  <si>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</si>
  <si>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</si>
  <si>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</si>
  <si>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</si>
  <si>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</si>
  <si>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</si>
  <si>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</si>
  <si>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</si>
  <si>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</si>
  <si>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</si>
  <si>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</si>
  <si>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</si>
  <si>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</si>
  <si>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</si>
  <si>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</si>
  <si>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</si>
  <si>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</si>
  <si>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</si>
  <si>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</si>
  <si>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</si>
  <si>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</si>
  <si>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</si>
  <si>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</si>
  <si>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</si>
  <si>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</si>
  <si>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</si>
  <si>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</si>
  <si>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</si>
  <si>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</si>
  <si>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</si>
  <si>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</si>
  <si>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</si>
  <si>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</si>
  <si>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</si>
  <si>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</si>
  <si>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</si>
  <si>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</si>
  <si>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</si>
  <si>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</si>
  <si>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</si>
  <si>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</si>
  <si>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</si>
  <si>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</si>
  <si>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</si>
  <si>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</si>
  <si>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</si>
  <si>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</si>
  <si>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</si>
  <si>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</si>
  <si>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</si>
  <si>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</si>
  <si>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</si>
  <si>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</si>
  <si>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</si>
  <si>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</si>
  <si>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</si>
  <si>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</si>
  <si>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</si>
  <si>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</si>
  <si>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</si>
  <si>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</si>
  <si>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</si>
  <si>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</si>
  <si>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</si>
  <si>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</si>
  <si>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</si>
  <si>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</si>
  <si>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</si>
  <si>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</si>
  <si>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</si>
  <si>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</si>
  <si>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</si>
  <si>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</si>
  <si>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</si>
  <si>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</si>
  <si>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</si>
  <si>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</si>
  <si>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</si>
  <si>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</si>
  <si>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</si>
  <si>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</si>
  <si>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</si>
  <si>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</si>
  <si>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</si>
  <si>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</si>
  <si>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</si>
  <si>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</si>
  <si>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</si>
  <si>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</si>
  <si>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</si>
  <si>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</si>
  <si>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</si>
  <si>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</si>
  <si>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</si>
  <si>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</si>
  <si>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</si>
  <si>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</si>
  <si>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</si>
  <si>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</si>
  <si>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</si>
  <si>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</si>
  <si>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</si>
  <si>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</si>
  <si>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</si>
  <si>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</si>
  <si>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</si>
  <si>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</si>
  <si>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</si>
  <si>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</si>
  <si>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</si>
  <si>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</si>
  <si>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</si>
  <si>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</si>
  <si>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</si>
  <si>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</si>
  <si>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</si>
  <si>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</si>
  <si>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</si>
  <si>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</si>
  <si>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</si>
  <si>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</si>
  <si>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</si>
  <si>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</si>
  <si>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</si>
  <si>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</si>
  <si>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</si>
  <si>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</si>
  <si>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</si>
  <si>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</si>
  <si>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</si>
  <si>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</si>
  <si>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</si>
  <si>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</si>
  <si>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</si>
  <si>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</si>
  <si>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</si>
  <si>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</si>
  <si>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</si>
  <si>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</si>
  <si>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</si>
  <si>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</si>
  <si>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</si>
  <si>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</si>
  <si>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</si>
  <si>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</si>
  <si>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</si>
  <si>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</si>
  <si>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</si>
  <si>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</si>
  <si>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</si>
  <si>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</si>
  <si>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</si>
  <si>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</si>
  <si>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</si>
  <si>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</si>
  <si>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</si>
  <si>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</si>
  <si>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</si>
  <si>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</si>
  <si>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</si>
  <si>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</si>
  <si>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</si>
  <si>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</si>
  <si>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</si>
  <si>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</si>
  <si>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</si>
  <si>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</si>
  <si>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</si>
  <si>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</si>
  <si>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</si>
  <si>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</si>
  <si>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</si>
  <si>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</si>
  <si>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</si>
  <si>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</si>
  <si>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</si>
  <si>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</si>
  <si>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</si>
  <si>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</si>
  <si>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</si>
  <si>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</si>
  <si>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</si>
  <si>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</si>
  <si>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</si>
  <si>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</si>
  <si>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</si>
  <si>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</si>
  <si>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</si>
  <si>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</si>
  <si>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</si>
  <si>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</si>
  <si>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</si>
  <si>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</si>
  <si>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</si>
  <si>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</si>
  <si>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</si>
  <si>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</si>
  <si>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</si>
  <si>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</si>
  <si>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</si>
  <si>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</si>
  <si>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</si>
  <si>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</si>
  <si>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</si>
  <si>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</si>
  <si>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</si>
  <si>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</si>
  <si>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</si>
  <si>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</si>
  <si>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</si>
  <si>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</si>
  <si>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</si>
  <si>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</si>
  <si>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</si>
  <si>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</si>
  <si>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</si>
  <si>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</si>
  <si>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</si>
  <si>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</si>
  <si>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</si>
  <si>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</si>
  <si>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</si>
  <si>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</si>
  <si>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</si>
  <si>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</si>
  <si>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</si>
  <si>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</si>
  <si>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</si>
  <si>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</si>
  <si>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</si>
  <si>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</si>
  <si>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</si>
  <si>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</si>
  <si>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</si>
  <si>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</si>
  <si>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</si>
  <si>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</si>
  <si>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</si>
  <si>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</si>
  <si>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</si>
  <si>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</si>
  <si>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</si>
  <si>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</si>
  <si>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</si>
  <si>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</si>
  <si>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</si>
  <si>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</si>
  <si>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</si>
  <si>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</si>
  <si>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</si>
  <si>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</si>
  <si>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</si>
  <si>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</si>
  <si>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</si>
  <si>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</si>
  <si>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</si>
  <si>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</si>
  <si>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</si>
  <si>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</si>
  <si>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</si>
  <si>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</si>
  <si>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</si>
  <si>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</si>
  <si>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</si>
  <si>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</si>
  <si>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</si>
  <si>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</si>
  <si>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</si>
  <si>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</si>
  <si>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</si>
  <si>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</si>
  <si>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</si>
  <si>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</si>
  <si>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</si>
  <si>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</si>
  <si>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</si>
  <si>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</si>
  <si>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</si>
  <si>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</si>
  <si>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</si>
  <si>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</si>
  <si>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</si>
  <si>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</si>
  <si>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</si>
  <si>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</si>
  <si>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</si>
  <si>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</si>
  <si>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</si>
  <si>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</si>
  <si>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</si>
  <si>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</si>
  <si>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</si>
  <si>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</si>
  <si>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</si>
  <si>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</si>
  <si>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</si>
  <si>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</si>
  <si>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</si>
  <si>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</si>
  <si>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</si>
  <si>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</si>
  <si>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</si>
  <si>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</si>
  <si>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</si>
  <si>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</si>
  <si>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</si>
  <si>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</si>
  <si>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</si>
  <si>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</si>
  <si>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</si>
  <si>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</si>
  <si>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</si>
  <si>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</si>
  <si>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</si>
  <si>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</si>
  <si>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</si>
  <si>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</si>
  <si>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</si>
  <si>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</si>
  <si>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</si>
  <si>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</si>
  <si>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</si>
  <si>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</si>
  <si>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</si>
  <si>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</si>
  <si>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</si>
  <si>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</si>
  <si>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</si>
  <si>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</si>
  <si>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</si>
  <si>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</si>
  <si>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</si>
  <si>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</si>
  <si>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</si>
  <si>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</si>
  <si>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</si>
  <si>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</si>
  <si>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</si>
  <si>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</si>
  <si>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</si>
  <si>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</si>
  <si>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</si>
  <si>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</si>
  <si>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</si>
  <si>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</si>
  <si>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</si>
  <si>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</si>
  <si>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</si>
  <si>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</si>
  <si>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</si>
  <si>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</si>
  <si>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</si>
  <si>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</si>
  <si>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</si>
  <si>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</si>
  <si>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</si>
  <si>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</si>
  <si>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</si>
  <si>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</si>
  <si>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</si>
  <si>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</si>
  <si>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</si>
  <si>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</si>
  <si>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</si>
  <si>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</si>
  <si>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</si>
  <si>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</si>
  <si>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</si>
  <si>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</si>
  <si>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</si>
  <si>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</si>
  <si>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</si>
  <si>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</si>
  <si>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</si>
  <si>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</si>
  <si>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</si>
  <si>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</si>
  <si>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</si>
  <si>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</si>
  <si>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</si>
  <si>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</si>
  <si>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</si>
  <si>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</si>
  <si>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</si>
  <si>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</si>
  <si>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</si>
  <si>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</si>
  <si>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</si>
  <si>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</si>
  <si>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</si>
  <si>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</si>
  <si>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</si>
  <si>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</si>
  <si>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</si>
  <si>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</si>
  <si>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</si>
  <si>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</si>
  <si>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</si>
  <si>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</si>
  <si>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</si>
  <si>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</si>
  <si>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</si>
  <si>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</si>
  <si>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</si>
  <si>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</si>
  <si>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</si>
  <si>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</si>
  <si>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</si>
  <si>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</si>
  <si>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</si>
  <si>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</si>
  <si>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</si>
  <si>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</si>
  <si>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</si>
  <si>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</si>
  <si>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</si>
  <si>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</si>
  <si>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</si>
  <si>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</si>
  <si>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</si>
  <si>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</si>
  <si>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</si>
  <si>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</si>
  <si>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</si>
  <si>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</si>
  <si>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</si>
  <si>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</si>
  <si>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</si>
  <si>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</si>
  <si>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</si>
  <si>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</si>
  <si>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</si>
  <si>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</si>
  <si>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</si>
  <si>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</si>
  <si>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</si>
  <si>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</si>
  <si>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</si>
  <si>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</si>
  <si>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</si>
  <si>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</si>
  <si>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</si>
  <si>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</si>
  <si>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</si>
  <si>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</si>
  <si>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</si>
  <si>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</si>
  <si>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</si>
  <si>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</si>
  <si>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</si>
  <si>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</si>
  <si>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</si>
  <si>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</si>
  <si>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</si>
  <si>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</si>
  <si>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</si>
  <si>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</si>
  <si>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</si>
  <si>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</si>
  <si>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</si>
  <si>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</si>
  <si>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</si>
  <si>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</si>
  <si>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</si>
  <si>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</si>
  <si>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</si>
  <si>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</si>
  <si>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</si>
  <si>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</si>
  <si>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</si>
  <si>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</si>
  <si>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</si>
  <si>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</si>
  <si>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</si>
  <si>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</si>
  <si>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</si>
  <si>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</si>
  <si>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</si>
  <si>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</si>
  <si>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</si>
  <si>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</si>
  <si>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</si>
  <si>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</si>
  <si>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</si>
  <si>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</si>
  <si>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</si>
  <si>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</si>
  <si>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</si>
  <si>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</si>
  <si>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</si>
  <si>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</si>
  <si>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</si>
  <si>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</si>
  <si>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</si>
  <si>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</si>
  <si>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</si>
  <si>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</si>
  <si>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</si>
  <si>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</si>
  <si>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</si>
  <si>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</si>
  <si>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</si>
  <si>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</si>
  <si>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</si>
  <si>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</si>
  <si>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</si>
  <si>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</si>
  <si>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</si>
  <si>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</si>
  <si>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</si>
  <si>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</si>
  <si>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</si>
  <si>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</si>
  <si>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</si>
  <si>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</si>
  <si>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</si>
  <si>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</si>
  <si>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</si>
  <si>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</si>
  <si>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</si>
  <si>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</si>
  <si>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</si>
  <si>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</si>
  <si>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</si>
  <si>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</si>
  <si>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</si>
  <si>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</si>
  <si>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</si>
  <si>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</si>
  <si>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</si>
  <si>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</si>
  <si>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</si>
  <si>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</si>
  <si>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</si>
  <si>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</si>
  <si>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</si>
  <si>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</si>
  <si>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</si>
  <si>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</si>
  <si>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</si>
  <si>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</si>
  <si>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</si>
  <si>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</si>
  <si>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</si>
  <si>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</si>
  <si>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</si>
  <si>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</si>
  <si>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</si>
  <si>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</si>
  <si>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</si>
  <si>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</si>
  <si>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</si>
  <si>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</si>
  <si>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</si>
  <si>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</si>
  <si>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</si>
  <si>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</si>
  <si>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</si>
  <si>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</si>
  <si>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</si>
  <si>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</si>
  <si>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</si>
  <si>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</si>
  <si>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</si>
  <si>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</si>
  <si>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</si>
  <si>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</si>
  <si>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</si>
  <si>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</si>
  <si>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</si>
  <si>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</si>
  <si>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</si>
  <si>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</si>
  <si>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</si>
  <si>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</si>
  <si>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</si>
  <si>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</si>
  <si>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</si>
  <si>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</si>
  <si>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</si>
  <si>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</si>
  <si>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</si>
  <si>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</si>
  <si>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</si>
  <si>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</si>
  <si>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</si>
  <si>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</si>
  <si>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</si>
  <si>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</si>
  <si>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</si>
  <si>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</si>
  <si>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</si>
  <si>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</si>
  <si>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</si>
  <si>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</si>
  <si>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</si>
  <si>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</si>
  <si>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</si>
  <si>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</si>
  <si>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</si>
  <si>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</si>
  <si>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</si>
  <si>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</si>
  <si>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</si>
  <si>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</si>
  <si>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</si>
  <si>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</si>
  <si>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</si>
  <si>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</si>
  <si>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</si>
  <si>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</si>
  <si>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</si>
  <si>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</si>
  <si>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</si>
  <si>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</si>
  <si>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</si>
  <si>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</si>
  <si>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</si>
  <si>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</si>
  <si>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</si>
  <si>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</si>
  <si>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</si>
  <si>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</si>
  <si>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</si>
  <si>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</si>
  <si>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</si>
  <si>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</si>
  <si>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</si>
  <si>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</si>
  <si>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</si>
  <si>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</si>
  <si>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</si>
  <si>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</si>
  <si>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</si>
  <si>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</si>
  <si>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</si>
  <si>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</si>
  <si>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</si>
  <si>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</si>
  <si>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</si>
  <si>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</si>
  <si>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</si>
  <si>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</si>
  <si>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</si>
  <si>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</si>
  <si>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</si>
  <si>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</si>
  <si>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</si>
  <si>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</si>
  <si>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</si>
  <si>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</si>
  <si>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</si>
  <si>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</si>
  <si>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</si>
  <si>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</si>
  <si>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</si>
  <si>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</si>
  <si>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</si>
  <si>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</si>
  <si>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</si>
  <si>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</si>
  <si>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</si>
  <si>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</si>
  <si>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</si>
  <si>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</si>
  <si>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</si>
  <si>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</si>
  <si>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</si>
  <si>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</si>
  <si>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</si>
  <si>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</si>
  <si>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</si>
  <si>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</si>
  <si>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</si>
  <si>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</si>
  <si>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</si>
  <si>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</si>
  <si>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</si>
  <si>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</si>
  <si>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</si>
  <si>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</si>
  <si>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</si>
  <si>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</si>
  <si>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</si>
  <si>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Baa3</t>
  </si>
  <si>
    <t>Moodys</t>
  </si>
  <si>
    <t>TRANSED PARTNERS 3.951 09/50 12/37</t>
  </si>
  <si>
    <t>BB</t>
  </si>
  <si>
    <t>DBRS</t>
  </si>
  <si>
    <t>אלון דלק מניה לא סחירה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</si>
  <si>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</si>
  <si>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</si>
  <si>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</si>
  <si>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</si>
  <si>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</si>
  <si>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</si>
  <si>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180 Livingston equity*</t>
  </si>
  <si>
    <t>45499</t>
  </si>
  <si>
    <t>820 Washington*</t>
  </si>
  <si>
    <t>330506</t>
  </si>
  <si>
    <t>BERO CENTER*</t>
  </si>
  <si>
    <t>330500</t>
  </si>
  <si>
    <t>Data Center Atlanta*</t>
  </si>
  <si>
    <t>330509</t>
  </si>
  <si>
    <t>Fenwick*</t>
  </si>
  <si>
    <t>330514</t>
  </si>
  <si>
    <t>MM Texas*</t>
  </si>
  <si>
    <t>386423</t>
  </si>
  <si>
    <t>Project Hush*</t>
  </si>
  <si>
    <t>Sacramento 353*</t>
  </si>
  <si>
    <t>Terraces*</t>
  </si>
  <si>
    <t>Walgreens*</t>
  </si>
  <si>
    <t>330511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</si>
  <si>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</si>
  <si>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</si>
  <si>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</si>
  <si>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</si>
  <si>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</si>
  <si>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</si>
  <si>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</si>
  <si>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Horsley Bridge XII Ventures</t>
  </si>
  <si>
    <t>Strategic Investors Fund VIII LP</t>
  </si>
  <si>
    <t>קרנות גידור</t>
  </si>
  <si>
    <t>ION TECH FEEDER FUND</t>
  </si>
  <si>
    <t>KYG4939W1188</t>
  </si>
  <si>
    <t>Portfolio EDGE</t>
  </si>
  <si>
    <t>Waterton Residential P V XIII</t>
  </si>
  <si>
    <t>חשבון ריט WATERTON EDGE</t>
  </si>
  <si>
    <t>AE Industrial Partners Fund II, LP</t>
  </si>
  <si>
    <t>Ambition HOLDINGS OFFSHORE LP</t>
  </si>
  <si>
    <t>APCS LP*</t>
  </si>
  <si>
    <t>Apollo Natural Resources Partners II LP</t>
  </si>
  <si>
    <t>Apollo Overseas Partners IX L.P</t>
  </si>
  <si>
    <t>Cheyne Real Estate Credit Holdings VII</t>
  </si>
  <si>
    <t>CMPVIIC</t>
  </si>
  <si>
    <t>CRECH V</t>
  </si>
  <si>
    <t>DIRECT LENDING FUND IV (EUR) SLP</t>
  </si>
  <si>
    <t>Dover Street IX L.P.</t>
  </si>
  <si>
    <t>Elatec GmbH</t>
  </si>
  <si>
    <t>Incline Equity Partners IV, L.P.</t>
  </si>
  <si>
    <t>Kartesia Senior Opportunities II</t>
  </si>
  <si>
    <t>KASS Unlevered II S.a r.l</t>
  </si>
  <si>
    <t>KCO VI</t>
  </si>
  <si>
    <t>Klirmark Opportunity Fund IV</t>
  </si>
  <si>
    <t>Lytx, Inc.</t>
  </si>
  <si>
    <t>ORCC III</t>
  </si>
  <si>
    <t>Pamlico Capital IV, L.P.</t>
  </si>
  <si>
    <t>PCSIII LP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</si>
  <si>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</si>
  <si>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</si>
  <si>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</si>
  <si>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</si>
  <si>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</si>
  <si>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</si>
  <si>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</si>
  <si>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SDP IV</t>
  </si>
  <si>
    <t>SDPIII</t>
  </si>
  <si>
    <t>SLF1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</si>
  <si>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</si>
  <si>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</si>
  <si>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</si>
  <si>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</si>
  <si>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</si>
  <si>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</si>
  <si>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</si>
  <si>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</si>
  <si>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</si>
  <si>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</si>
  <si>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</si>
  <si>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</si>
  <si>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</si>
  <si>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</si>
  <si>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</si>
  <si>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</si>
  <si>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</si>
  <si>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</si>
  <si>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</si>
  <si>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</si>
  <si>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</si>
  <si>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</si>
  <si>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</si>
  <si>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</si>
  <si>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</si>
  <si>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</si>
  <si>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</si>
  <si>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</si>
  <si>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</si>
  <si>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</si>
  <si>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</si>
  <si>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</si>
  <si>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</si>
  <si>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</si>
  <si>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</si>
  <si>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</si>
  <si>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</si>
  <si>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</si>
  <si>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</si>
  <si>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</si>
  <si>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</si>
  <si>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</si>
  <si>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</si>
  <si>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</si>
  <si>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</si>
  <si>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</si>
  <si>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</si>
  <si>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</si>
  <si>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</si>
  <si>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</si>
  <si>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</si>
  <si>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</si>
  <si>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</si>
  <si>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</si>
  <si>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</si>
  <si>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</si>
  <si>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</si>
  <si>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</si>
  <si>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</si>
  <si>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</si>
  <si>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</si>
  <si>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</si>
  <si>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</si>
  <si>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</si>
  <si>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</si>
  <si>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</si>
  <si>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</si>
  <si>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</si>
  <si>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</si>
  <si>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</si>
  <si>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</si>
  <si>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</si>
  <si>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</si>
  <si>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</si>
  <si>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</si>
  <si>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</si>
  <si>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</si>
  <si>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</si>
  <si>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</si>
  <si>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</si>
  <si>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</si>
  <si>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</si>
  <si>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</si>
  <si>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</si>
  <si>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</si>
  <si>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</si>
  <si>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</si>
  <si>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</si>
  <si>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</si>
  <si>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10003313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</si>
  <si>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</si>
  <si>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</si>
  <si>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</si>
  <si>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</si>
  <si>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</si>
  <si>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</si>
  <si>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</si>
  <si>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</si>
  <si>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</si>
  <si>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</si>
  <si>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</si>
  <si>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</si>
  <si>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</si>
  <si>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</si>
  <si>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</si>
  <si>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</si>
  <si>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</si>
  <si>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</si>
  <si>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</si>
  <si>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</si>
  <si>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</si>
  <si>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</si>
  <si>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</si>
  <si>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</si>
  <si>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</si>
  <si>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</si>
  <si>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</si>
  <si>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</si>
  <si>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</si>
  <si>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10003317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</si>
  <si>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</si>
  <si>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</si>
  <si>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</si>
  <si>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</si>
  <si>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</si>
  <si>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</si>
  <si>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</si>
  <si>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</si>
  <si>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</si>
  <si>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</si>
  <si>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</si>
  <si>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</si>
  <si>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</si>
  <si>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</si>
  <si>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</si>
  <si>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</si>
  <si>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</si>
  <si>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</si>
  <si>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</si>
  <si>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</si>
  <si>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</si>
  <si>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</si>
  <si>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</si>
  <si>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</si>
  <si>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</si>
  <si>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</si>
  <si>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</si>
  <si>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</si>
  <si>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</si>
  <si>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</si>
  <si>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</si>
  <si>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</si>
  <si>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</si>
  <si>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</si>
  <si>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</si>
  <si>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10000216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</si>
  <si>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</si>
  <si>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</si>
  <si>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</si>
  <si>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</si>
  <si>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</si>
  <si>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</si>
  <si>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</si>
  <si>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</si>
  <si>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</si>
  <si>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</si>
  <si>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</si>
  <si>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</si>
  <si>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</si>
  <si>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</si>
  <si>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</si>
  <si>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</si>
  <si>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</si>
  <si>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10003315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</si>
  <si>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</si>
  <si>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</si>
  <si>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</si>
  <si>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</si>
  <si>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</si>
  <si>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</si>
  <si>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</si>
  <si>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</si>
  <si>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</si>
  <si>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</si>
  <si>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</si>
  <si>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</si>
  <si>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</si>
  <si>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</si>
  <si>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</si>
  <si>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</si>
  <si>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</si>
  <si>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</si>
  <si>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</si>
  <si>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</si>
  <si>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</si>
  <si>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</si>
  <si>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</si>
  <si>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</si>
  <si>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</si>
  <si>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</si>
  <si>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</si>
  <si>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</si>
  <si>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</si>
  <si>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</si>
  <si>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</si>
  <si>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</si>
  <si>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</si>
  <si>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</si>
  <si>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</si>
  <si>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</si>
  <si>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</si>
  <si>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</si>
  <si>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</si>
  <si>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</si>
  <si>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</si>
  <si>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3.5603 22-11-23 (12) -397</t>
  </si>
  <si>
    <t>10003319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</si>
  <si>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</si>
  <si>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</si>
  <si>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</si>
  <si>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</si>
  <si>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</si>
  <si>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</si>
  <si>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</si>
  <si>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</si>
  <si>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</si>
  <si>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</si>
  <si>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</si>
  <si>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</si>
  <si>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</si>
  <si>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</si>
  <si>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</si>
  <si>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</si>
  <si>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</si>
  <si>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</si>
  <si>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</si>
  <si>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</si>
  <si>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</si>
  <si>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</si>
  <si>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</si>
  <si>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</si>
  <si>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</si>
  <si>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</si>
  <si>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</si>
  <si>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</si>
  <si>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</si>
  <si>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</si>
  <si>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</si>
  <si>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</si>
  <si>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</si>
  <si>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</si>
  <si>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</si>
  <si>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</si>
  <si>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</si>
  <si>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</si>
  <si>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</si>
  <si>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</si>
  <si>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</si>
  <si>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</si>
  <si>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</si>
  <si>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</si>
  <si>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</si>
  <si>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</si>
  <si>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</si>
  <si>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</si>
  <si>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</si>
  <si>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</si>
  <si>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</si>
  <si>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</si>
  <si>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</si>
  <si>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</si>
  <si>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</si>
  <si>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</si>
  <si>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3.6306 06-12-23 (10) -319</t>
  </si>
  <si>
    <t>10003331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</si>
  <si>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</si>
  <si>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</si>
  <si>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</si>
  <si>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</si>
  <si>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</si>
  <si>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</si>
  <si>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</si>
  <si>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</si>
  <si>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</si>
  <si>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</si>
  <si>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</si>
  <si>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</si>
  <si>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</si>
  <si>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</si>
  <si>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</si>
  <si>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</si>
  <si>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</si>
  <si>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</si>
  <si>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</si>
  <si>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</si>
  <si>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</si>
  <si>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</si>
  <si>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</si>
  <si>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</si>
  <si>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</si>
  <si>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</si>
  <si>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</si>
  <si>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</si>
  <si>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</si>
  <si>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</si>
  <si>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</si>
  <si>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10000119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</si>
  <si>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</si>
  <si>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</si>
  <si>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</si>
  <si>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</si>
  <si>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</si>
  <si>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</si>
  <si>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</si>
  <si>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</si>
  <si>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</si>
  <si>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</si>
  <si>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</si>
  <si>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</si>
  <si>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</si>
  <si>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</si>
  <si>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</si>
  <si>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</si>
  <si>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</si>
  <si>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</si>
  <si>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</si>
  <si>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3.703 13-09-23 (10) -181</t>
  </si>
  <si>
    <t>10000246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</si>
  <si>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</si>
  <si>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</si>
  <si>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</si>
  <si>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</si>
  <si>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</si>
  <si>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</si>
  <si>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</si>
  <si>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</si>
  <si>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</si>
  <si>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</si>
  <si>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</si>
  <si>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</si>
  <si>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</si>
  <si>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</si>
  <si>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</si>
  <si>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</si>
  <si>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</si>
  <si>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</si>
  <si>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</si>
  <si>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</si>
  <si>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</si>
  <si>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</si>
  <si>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</si>
  <si>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</si>
  <si>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</si>
  <si>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</si>
  <si>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</si>
  <si>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</si>
  <si>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</si>
  <si>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</si>
  <si>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</si>
  <si>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</si>
  <si>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</si>
  <si>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</si>
  <si>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</si>
  <si>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</si>
  <si>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</si>
  <si>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</si>
  <si>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</si>
  <si>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</si>
  <si>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</si>
  <si>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</si>
  <si>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</si>
  <si>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</si>
  <si>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</si>
  <si>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</si>
  <si>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</si>
  <si>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</si>
  <si>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</si>
  <si>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</si>
  <si>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</si>
  <si>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</si>
  <si>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</si>
  <si>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20-11-23 (12) -340</t>
  </si>
  <si>
    <t>10003327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</si>
  <si>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</si>
  <si>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</si>
  <si>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</si>
  <si>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</si>
  <si>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</si>
  <si>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</si>
  <si>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</si>
  <si>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</si>
  <si>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</si>
  <si>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</si>
  <si>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</si>
  <si>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</si>
  <si>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</si>
  <si>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</si>
  <si>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</si>
  <si>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</si>
  <si>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</si>
  <si>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</si>
  <si>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</si>
  <si>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</si>
  <si>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</si>
  <si>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</si>
  <si>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</si>
  <si>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</si>
  <si>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</si>
  <si>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</si>
  <si>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</si>
  <si>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</si>
  <si>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</si>
  <si>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</si>
  <si>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</si>
  <si>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</si>
  <si>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</si>
  <si>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</si>
  <si>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</si>
  <si>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</si>
  <si>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</si>
  <si>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</si>
  <si>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</si>
  <si>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</si>
  <si>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</si>
  <si>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</si>
  <si>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</si>
  <si>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</si>
  <si>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</si>
  <si>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</si>
  <si>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</si>
  <si>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</si>
  <si>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</si>
  <si>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</si>
  <si>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</si>
  <si>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</si>
  <si>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</si>
  <si>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</si>
  <si>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</si>
  <si>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</si>
  <si>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</si>
  <si>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</si>
  <si>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</si>
  <si>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</si>
  <si>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</si>
  <si>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</si>
  <si>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</si>
  <si>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</si>
  <si>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</si>
  <si>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</si>
  <si>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</si>
  <si>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</si>
  <si>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</si>
  <si>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</si>
  <si>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</si>
  <si>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</si>
  <si>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</si>
  <si>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</si>
  <si>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</si>
  <si>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</si>
  <si>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</si>
  <si>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</si>
  <si>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</si>
  <si>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</si>
  <si>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</si>
  <si>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</si>
  <si>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</si>
  <si>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</si>
  <si>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</si>
  <si>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</si>
  <si>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</si>
  <si>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</si>
  <si>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</si>
  <si>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</si>
  <si>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</si>
  <si>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</si>
  <si>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</si>
  <si>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</si>
  <si>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</si>
  <si>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</si>
  <si>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</si>
  <si>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</si>
  <si>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10003321</t>
  </si>
  <si>
    <t>+USD/-EUR 1.10058 01-08-23 (12) +55.8</t>
  </si>
  <si>
    <t>10003666</t>
  </si>
  <si>
    <t>+USD/-EUR 1.10083 01-08-23 (10) +55.8</t>
  </si>
  <si>
    <t>10003664</t>
  </si>
  <si>
    <t>+USD/-EUR 1.10285 13-09-23 (10) +72.5</t>
  </si>
  <si>
    <t>10000234</t>
  </si>
  <si>
    <t>+USD/-EUR 1.10325 13-09-23 (11) +72.5</t>
  </si>
  <si>
    <t>10003694</t>
  </si>
  <si>
    <t>+USD/-EUR 1.10326 13-09-23 (12) +72.6</t>
  </si>
  <si>
    <t>10003329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</si>
  <si>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</si>
  <si>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</si>
  <si>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</si>
  <si>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</si>
  <si>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</si>
  <si>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</si>
  <si>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10000253</t>
  </si>
  <si>
    <t>10003867</t>
  </si>
  <si>
    <t>10003336</t>
  </si>
  <si>
    <t>+USD/-GBP 1.24434 15-08-23 (12) +28.4</t>
  </si>
  <si>
    <t>10003325</t>
  </si>
  <si>
    <t>+USD/-GBP 1.24513 15-08-23 (10) +28.3</t>
  </si>
  <si>
    <t>10003323</t>
  </si>
  <si>
    <t>+USD/-GBP 1.24593 16-08-23 (12) +19.3</t>
  </si>
  <si>
    <t>10003720</t>
  </si>
  <si>
    <t>+USD/-GBP 1.24776 16-08-23 (10) +19.6</t>
  </si>
  <si>
    <t>10003334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</si>
  <si>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</si>
  <si>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</si>
  <si>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</si>
  <si>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</si>
  <si>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</si>
  <si>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</si>
  <si>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</si>
  <si>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</si>
  <si>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</si>
  <si>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</si>
  <si>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</si>
  <si>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</si>
  <si>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</si>
  <si>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</si>
  <si>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</si>
  <si>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</si>
  <si>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</si>
  <si>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</si>
  <si>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</si>
  <si>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</si>
  <si>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</si>
  <si>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</si>
  <si>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</si>
  <si>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</si>
  <si>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</si>
  <si>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</si>
  <si>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</si>
  <si>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</si>
  <si>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</si>
  <si>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+USD/-JPY 141.44 24-07-23 (12) -60</t>
  </si>
  <si>
    <t>10003337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</si>
  <si>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</si>
  <si>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</si>
  <si>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</si>
  <si>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</si>
  <si>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</si>
  <si>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</si>
  <si>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</si>
  <si>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</si>
  <si>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</si>
  <si>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</si>
  <si>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</si>
  <si>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</si>
  <si>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</si>
  <si>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</si>
  <si>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</si>
  <si>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</si>
  <si>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</si>
  <si>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</si>
  <si>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</si>
  <si>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</si>
  <si>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</si>
  <si>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</si>
  <si>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</si>
  <si>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</si>
  <si>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</si>
  <si>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</si>
  <si>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</si>
  <si>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</si>
  <si>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</si>
  <si>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</si>
  <si>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</si>
  <si>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</si>
  <si>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</si>
  <si>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</si>
  <si>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</si>
  <si>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</si>
  <si>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</si>
  <si>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</si>
  <si>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</si>
  <si>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</si>
  <si>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</si>
  <si>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</si>
  <si>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</si>
  <si>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</si>
  <si>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</si>
  <si>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</si>
  <si>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</si>
  <si>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</si>
  <si>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</si>
  <si>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</si>
  <si>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</si>
  <si>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</si>
  <si>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</si>
  <si>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</si>
  <si>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</si>
  <si>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</si>
  <si>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</si>
  <si>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</si>
  <si>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</si>
  <si>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</si>
  <si>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</si>
  <si>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</si>
  <si>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</si>
  <si>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</si>
  <si>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</si>
  <si>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</si>
  <si>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</si>
  <si>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</si>
  <si>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</si>
  <si>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</si>
  <si>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</si>
  <si>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</si>
  <si>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</si>
  <si>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</si>
  <si>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</si>
  <si>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</si>
  <si>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</si>
  <si>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</si>
  <si>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</si>
  <si>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</si>
  <si>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</si>
  <si>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</si>
  <si>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</si>
  <si>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</si>
  <si>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</si>
  <si>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</si>
  <si>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</si>
  <si>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</si>
  <si>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</si>
  <si>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</si>
  <si>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</si>
  <si>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</si>
  <si>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</si>
  <si>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</si>
  <si>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</si>
  <si>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</si>
  <si>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</si>
  <si>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</si>
  <si>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</si>
  <si>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</si>
  <si>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</si>
  <si>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</si>
  <si>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</si>
  <si>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</si>
  <si>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</si>
  <si>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</si>
  <si>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</si>
  <si>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</si>
  <si>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</si>
  <si>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</si>
  <si>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</si>
  <si>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</si>
  <si>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</si>
  <si>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</si>
  <si>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</si>
  <si>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</si>
  <si>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</si>
  <si>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</si>
  <si>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</si>
  <si>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</si>
  <si>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</si>
  <si>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</si>
  <si>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</si>
  <si>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</si>
  <si>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</si>
  <si>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</si>
  <si>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</si>
  <si>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</si>
  <si>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</si>
  <si>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</si>
  <si>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</si>
  <si>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</si>
  <si>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</si>
  <si>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</si>
  <si>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</si>
  <si>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</si>
  <si>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</si>
  <si>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</si>
  <si>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</si>
  <si>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</si>
  <si>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</si>
  <si>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</si>
  <si>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</si>
  <si>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</si>
  <si>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</si>
  <si>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</si>
  <si>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</si>
  <si>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</si>
  <si>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</si>
  <si>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</si>
  <si>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</si>
  <si>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</si>
  <si>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</si>
  <si>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</si>
  <si>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</si>
  <si>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</si>
  <si>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</si>
  <si>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</si>
  <si>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</si>
  <si>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</si>
  <si>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</si>
  <si>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</si>
  <si>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</si>
  <si>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</si>
  <si>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</si>
  <si>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</si>
  <si>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</si>
  <si>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</si>
  <si>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</si>
  <si>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</si>
  <si>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</si>
  <si>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</si>
  <si>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A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</si>
  <si>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</si>
  <si>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</si>
  <si>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</si>
  <si>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</si>
  <si>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</si>
  <si>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</si>
  <si>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</si>
  <si>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</si>
  <si>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</si>
  <si>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</si>
  <si>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</si>
  <si>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</si>
  <si>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</si>
  <si>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</si>
  <si>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</si>
  <si>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</si>
  <si>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</si>
  <si>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</si>
  <si>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</si>
  <si>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</si>
  <si>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</si>
  <si>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</si>
  <si>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</si>
  <si>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</si>
  <si>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</si>
  <si>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</si>
  <si>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</si>
  <si>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</si>
  <si>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</si>
  <si>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</si>
  <si>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</si>
  <si>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</si>
  <si>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</si>
  <si>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</si>
  <si>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</si>
  <si>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</si>
  <si>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</si>
  <si>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</si>
  <si>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</si>
  <si>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TELECOMMUNICATION SERVICES</t>
  </si>
  <si>
    <t>BBB-</t>
  </si>
  <si>
    <t>FITCH</t>
  </si>
  <si>
    <t>ENERGY</t>
  </si>
  <si>
    <t>508309</t>
  </si>
  <si>
    <t>464740</t>
  </si>
  <si>
    <t>491862</t>
  </si>
  <si>
    <t>491863</t>
  </si>
  <si>
    <t>491864</t>
  </si>
  <si>
    <t>Other</t>
  </si>
  <si>
    <t>469140</t>
  </si>
  <si>
    <t>475042</t>
  </si>
  <si>
    <t>95004024</t>
  </si>
  <si>
    <t>נדלן מקרקעין להשכרה - מגדל צ'מפיון</t>
  </si>
  <si>
    <t>השכרה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</si>
  <si>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</si>
  <si>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</si>
  <si>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</si>
  <si>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</si>
  <si>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</si>
  <si>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</si>
  <si>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</si>
  <si>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</si>
  <si>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</si>
  <si>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</si>
  <si>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</si>
  <si>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</si>
  <si>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</si>
  <si>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</si>
  <si>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</si>
  <si>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</si>
  <si>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</si>
  <si>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טרמינל  פארק אור יהודה בניין B</t>
  </si>
  <si>
    <t>נדלן מגדלי הסיבים פתח תקווה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</si>
  <si>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</si>
  <si>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</si>
  <si>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</si>
  <si>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</si>
  <si>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</si>
  <si>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</si>
  <si>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</si>
  <si>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</si>
  <si>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</si>
  <si>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</si>
  <si>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Citymark Building*</t>
  </si>
  <si>
    <t>M.A Movilim Renewable Energies, Limited Partnership</t>
  </si>
  <si>
    <t>Orbimed Israel Partners II</t>
  </si>
  <si>
    <t>Apollo Investment Fund IX</t>
  </si>
  <si>
    <t>Ares Private Credit Solutions</t>
  </si>
  <si>
    <t>Bluebay Senior Loan Fund I</t>
  </si>
  <si>
    <t>Crescent Mezzanine VII</t>
  </si>
  <si>
    <t>ICG Senior Debt Partners Fund 5-A (EUR) SCSp</t>
  </si>
  <si>
    <t>ICG Senior Debt Partners III</t>
  </si>
  <si>
    <t>ICG Senior Debt Partners IV</t>
  </si>
  <si>
    <t>Kartesia Credit Opportunities VI SCS</t>
  </si>
  <si>
    <t>Kartesia Senior Opportunities II SCS SICAV-RAIF</t>
  </si>
  <si>
    <t>KASS Unlevered II S,a.r.l</t>
  </si>
  <si>
    <t>Migdal-HarbourVest 2016 Fund L.P</t>
  </si>
  <si>
    <t>Permira Credit Solutions III</t>
  </si>
  <si>
    <t>Permira Credit Solutions IV</t>
  </si>
  <si>
    <t>Strategic Investors Fund VIII</t>
  </si>
  <si>
    <t>Thoma Bravo Fund XII</t>
  </si>
  <si>
    <t>Waterton Residential Property Venture XIII</t>
  </si>
  <si>
    <t>Waterton Residential Property Venture XIII Edge Co-Invest L.P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</si>
  <si>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</si>
  <si>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</si>
  <si>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</si>
  <si>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</si>
  <si>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</si>
  <si>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</si>
  <si>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</si>
  <si>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</si>
  <si>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</si>
  <si>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</si>
  <si>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</si>
  <si>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</si>
  <si>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</si>
  <si>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</si>
  <si>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</si>
  <si>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</si>
  <si>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</si>
  <si>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</si>
  <si>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</si>
  <si>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</si>
  <si>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</si>
  <si>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</si>
  <si>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</si>
  <si>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</si>
  <si>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</si>
  <si>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</si>
  <si>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</si>
  <si>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</si>
  <si>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</si>
  <si>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</si>
  <si>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</si>
  <si>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</si>
  <si>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</si>
  <si>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</si>
  <si>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</si>
  <si>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</si>
  <si>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</si>
  <si>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</si>
  <si>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</si>
  <si>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</si>
  <si>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</si>
  <si>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</si>
  <si>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</si>
  <si>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</si>
  <si>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</si>
  <si>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</si>
  <si>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</si>
  <si>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</si>
  <si>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</si>
  <si>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</si>
  <si>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</si>
  <si>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</si>
  <si>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</si>
  <si>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</si>
  <si>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181</t>
  </si>
  <si>
    <t>בבטחונות אחרים - גורם 182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</si>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</sst>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49" fontId="26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indent="3"/>
    </xf>
    <xf numFmtId="10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E12" sqref="E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143</v>
      </c>
      <c r="C1" s="67" t="s" vm="1">
        <v>224</v>
      </c>
    </row>
    <row r="2" spans="1:4">
      <c r="B2" s="46" t="s">
        <v>142</v>
      </c>
      <c r="C2" s="67" t="s">
        <v>225</v>
      </c>
    </row>
    <row r="3" spans="1:4">
      <c r="B3" s="46" t="s">
        <v>144</v>
      </c>
      <c r="C3" s="67" t="s">
        <v>226</v>
      </c>
    </row>
    <row r="4" spans="1:4">
      <c r="B4" s="46" t="s">
        <v>145</v>
      </c>
      <c r="C4" s="67">
        <v>2207</v>
      </c>
    </row>
    <row r="6" spans="1:4" ht="26.25" customHeight="1">
      <c r="B6" s="150" t="s">
        <v>156</v>
      </c>
      <c r="C6" s="151"/>
      <c r="D6" s="152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155</v>
      </c>
      <c r="C10" s="107">
        <f>C11+C12+C23+C33+C34+C35+C36+C37</f>
        <v>3272661.9384498782</v>
      </c>
      <c r="D10" s="108">
        <f>C10/$C$42</f>
        <v>1</v>
      </c>
    </row>
    <row r="11" spans="1:4">
      <c r="A11" s="42" t="s">
        <v>122</v>
      </c>
      <c r="B11" s="27" t="s">
        <v>157</v>
      </c>
      <c r="C11" s="107">
        <f>מזומנים!J10</f>
        <v>57978.210014513199</v>
      </c>
      <c r="D11" s="108">
        <f t="shared" ref="D11:D42" si="0">C11/$C$42</f>
        <v>1.7715917838423308E-2</v>
      </c>
    </row>
    <row r="12" spans="1:4">
      <c r="B12" s="27" t="s">
        <v>158</v>
      </c>
      <c r="C12" s="107">
        <f>SUM(C13:C22)</f>
        <v>1027692.8533961101</v>
      </c>
      <c r="D12" s="108">
        <f t="shared" si="0"/>
        <v>0.31402352969059943</v>
      </c>
    </row>
    <row r="13" spans="1:4">
      <c r="A13" s="44" t="s">
        <v>122</v>
      </c>
      <c r="B13" s="28" t="s">
        <v>67</v>
      </c>
      <c r="C13" s="107" vm="2">
        <v>886757.98457349814</v>
      </c>
      <c r="D13" s="108">
        <f t="shared" si="0"/>
        <v>0.27095923784707132</v>
      </c>
    </row>
    <row r="14" spans="1:4">
      <c r="A14" s="44" t="s">
        <v>122</v>
      </c>
      <c r="B14" s="28" t="s">
        <v>68</v>
      </c>
      <c r="C14" s="107">
        <v>0</v>
      </c>
      <c r="D14" s="108">
        <f t="shared" si="0"/>
        <v>0</v>
      </c>
    </row>
    <row r="15" spans="1:4">
      <c r="A15" s="44" t="s">
        <v>122</v>
      </c>
      <c r="B15" s="28" t="s">
        <v>69</v>
      </c>
      <c r="C15" s="107">
        <f>'אג"ח קונצרני'!R11</f>
        <v>96089.811140332997</v>
      </c>
      <c r="D15" s="108">
        <f t="shared" si="0"/>
        <v>2.9361361774460176E-2</v>
      </c>
    </row>
    <row r="16" spans="1:4">
      <c r="A16" s="44" t="s">
        <v>122</v>
      </c>
      <c r="B16" s="28" t="s">
        <v>70</v>
      </c>
      <c r="C16" s="107">
        <f>מניות!L11</f>
        <v>21998.266399654003</v>
      </c>
      <c r="D16" s="108">
        <f t="shared" si="0"/>
        <v>6.7218267005218551E-3</v>
      </c>
    </row>
    <row r="17" spans="1:4">
      <c r="A17" s="44" t="s">
        <v>122</v>
      </c>
      <c r="B17" s="28" t="s">
        <v>217</v>
      </c>
      <c r="C17" s="107" vm="3">
        <v>20967.715213567997</v>
      </c>
      <c r="D17" s="108">
        <f t="shared" si="0"/>
        <v>6.4069297739623903E-3</v>
      </c>
    </row>
    <row r="18" spans="1:4">
      <c r="A18" s="44" t="s">
        <v>122</v>
      </c>
      <c r="B18" s="28" t="s">
        <v>71</v>
      </c>
      <c r="C18" s="107" vm="4">
        <v>1444.7890972420005</v>
      </c>
      <c r="D18" s="108">
        <f t="shared" si="0"/>
        <v>4.4147214848788691E-4</v>
      </c>
    </row>
    <row r="19" spans="1:4">
      <c r="A19" s="44" t="s">
        <v>122</v>
      </c>
      <c r="B19" s="28" t="s">
        <v>72</v>
      </c>
      <c r="C19" s="107" vm="5">
        <v>2.9411583970000006</v>
      </c>
      <c r="D19" s="108">
        <f t="shared" si="0"/>
        <v>8.9870522905066791E-7</v>
      </c>
    </row>
    <row r="20" spans="1:4">
      <c r="A20" s="44" t="s">
        <v>122</v>
      </c>
      <c r="B20" s="28" t="s">
        <v>73</v>
      </c>
      <c r="C20" s="107" vm="6">
        <v>24.942945707</v>
      </c>
      <c r="D20" s="108">
        <f t="shared" si="0"/>
        <v>7.6216077847669226E-6</v>
      </c>
    </row>
    <row r="21" spans="1:4">
      <c r="A21" s="44" t="s">
        <v>122</v>
      </c>
      <c r="B21" s="28" t="s">
        <v>74</v>
      </c>
      <c r="C21" s="107" vm="7">
        <v>406.40286771100017</v>
      </c>
      <c r="D21" s="108">
        <f t="shared" si="0"/>
        <v>1.2418113308198771E-4</v>
      </c>
    </row>
    <row r="22" spans="1:4">
      <c r="A22" s="44" t="s">
        <v>122</v>
      </c>
      <c r="B22" s="28" t="s">
        <v>75</v>
      </c>
      <c r="C22" s="107">
        <v>0</v>
      </c>
      <c r="D22" s="108">
        <f t="shared" si="0"/>
        <v>0</v>
      </c>
    </row>
    <row r="23" spans="1:4">
      <c r="B23" s="27" t="s">
        <v>159</v>
      </c>
      <c r="C23" s="107">
        <f>SUM(C24:C32)</f>
        <v>2083313.6691800554</v>
      </c>
      <c r="D23" s="108">
        <f t="shared" si="0"/>
        <v>0.63658077380483513</v>
      </c>
    </row>
    <row r="24" spans="1:4">
      <c r="A24" s="44" t="s">
        <v>122</v>
      </c>
      <c r="B24" s="28" t="s">
        <v>76</v>
      </c>
      <c r="C24" s="107" vm="8">
        <v>1998039.6070321836</v>
      </c>
      <c r="D24" s="108">
        <f t="shared" si="0"/>
        <v>0.61052429019862975</v>
      </c>
    </row>
    <row r="25" spans="1:4">
      <c r="A25" s="44" t="s">
        <v>122</v>
      </c>
      <c r="B25" s="28" t="s">
        <v>77</v>
      </c>
      <c r="C25" s="107">
        <v>0</v>
      </c>
      <c r="D25" s="108">
        <f t="shared" si="0"/>
        <v>0</v>
      </c>
    </row>
    <row r="26" spans="1:4">
      <c r="A26" s="44" t="s">
        <v>122</v>
      </c>
      <c r="B26" s="28" t="s">
        <v>69</v>
      </c>
      <c r="C26" s="107" vm="9">
        <v>12663.326163907002</v>
      </c>
      <c r="D26" s="108">
        <f t="shared" si="0"/>
        <v>3.8694269075360364E-3</v>
      </c>
    </row>
    <row r="27" spans="1:4">
      <c r="A27" s="44" t="s">
        <v>122</v>
      </c>
      <c r="B27" s="28" t="s">
        <v>78</v>
      </c>
      <c r="C27" s="107" vm="10">
        <v>16477.93633</v>
      </c>
      <c r="D27" s="108">
        <f t="shared" si="0"/>
        <v>5.0350255052023195E-3</v>
      </c>
    </row>
    <row r="28" spans="1:4">
      <c r="A28" s="44" t="s">
        <v>122</v>
      </c>
      <c r="B28" s="28" t="s">
        <v>79</v>
      </c>
      <c r="C28" s="107" vm="11">
        <v>59805.350433168991</v>
      </c>
      <c r="D28" s="108">
        <f t="shared" si="0"/>
        <v>1.8274221889687838E-2</v>
      </c>
    </row>
    <row r="29" spans="1:4">
      <c r="A29" s="44" t="s">
        <v>122</v>
      </c>
      <c r="B29" s="28" t="s">
        <v>80</v>
      </c>
      <c r="C29" s="107" vm="12">
        <v>5.1607980000000005E-2</v>
      </c>
      <c r="D29" s="108">
        <f t="shared" si="0"/>
        <v>1.5769419808892491E-8</v>
      </c>
    </row>
    <row r="30" spans="1:4">
      <c r="A30" s="44" t="s">
        <v>122</v>
      </c>
      <c r="B30" s="28" t="s">
        <v>182</v>
      </c>
      <c r="C30" s="107" vm="13">
        <v>-0.50589936300000005</v>
      </c>
      <c r="D30" s="108">
        <f t="shared" si="0"/>
        <v>-1.5458344690488356E-7</v>
      </c>
    </row>
    <row r="31" spans="1:4">
      <c r="A31" s="44" t="s">
        <v>122</v>
      </c>
      <c r="B31" s="28" t="s">
        <v>103</v>
      </c>
      <c r="C31" s="107" vm="14">
        <v>-3672.0964878210002</v>
      </c>
      <c r="D31" s="108">
        <f t="shared" si="0"/>
        <v>-1.1220518821935875E-3</v>
      </c>
    </row>
    <row r="32" spans="1:4">
      <c r="A32" s="44" t="s">
        <v>122</v>
      </c>
      <c r="B32" s="28" t="s">
        <v>81</v>
      </c>
      <c r="C32" s="107">
        <v>0</v>
      </c>
      <c r="D32" s="108">
        <f t="shared" si="0"/>
        <v>0</v>
      </c>
    </row>
    <row r="33" spans="1:4">
      <c r="A33" s="44" t="s">
        <v>122</v>
      </c>
      <c r="B33" s="27" t="s">
        <v>160</v>
      </c>
      <c r="C33" s="107" vm="15">
        <v>81279.641894706991</v>
      </c>
      <c r="D33" s="108">
        <f t="shared" si="0"/>
        <v>2.4835941940647168E-2</v>
      </c>
    </row>
    <row r="34" spans="1:4">
      <c r="A34" s="44" t="s">
        <v>122</v>
      </c>
      <c r="B34" s="27" t="s">
        <v>161</v>
      </c>
      <c r="C34" s="107">
        <v>0</v>
      </c>
      <c r="D34" s="108">
        <f t="shared" si="0"/>
        <v>0</v>
      </c>
    </row>
    <row r="35" spans="1:4">
      <c r="A35" s="44" t="s">
        <v>122</v>
      </c>
      <c r="B35" s="27" t="s">
        <v>162</v>
      </c>
      <c r="C35" s="107" vm="16">
        <v>22457.775719999998</v>
      </c>
      <c r="D35" s="108">
        <f t="shared" si="0"/>
        <v>6.8622351291918954E-3</v>
      </c>
    </row>
    <row r="36" spans="1:4">
      <c r="A36" s="44" t="s">
        <v>122</v>
      </c>
      <c r="B36" s="45" t="s">
        <v>163</v>
      </c>
      <c r="C36" s="107">
        <v>0</v>
      </c>
      <c r="D36" s="108">
        <f t="shared" si="0"/>
        <v>0</v>
      </c>
    </row>
    <row r="37" spans="1:4">
      <c r="A37" s="44" t="s">
        <v>122</v>
      </c>
      <c r="B37" s="27" t="s">
        <v>164</v>
      </c>
      <c r="C37" s="107">
        <f>'השקעות אחרות '!I10</f>
        <v>-60.211755507000007</v>
      </c>
      <c r="D37" s="108">
        <f t="shared" si="0"/>
        <v>-1.8398403696875508E-5</v>
      </c>
    </row>
    <row r="38" spans="1:4">
      <c r="A38" s="44"/>
      <c r="B38" s="55" t="s">
        <v>166</v>
      </c>
      <c r="C38" s="107">
        <f>SUM(C39:C41)</f>
        <v>0</v>
      </c>
      <c r="D38" s="108">
        <f t="shared" si="0"/>
        <v>0</v>
      </c>
    </row>
    <row r="39" spans="1:4">
      <c r="A39" s="44" t="s">
        <v>122</v>
      </c>
      <c r="B39" s="56" t="s">
        <v>167</v>
      </c>
      <c r="C39" s="107">
        <v>0</v>
      </c>
      <c r="D39" s="108">
        <f t="shared" si="0"/>
        <v>0</v>
      </c>
    </row>
    <row r="40" spans="1:4">
      <c r="A40" s="44" t="s">
        <v>122</v>
      </c>
      <c r="B40" s="56" t="s">
        <v>202</v>
      </c>
      <c r="C40" s="107">
        <v>0</v>
      </c>
      <c r="D40" s="108">
        <f t="shared" si="0"/>
        <v>0</v>
      </c>
    </row>
    <row r="41" spans="1:4">
      <c r="A41" s="44" t="s">
        <v>122</v>
      </c>
      <c r="B41" s="56" t="s">
        <v>168</v>
      </c>
      <c r="C41" s="107">
        <v>0</v>
      </c>
      <c r="D41" s="108">
        <f t="shared" si="0"/>
        <v>0</v>
      </c>
    </row>
    <row r="42" spans="1:4">
      <c r="B42" s="56" t="s">
        <v>82</v>
      </c>
      <c r="C42" s="107">
        <f>C38+C10</f>
        <v>3272661.9384498782</v>
      </c>
      <c r="D42" s="108">
        <f t="shared" si="0"/>
        <v>1</v>
      </c>
    </row>
    <row r="43" spans="1:4">
      <c r="A43" s="44" t="s">
        <v>122</v>
      </c>
      <c r="B43" s="56" t="s">
        <v>165</v>
      </c>
      <c r="C43" s="107">
        <f>'יתרת התחייבות להשקעה'!C10</f>
        <v>28118.43106840556</v>
      </c>
      <c r="D43" s="108"/>
    </row>
    <row r="44" spans="1:4">
      <c r="B44" s="5" t="s">
        <v>107</v>
      </c>
    </row>
    <row r="45" spans="1:4">
      <c r="C45" s="62" t="s">
        <v>150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109" t="s">
        <v>133</v>
      </c>
      <c r="D47" s="110" vm="17">
        <v>2.4517000000000002</v>
      </c>
    </row>
    <row r="48" spans="1:4">
      <c r="C48" s="109" t="s">
        <v>140</v>
      </c>
      <c r="D48" s="110">
        <v>0.77297511855767032</v>
      </c>
    </row>
    <row r="49" spans="2:4">
      <c r="C49" s="109" t="s">
        <v>137</v>
      </c>
      <c r="D49" s="110" vm="18">
        <v>2.7898000000000001</v>
      </c>
    </row>
    <row r="50" spans="2:4">
      <c r="B50" s="11"/>
      <c r="C50" s="109" t="s">
        <v>2336</v>
      </c>
      <c r="D50" s="110" vm="19">
        <v>4.1134000000000004</v>
      </c>
    </row>
    <row r="51" spans="2:4">
      <c r="C51" s="109" t="s">
        <v>131</v>
      </c>
      <c r="D51" s="110" vm="20">
        <v>4.0185000000000004</v>
      </c>
    </row>
    <row r="52" spans="2:4">
      <c r="C52" s="109" t="s">
        <v>132</v>
      </c>
      <c r="D52" s="110" vm="21">
        <v>4.6707000000000001</v>
      </c>
    </row>
    <row r="53" spans="2:4">
      <c r="C53" s="109" t="s">
        <v>134</v>
      </c>
      <c r="D53" s="110">
        <v>0.47218570936331505</v>
      </c>
    </row>
    <row r="54" spans="2:4">
      <c r="C54" s="109" t="s">
        <v>138</v>
      </c>
      <c r="D54" s="110">
        <v>2.5581999999999997E-2</v>
      </c>
    </row>
    <row r="55" spans="2:4">
      <c r="C55" s="109" t="s">
        <v>139</v>
      </c>
      <c r="D55" s="110">
        <v>0.21595372753643494</v>
      </c>
    </row>
    <row r="56" spans="2:4">
      <c r="C56" s="109" t="s">
        <v>136</v>
      </c>
      <c r="D56" s="110" vm="22">
        <v>0.53959999999999997</v>
      </c>
    </row>
    <row r="57" spans="2:4">
      <c r="C57" s="109" t="s">
        <v>2337</v>
      </c>
      <c r="D57" s="110">
        <v>2.2710600000000003</v>
      </c>
    </row>
    <row r="58" spans="2:4">
      <c r="C58" s="109" t="s">
        <v>135</v>
      </c>
      <c r="D58" s="110" vm="23">
        <v>0.34089999999999998</v>
      </c>
    </row>
    <row r="59" spans="2:4">
      <c r="C59" s="109" t="s">
        <v>129</v>
      </c>
      <c r="D59" s="110" vm="24">
        <v>3.7</v>
      </c>
    </row>
    <row r="60" spans="2:4">
      <c r="C60" s="109" t="s">
        <v>141</v>
      </c>
      <c r="D60" s="110" vm="25">
        <v>0.1968</v>
      </c>
    </row>
    <row r="61" spans="2:4">
      <c r="C61" s="109" t="s">
        <v>2338</v>
      </c>
      <c r="D61" s="110" vm="26">
        <v>0.34370000000000001</v>
      </c>
    </row>
    <row r="62" spans="2:4">
      <c r="C62" s="109" t="s">
        <v>2339</v>
      </c>
      <c r="D62" s="110">
        <v>4.1426504901763202E-2</v>
      </c>
    </row>
    <row r="63" spans="2:4">
      <c r="C63" s="109" t="s">
        <v>2340</v>
      </c>
      <c r="D63" s="110">
        <v>0.51008450859561327</v>
      </c>
    </row>
    <row r="64" spans="2:4">
      <c r="C64" s="109" t="s">
        <v>130</v>
      </c>
      <c r="D64" s="110">
        <v>1</v>
      </c>
    </row>
    <row r="65" spans="3:4">
      <c r="C65" s="111"/>
      <c r="D65" s="111"/>
    </row>
    <row r="66" spans="3:4">
      <c r="C66" s="111"/>
      <c r="D66" s="111"/>
    </row>
    <row r="67" spans="3:4">
      <c r="C67" s="112"/>
      <c r="D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8.28515625" style="2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143</v>
      </c>
      <c r="C1" s="67" t="s" vm="1">
        <v>224</v>
      </c>
    </row>
    <row r="2" spans="2:13">
      <c r="B2" s="46" t="s">
        <v>142</v>
      </c>
      <c r="C2" s="67" t="s">
        <v>225</v>
      </c>
    </row>
    <row r="3" spans="2:13">
      <c r="B3" s="46" t="s">
        <v>144</v>
      </c>
      <c r="C3" s="67" t="s">
        <v>226</v>
      </c>
    </row>
    <row r="4" spans="2:13">
      <c r="B4" s="46" t="s">
        <v>145</v>
      </c>
      <c r="C4" s="67">
        <v>2207</v>
      </c>
    </row>
    <row r="6" spans="2:13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3" ht="26.25" customHeight="1">
      <c r="B7" s="153" t="s">
        <v>92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3"/>
    </row>
    <row r="8" spans="2:13" s="3" customFormat="1" ht="78.75">
      <c r="B8" s="21" t="s">
        <v>113</v>
      </c>
      <c r="C8" s="29" t="s">
        <v>44</v>
      </c>
      <c r="D8" s="29" t="s">
        <v>116</v>
      </c>
      <c r="E8" s="29" t="s">
        <v>63</v>
      </c>
      <c r="F8" s="29" t="s">
        <v>100</v>
      </c>
      <c r="G8" s="29" t="s">
        <v>201</v>
      </c>
      <c r="H8" s="29" t="s">
        <v>200</v>
      </c>
      <c r="I8" s="29" t="s">
        <v>60</v>
      </c>
      <c r="J8" s="29" t="s">
        <v>57</v>
      </c>
      <c r="K8" s="29" t="s">
        <v>146</v>
      </c>
      <c r="L8" s="30" t="s">
        <v>148</v>
      </c>
    </row>
    <row r="9" spans="2:13" s="3" customFormat="1">
      <c r="B9" s="14"/>
      <c r="C9" s="29"/>
      <c r="D9" s="29"/>
      <c r="E9" s="29"/>
      <c r="F9" s="29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79"/>
      <c r="H11" s="81"/>
      <c r="I11" s="79">
        <f>I12</f>
        <v>24.942945707000003</v>
      </c>
      <c r="J11" s="71"/>
      <c r="K11" s="80">
        <f>IFERROR(I11/$I$11,0)</f>
        <v>1</v>
      </c>
      <c r="L11" s="80">
        <f>I11/'סכום נכסי הקרן'!$C$42</f>
        <v>7.6216077847669234E-6</v>
      </c>
    </row>
    <row r="12" spans="2:13">
      <c r="B12" s="92" t="s">
        <v>194</v>
      </c>
      <c r="C12" s="69"/>
      <c r="D12" s="69"/>
      <c r="E12" s="69"/>
      <c r="F12" s="69"/>
      <c r="G12" s="76"/>
      <c r="H12" s="78"/>
      <c r="I12" s="76">
        <f>I13</f>
        <v>24.942945707000003</v>
      </c>
      <c r="J12" s="69"/>
      <c r="K12" s="77">
        <f t="shared" ref="K12:K17" si="0">IFERROR(I12/$I$11,0)</f>
        <v>1</v>
      </c>
      <c r="L12" s="77">
        <f>I12/'סכום נכסי הקרן'!$C$42</f>
        <v>7.6216077847669234E-6</v>
      </c>
    </row>
    <row r="13" spans="2:13">
      <c r="B13" s="86" t="s">
        <v>188</v>
      </c>
      <c r="C13" s="71"/>
      <c r="D13" s="71"/>
      <c r="E13" s="71"/>
      <c r="F13" s="71"/>
      <c r="G13" s="79"/>
      <c r="H13" s="81"/>
      <c r="I13" s="79">
        <f>SUM(I14:I17)</f>
        <v>24.942945707000003</v>
      </c>
      <c r="J13" s="71"/>
      <c r="K13" s="80">
        <f t="shared" si="0"/>
        <v>1</v>
      </c>
      <c r="L13" s="80">
        <f>I13/'סכום נכסי הקרן'!$C$42</f>
        <v>7.6216077847669234E-6</v>
      </c>
    </row>
    <row r="14" spans="2:13">
      <c r="B14" s="75" t="s">
        <v>1371</v>
      </c>
      <c r="C14" s="69" t="s">
        <v>1372</v>
      </c>
      <c r="D14" s="82" t="s">
        <v>117</v>
      </c>
      <c r="E14" s="82" t="s">
        <v>454</v>
      </c>
      <c r="F14" s="82" t="s">
        <v>130</v>
      </c>
      <c r="G14" s="76">
        <v>1.1735040000000003</v>
      </c>
      <c r="H14" s="78">
        <v>1110200</v>
      </c>
      <c r="I14" s="76">
        <v>13.028239743000002</v>
      </c>
      <c r="J14" s="69"/>
      <c r="K14" s="77">
        <f t="shared" si="0"/>
        <v>0.52232161734384686</v>
      </c>
      <c r="L14" s="77">
        <f>I14/'סכום נכסי הקרן'!$C$42</f>
        <v>3.9809305048999132E-6</v>
      </c>
    </row>
    <row r="15" spans="2:13">
      <c r="B15" s="75" t="s">
        <v>1373</v>
      </c>
      <c r="C15" s="69" t="s">
        <v>1374</v>
      </c>
      <c r="D15" s="82" t="s">
        <v>117</v>
      </c>
      <c r="E15" s="82" t="s">
        <v>454</v>
      </c>
      <c r="F15" s="82" t="s">
        <v>130</v>
      </c>
      <c r="G15" s="76">
        <v>-1.1735040000000003</v>
      </c>
      <c r="H15" s="78">
        <v>764000</v>
      </c>
      <c r="I15" s="76">
        <v>-8.9655694140000008</v>
      </c>
      <c r="J15" s="69"/>
      <c r="K15" s="77">
        <f t="shared" si="0"/>
        <v>-0.35944308740903436</v>
      </c>
      <c r="L15" s="77">
        <f>I15/'סכום נכסי הקרן'!$C$42</f>
        <v>-2.7395342331773541E-6</v>
      </c>
    </row>
    <row r="16" spans="2:13">
      <c r="B16" s="75" t="s">
        <v>1375</v>
      </c>
      <c r="C16" s="69" t="s">
        <v>1376</v>
      </c>
      <c r="D16" s="82" t="s">
        <v>117</v>
      </c>
      <c r="E16" s="82" t="s">
        <v>454</v>
      </c>
      <c r="F16" s="82" t="s">
        <v>130</v>
      </c>
      <c r="G16" s="76">
        <v>10.790840000000001</v>
      </c>
      <c r="H16" s="78">
        <v>193500</v>
      </c>
      <c r="I16" s="76">
        <v>20.880275400000002</v>
      </c>
      <c r="J16" s="69"/>
      <c r="K16" s="77">
        <f t="shared" si="0"/>
        <v>0.83712147094720046</v>
      </c>
      <c r="L16" s="77">
        <f>I16/'סכום נכסי הקרן'!$C$42</f>
        <v>6.3802115197667218E-6</v>
      </c>
    </row>
    <row r="17" spans="2:12">
      <c r="B17" s="75" t="s">
        <v>1377</v>
      </c>
      <c r="C17" s="69" t="s">
        <v>1378</v>
      </c>
      <c r="D17" s="82" t="s">
        <v>117</v>
      </c>
      <c r="E17" s="82" t="s">
        <v>454</v>
      </c>
      <c r="F17" s="82" t="s">
        <v>130</v>
      </c>
      <c r="G17" s="76">
        <v>-10.790840000000001</v>
      </c>
      <c r="H17" s="78">
        <v>0.01</v>
      </c>
      <c r="I17" s="76">
        <v>-2.2000000000000002E-8</v>
      </c>
      <c r="J17" s="69"/>
      <c r="K17" s="77">
        <f t="shared" si="0"/>
        <v>-8.8201290490825663E-10</v>
      </c>
      <c r="L17" s="77">
        <f>I17/'סכום נכסי הקרן'!$C$42</f>
        <v>-6.7223564223136569E-15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2"/>
      <c r="C19" s="69"/>
      <c r="D19" s="69"/>
      <c r="E19" s="69"/>
      <c r="F19" s="69"/>
      <c r="G19" s="76"/>
      <c r="H19" s="78"/>
      <c r="I19" s="69"/>
      <c r="J19" s="69"/>
      <c r="K19" s="77"/>
      <c r="L19" s="69"/>
    </row>
    <row r="20" spans="2:12">
      <c r="B20" s="86"/>
      <c r="C20" s="71"/>
      <c r="D20" s="71"/>
      <c r="E20" s="71"/>
      <c r="F20" s="71"/>
      <c r="G20" s="79"/>
      <c r="H20" s="81"/>
      <c r="I20" s="71"/>
      <c r="J20" s="71"/>
      <c r="K20" s="80"/>
      <c r="L20" s="71"/>
    </row>
    <row r="21" spans="2:12">
      <c r="B21" s="75"/>
      <c r="C21" s="69"/>
      <c r="D21" s="82"/>
      <c r="E21" s="82"/>
      <c r="F21" s="82"/>
      <c r="G21" s="76"/>
      <c r="H21" s="78"/>
      <c r="I21" s="76"/>
      <c r="J21" s="69"/>
      <c r="K21" s="77"/>
      <c r="L21" s="77"/>
    </row>
    <row r="22" spans="2:12">
      <c r="B22" s="75"/>
      <c r="C22" s="69"/>
      <c r="D22" s="82"/>
      <c r="E22" s="82"/>
      <c r="F22" s="82"/>
      <c r="G22" s="76"/>
      <c r="H22" s="78"/>
      <c r="I22" s="76"/>
      <c r="J22" s="69"/>
      <c r="K22" s="77"/>
      <c r="L22" s="77"/>
    </row>
    <row r="23" spans="2:12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8" t="s">
        <v>216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8" t="s">
        <v>109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8" t="s">
        <v>199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28" t="s">
        <v>207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</row>
    <row r="572" spans="2:12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</row>
    <row r="573" spans="2:12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</row>
    <row r="574" spans="2:12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</row>
    <row r="575" spans="2:12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</row>
    <row r="576" spans="2:12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</row>
    <row r="577" spans="2:12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</row>
    <row r="578" spans="2:12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</row>
    <row r="579" spans="2:12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</row>
    <row r="580" spans="2:12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</row>
    <row r="581" spans="2:12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</row>
    <row r="582" spans="2:12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</row>
    <row r="583" spans="2:12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</row>
    <row r="584" spans="2:12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</row>
    <row r="585" spans="2:12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</row>
    <row r="586" spans="2:12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57.140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143</v>
      </c>
      <c r="C1" s="67" t="s" vm="1">
        <v>224</v>
      </c>
    </row>
    <row r="2" spans="1:11">
      <c r="B2" s="46" t="s">
        <v>142</v>
      </c>
      <c r="C2" s="67" t="s">
        <v>225</v>
      </c>
    </row>
    <row r="3" spans="1:11">
      <c r="B3" s="46" t="s">
        <v>144</v>
      </c>
      <c r="C3" s="67" t="s">
        <v>226</v>
      </c>
    </row>
    <row r="4" spans="1:11">
      <c r="B4" s="46" t="s">
        <v>145</v>
      </c>
      <c r="C4" s="67">
        <v>2207</v>
      </c>
    </row>
    <row r="6" spans="1:11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1:11" ht="26.25" customHeight="1">
      <c r="B7" s="153" t="s">
        <v>93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1:11" s="3" customFormat="1" ht="78.75">
      <c r="A8" s="2"/>
      <c r="B8" s="21" t="s">
        <v>113</v>
      </c>
      <c r="C8" s="29" t="s">
        <v>44</v>
      </c>
      <c r="D8" s="29" t="s">
        <v>116</v>
      </c>
      <c r="E8" s="29" t="s">
        <v>63</v>
      </c>
      <c r="F8" s="29" t="s">
        <v>100</v>
      </c>
      <c r="G8" s="29" t="s">
        <v>201</v>
      </c>
      <c r="H8" s="29" t="s">
        <v>200</v>
      </c>
      <c r="I8" s="29" t="s">
        <v>60</v>
      </c>
      <c r="J8" s="29" t="s">
        <v>146</v>
      </c>
      <c r="K8" s="30" t="s">
        <v>148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48</v>
      </c>
      <c r="C11" s="69"/>
      <c r="D11" s="69"/>
      <c r="E11" s="69"/>
      <c r="F11" s="69"/>
      <c r="G11" s="76"/>
      <c r="H11" s="78"/>
      <c r="I11" s="76">
        <v>406.40286771100017</v>
      </c>
      <c r="J11" s="77">
        <f>IFERROR(I11/$I$11,0)</f>
        <v>1</v>
      </c>
      <c r="K11" s="77">
        <f>I11/'סכום נכסי הקרן'!$C$42</f>
        <v>1.2418113308198771E-4</v>
      </c>
    </row>
    <row r="12" spans="1:11">
      <c r="B12" s="92" t="s">
        <v>195</v>
      </c>
      <c r="C12" s="69"/>
      <c r="D12" s="69"/>
      <c r="E12" s="69"/>
      <c r="F12" s="69"/>
      <c r="G12" s="76"/>
      <c r="H12" s="78"/>
      <c r="I12" s="76">
        <v>406.40286771100011</v>
      </c>
      <c r="J12" s="77">
        <f t="shared" ref="J12:J18" si="0">IFERROR(I12/$I$11,0)</f>
        <v>0.99999999999999989</v>
      </c>
      <c r="K12" s="77">
        <f>I12/'סכום נכסי הקרן'!$C$42</f>
        <v>1.2418113308198769E-4</v>
      </c>
    </row>
    <row r="13" spans="1:11">
      <c r="B13" s="72" t="s">
        <v>1379</v>
      </c>
      <c r="C13" s="69" t="s">
        <v>1380</v>
      </c>
      <c r="D13" s="82" t="s">
        <v>26</v>
      </c>
      <c r="E13" s="82" t="s">
        <v>454</v>
      </c>
      <c r="F13" s="82" t="s">
        <v>129</v>
      </c>
      <c r="G13" s="76">
        <v>3.4827880000000007</v>
      </c>
      <c r="H13" s="78">
        <v>99790</v>
      </c>
      <c r="I13" s="76">
        <v>-10.635434510000001</v>
      </c>
      <c r="J13" s="77">
        <f t="shared" si="0"/>
        <v>-2.616968371779068E-2</v>
      </c>
      <c r="K13" s="77">
        <f>I13/'סכום נכסי הקרן'!$C$42</f>
        <v>-3.2497809764724913E-6</v>
      </c>
    </row>
    <row r="14" spans="1:11">
      <c r="B14" s="72" t="s">
        <v>1381</v>
      </c>
      <c r="C14" s="69" t="s">
        <v>1382</v>
      </c>
      <c r="D14" s="82" t="s">
        <v>26</v>
      </c>
      <c r="E14" s="82" t="s">
        <v>454</v>
      </c>
      <c r="F14" s="82" t="s">
        <v>129</v>
      </c>
      <c r="G14" s="76">
        <v>0.59672200000000009</v>
      </c>
      <c r="H14" s="78">
        <v>1533700</v>
      </c>
      <c r="I14" s="76">
        <v>19.267644441000002</v>
      </c>
      <c r="J14" s="77">
        <f t="shared" si="0"/>
        <v>4.7410207879491496E-2</v>
      </c>
      <c r="K14" s="77">
        <f>I14/'סכום נכסי הקרן'!$C$42</f>
        <v>5.8874533341278354E-6</v>
      </c>
    </row>
    <row r="15" spans="1:11">
      <c r="B15" s="72" t="s">
        <v>1383</v>
      </c>
      <c r="C15" s="69" t="s">
        <v>1384</v>
      </c>
      <c r="D15" s="82" t="s">
        <v>26</v>
      </c>
      <c r="E15" s="82" t="s">
        <v>454</v>
      </c>
      <c r="F15" s="82" t="s">
        <v>137</v>
      </c>
      <c r="G15" s="76">
        <v>0.32832400000000006</v>
      </c>
      <c r="H15" s="78">
        <v>121860</v>
      </c>
      <c r="I15" s="76">
        <v>3.2735742730000004</v>
      </c>
      <c r="J15" s="77">
        <f t="shared" si="0"/>
        <v>8.0549979665199938E-3</v>
      </c>
      <c r="K15" s="77">
        <f>I15/'סכום נכסי הקרן'!$C$42</f>
        <v>1.0002787744555596E-6</v>
      </c>
    </row>
    <row r="16" spans="1:11">
      <c r="B16" s="72" t="s">
        <v>1385</v>
      </c>
      <c r="C16" s="69" t="s">
        <v>1386</v>
      </c>
      <c r="D16" s="82" t="s">
        <v>26</v>
      </c>
      <c r="E16" s="82" t="s">
        <v>454</v>
      </c>
      <c r="F16" s="82" t="s">
        <v>129</v>
      </c>
      <c r="G16" s="76">
        <v>16.34609</v>
      </c>
      <c r="H16" s="78">
        <v>448825</v>
      </c>
      <c r="I16" s="76">
        <v>387.92401890000008</v>
      </c>
      <c r="J16" s="77">
        <f t="shared" si="0"/>
        <v>0.95453071255358191</v>
      </c>
      <c r="K16" s="77">
        <f>I16/'סכום נכסי הקרן'!$C$42</f>
        <v>1.185347054464609E-4</v>
      </c>
    </row>
    <row r="17" spans="2:11">
      <c r="B17" s="72" t="s">
        <v>1387</v>
      </c>
      <c r="C17" s="69" t="s">
        <v>1388</v>
      </c>
      <c r="D17" s="82" t="s">
        <v>26</v>
      </c>
      <c r="E17" s="82" t="s">
        <v>454</v>
      </c>
      <c r="F17" s="82" t="s">
        <v>131</v>
      </c>
      <c r="G17" s="76">
        <v>2.1038260000000006</v>
      </c>
      <c r="H17" s="78">
        <v>46380</v>
      </c>
      <c r="I17" s="76">
        <v>0.21324428400000001</v>
      </c>
      <c r="J17" s="77">
        <f t="shared" si="0"/>
        <v>5.2471156318621638E-4</v>
      </c>
      <c r="K17" s="77">
        <f>I17/'סכום נכסי הקרן'!$C$42</f>
        <v>6.5159276457685336E-8</v>
      </c>
    </row>
    <row r="18" spans="2:11">
      <c r="B18" s="72" t="s">
        <v>1389</v>
      </c>
      <c r="C18" s="69" t="s">
        <v>1390</v>
      </c>
      <c r="D18" s="82" t="s">
        <v>26</v>
      </c>
      <c r="E18" s="82" t="s">
        <v>454</v>
      </c>
      <c r="F18" s="82" t="s">
        <v>138</v>
      </c>
      <c r="G18" s="76">
        <v>0.62349700000000008</v>
      </c>
      <c r="H18" s="78">
        <v>228800</v>
      </c>
      <c r="I18" s="76">
        <v>6.359820323000001</v>
      </c>
      <c r="J18" s="77">
        <f t="shared" si="0"/>
        <v>1.5649053755010842E-2</v>
      </c>
      <c r="K18" s="77">
        <f>I18/'סכום נכסי הקרן'!$C$42</f>
        <v>1.9433172269581803E-6</v>
      </c>
    </row>
    <row r="19" spans="2:11">
      <c r="B19" s="92"/>
      <c r="C19" s="69"/>
      <c r="D19" s="69"/>
      <c r="E19" s="69"/>
      <c r="F19" s="69"/>
      <c r="G19" s="76"/>
      <c r="H19" s="78"/>
      <c r="I19" s="69"/>
      <c r="J19" s="77"/>
      <c r="K19" s="69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8" t="s">
        <v>216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8" t="s">
        <v>109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28" t="s">
        <v>199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28" t="s">
        <v>207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113"/>
      <c r="C119" s="130"/>
      <c r="D119" s="130"/>
      <c r="E119" s="130"/>
      <c r="F119" s="130"/>
      <c r="G119" s="130"/>
      <c r="H119" s="130"/>
      <c r="I119" s="114"/>
      <c r="J119" s="114"/>
      <c r="K119" s="130"/>
    </row>
    <row r="120" spans="2:11">
      <c r="B120" s="113"/>
      <c r="C120" s="130"/>
      <c r="D120" s="130"/>
      <c r="E120" s="130"/>
      <c r="F120" s="130"/>
      <c r="G120" s="130"/>
      <c r="H120" s="130"/>
      <c r="I120" s="114"/>
      <c r="J120" s="114"/>
      <c r="K120" s="130"/>
    </row>
    <row r="121" spans="2:11">
      <c r="B121" s="113"/>
      <c r="C121" s="130"/>
      <c r="D121" s="130"/>
      <c r="E121" s="130"/>
      <c r="F121" s="130"/>
      <c r="G121" s="130"/>
      <c r="H121" s="130"/>
      <c r="I121" s="114"/>
      <c r="J121" s="114"/>
      <c r="K121" s="130"/>
    </row>
    <row r="122" spans="2:11">
      <c r="B122" s="113"/>
      <c r="C122" s="130"/>
      <c r="D122" s="130"/>
      <c r="E122" s="130"/>
      <c r="F122" s="130"/>
      <c r="G122" s="130"/>
      <c r="H122" s="130"/>
      <c r="I122" s="114"/>
      <c r="J122" s="114"/>
      <c r="K122" s="130"/>
    </row>
    <row r="123" spans="2:11">
      <c r="B123" s="113"/>
      <c r="C123" s="130"/>
      <c r="D123" s="130"/>
      <c r="E123" s="130"/>
      <c r="F123" s="130"/>
      <c r="G123" s="130"/>
      <c r="H123" s="130"/>
      <c r="I123" s="114"/>
      <c r="J123" s="114"/>
      <c r="K123" s="130"/>
    </row>
    <row r="124" spans="2:11">
      <c r="B124" s="113"/>
      <c r="C124" s="130"/>
      <c r="D124" s="130"/>
      <c r="E124" s="130"/>
      <c r="F124" s="130"/>
      <c r="G124" s="130"/>
      <c r="H124" s="130"/>
      <c r="I124" s="114"/>
      <c r="J124" s="114"/>
      <c r="K124" s="130"/>
    </row>
    <row r="125" spans="2:11">
      <c r="B125" s="113"/>
      <c r="C125" s="130"/>
      <c r="D125" s="130"/>
      <c r="E125" s="130"/>
      <c r="F125" s="130"/>
      <c r="G125" s="130"/>
      <c r="H125" s="130"/>
      <c r="I125" s="114"/>
      <c r="J125" s="114"/>
      <c r="K125" s="130"/>
    </row>
    <row r="126" spans="2:11">
      <c r="B126" s="113"/>
      <c r="C126" s="130"/>
      <c r="D126" s="130"/>
      <c r="E126" s="130"/>
      <c r="F126" s="130"/>
      <c r="G126" s="130"/>
      <c r="H126" s="130"/>
      <c r="I126" s="114"/>
      <c r="J126" s="114"/>
      <c r="K126" s="130"/>
    </row>
    <row r="127" spans="2:11">
      <c r="B127" s="113"/>
      <c r="C127" s="130"/>
      <c r="D127" s="130"/>
      <c r="E127" s="130"/>
      <c r="F127" s="130"/>
      <c r="G127" s="130"/>
      <c r="H127" s="130"/>
      <c r="I127" s="114"/>
      <c r="J127" s="114"/>
      <c r="K127" s="130"/>
    </row>
    <row r="128" spans="2:11">
      <c r="B128" s="113"/>
      <c r="C128" s="130"/>
      <c r="D128" s="130"/>
      <c r="E128" s="130"/>
      <c r="F128" s="130"/>
      <c r="G128" s="130"/>
      <c r="H128" s="130"/>
      <c r="I128" s="114"/>
      <c r="J128" s="114"/>
      <c r="K128" s="130"/>
    </row>
    <row r="129" spans="2:11">
      <c r="B129" s="113"/>
      <c r="C129" s="130"/>
      <c r="D129" s="130"/>
      <c r="E129" s="130"/>
      <c r="F129" s="130"/>
      <c r="G129" s="130"/>
      <c r="H129" s="130"/>
      <c r="I129" s="114"/>
      <c r="J129" s="114"/>
      <c r="K129" s="130"/>
    </row>
    <row r="130" spans="2:11">
      <c r="B130" s="113"/>
      <c r="C130" s="130"/>
      <c r="D130" s="130"/>
      <c r="E130" s="130"/>
      <c r="F130" s="130"/>
      <c r="G130" s="130"/>
      <c r="H130" s="130"/>
      <c r="I130" s="114"/>
      <c r="J130" s="114"/>
      <c r="K130" s="130"/>
    </row>
    <row r="131" spans="2:11">
      <c r="B131" s="113"/>
      <c r="C131" s="130"/>
      <c r="D131" s="130"/>
      <c r="E131" s="130"/>
      <c r="F131" s="130"/>
      <c r="G131" s="130"/>
      <c r="H131" s="130"/>
      <c r="I131" s="114"/>
      <c r="J131" s="114"/>
      <c r="K131" s="130"/>
    </row>
    <row r="132" spans="2:11">
      <c r="B132" s="113"/>
      <c r="C132" s="130"/>
      <c r="D132" s="130"/>
      <c r="E132" s="130"/>
      <c r="F132" s="130"/>
      <c r="G132" s="130"/>
      <c r="H132" s="130"/>
      <c r="I132" s="114"/>
      <c r="J132" s="114"/>
      <c r="K132" s="130"/>
    </row>
    <row r="133" spans="2:11">
      <c r="B133" s="113"/>
      <c r="C133" s="130"/>
      <c r="D133" s="130"/>
      <c r="E133" s="130"/>
      <c r="F133" s="130"/>
      <c r="G133" s="130"/>
      <c r="H133" s="130"/>
      <c r="I133" s="114"/>
      <c r="J133" s="114"/>
      <c r="K133" s="130"/>
    </row>
    <row r="134" spans="2:11">
      <c r="B134" s="113"/>
      <c r="C134" s="130"/>
      <c r="D134" s="130"/>
      <c r="E134" s="130"/>
      <c r="F134" s="130"/>
      <c r="G134" s="130"/>
      <c r="H134" s="130"/>
      <c r="I134" s="114"/>
      <c r="J134" s="114"/>
      <c r="K134" s="130"/>
    </row>
    <row r="135" spans="2:11">
      <c r="B135" s="113"/>
      <c r="C135" s="130"/>
      <c r="D135" s="130"/>
      <c r="E135" s="130"/>
      <c r="F135" s="130"/>
      <c r="G135" s="130"/>
      <c r="H135" s="130"/>
      <c r="I135" s="114"/>
      <c r="J135" s="114"/>
      <c r="K135" s="130"/>
    </row>
    <row r="136" spans="2:11">
      <c r="B136" s="113"/>
      <c r="C136" s="130"/>
      <c r="D136" s="130"/>
      <c r="E136" s="130"/>
      <c r="F136" s="130"/>
      <c r="G136" s="130"/>
      <c r="H136" s="130"/>
      <c r="I136" s="114"/>
      <c r="J136" s="114"/>
      <c r="K136" s="130"/>
    </row>
    <row r="137" spans="2:11">
      <c r="B137" s="113"/>
      <c r="C137" s="130"/>
      <c r="D137" s="130"/>
      <c r="E137" s="130"/>
      <c r="F137" s="130"/>
      <c r="G137" s="130"/>
      <c r="H137" s="130"/>
      <c r="I137" s="114"/>
      <c r="J137" s="114"/>
      <c r="K137" s="130"/>
    </row>
    <row r="138" spans="2:11">
      <c r="B138" s="113"/>
      <c r="C138" s="130"/>
      <c r="D138" s="130"/>
      <c r="E138" s="130"/>
      <c r="F138" s="130"/>
      <c r="G138" s="130"/>
      <c r="H138" s="130"/>
      <c r="I138" s="114"/>
      <c r="J138" s="114"/>
      <c r="K138" s="130"/>
    </row>
    <row r="139" spans="2:11">
      <c r="B139" s="113"/>
      <c r="C139" s="130"/>
      <c r="D139" s="130"/>
      <c r="E139" s="130"/>
      <c r="F139" s="130"/>
      <c r="G139" s="130"/>
      <c r="H139" s="130"/>
      <c r="I139" s="114"/>
      <c r="J139" s="114"/>
      <c r="K139" s="130"/>
    </row>
    <row r="140" spans="2:11">
      <c r="B140" s="113"/>
      <c r="C140" s="130"/>
      <c r="D140" s="130"/>
      <c r="E140" s="130"/>
      <c r="F140" s="130"/>
      <c r="G140" s="130"/>
      <c r="H140" s="130"/>
      <c r="I140" s="114"/>
      <c r="J140" s="114"/>
      <c r="K140" s="130"/>
    </row>
    <row r="141" spans="2:11">
      <c r="B141" s="113"/>
      <c r="C141" s="130"/>
      <c r="D141" s="130"/>
      <c r="E141" s="130"/>
      <c r="F141" s="130"/>
      <c r="G141" s="130"/>
      <c r="H141" s="130"/>
      <c r="I141" s="114"/>
      <c r="J141" s="114"/>
      <c r="K141" s="130"/>
    </row>
    <row r="142" spans="2:11">
      <c r="B142" s="113"/>
      <c r="C142" s="130"/>
      <c r="D142" s="130"/>
      <c r="E142" s="130"/>
      <c r="F142" s="130"/>
      <c r="G142" s="130"/>
      <c r="H142" s="130"/>
      <c r="I142" s="114"/>
      <c r="J142" s="114"/>
      <c r="K142" s="130"/>
    </row>
    <row r="143" spans="2:11">
      <c r="B143" s="113"/>
      <c r="C143" s="130"/>
      <c r="D143" s="130"/>
      <c r="E143" s="130"/>
      <c r="F143" s="130"/>
      <c r="G143" s="130"/>
      <c r="H143" s="130"/>
      <c r="I143" s="114"/>
      <c r="J143" s="114"/>
      <c r="K143" s="130"/>
    </row>
    <row r="144" spans="2:11">
      <c r="B144" s="113"/>
      <c r="C144" s="130"/>
      <c r="D144" s="130"/>
      <c r="E144" s="130"/>
      <c r="F144" s="130"/>
      <c r="G144" s="130"/>
      <c r="H144" s="130"/>
      <c r="I144" s="114"/>
      <c r="J144" s="114"/>
      <c r="K144" s="130"/>
    </row>
    <row r="145" spans="2:11">
      <c r="B145" s="113"/>
      <c r="C145" s="130"/>
      <c r="D145" s="130"/>
      <c r="E145" s="130"/>
      <c r="F145" s="130"/>
      <c r="G145" s="130"/>
      <c r="H145" s="130"/>
      <c r="I145" s="114"/>
      <c r="J145" s="114"/>
      <c r="K145" s="130"/>
    </row>
    <row r="146" spans="2:11">
      <c r="B146" s="113"/>
      <c r="C146" s="130"/>
      <c r="D146" s="130"/>
      <c r="E146" s="130"/>
      <c r="F146" s="130"/>
      <c r="G146" s="130"/>
      <c r="H146" s="130"/>
      <c r="I146" s="114"/>
      <c r="J146" s="114"/>
      <c r="K146" s="130"/>
    </row>
    <row r="147" spans="2:11">
      <c r="B147" s="113"/>
      <c r="C147" s="130"/>
      <c r="D147" s="130"/>
      <c r="E147" s="130"/>
      <c r="F147" s="130"/>
      <c r="G147" s="130"/>
      <c r="H147" s="130"/>
      <c r="I147" s="114"/>
      <c r="J147" s="114"/>
      <c r="K147" s="130"/>
    </row>
    <row r="148" spans="2:11">
      <c r="B148" s="113"/>
      <c r="C148" s="130"/>
      <c r="D148" s="130"/>
      <c r="E148" s="130"/>
      <c r="F148" s="130"/>
      <c r="G148" s="130"/>
      <c r="H148" s="130"/>
      <c r="I148" s="114"/>
      <c r="J148" s="114"/>
      <c r="K148" s="130"/>
    </row>
    <row r="149" spans="2:11">
      <c r="B149" s="113"/>
      <c r="C149" s="130"/>
      <c r="D149" s="130"/>
      <c r="E149" s="130"/>
      <c r="F149" s="130"/>
      <c r="G149" s="130"/>
      <c r="H149" s="130"/>
      <c r="I149" s="114"/>
      <c r="J149" s="114"/>
      <c r="K149" s="130"/>
    </row>
    <row r="150" spans="2:11">
      <c r="B150" s="113"/>
      <c r="C150" s="130"/>
      <c r="D150" s="130"/>
      <c r="E150" s="130"/>
      <c r="F150" s="130"/>
      <c r="G150" s="130"/>
      <c r="H150" s="130"/>
      <c r="I150" s="114"/>
      <c r="J150" s="114"/>
      <c r="K150" s="130"/>
    </row>
    <row r="151" spans="2:11">
      <c r="B151" s="113"/>
      <c r="C151" s="130"/>
      <c r="D151" s="130"/>
      <c r="E151" s="130"/>
      <c r="F151" s="130"/>
      <c r="G151" s="130"/>
      <c r="H151" s="130"/>
      <c r="I151" s="114"/>
      <c r="J151" s="114"/>
      <c r="K151" s="130"/>
    </row>
    <row r="152" spans="2:11">
      <c r="B152" s="113"/>
      <c r="C152" s="130"/>
      <c r="D152" s="130"/>
      <c r="E152" s="130"/>
      <c r="F152" s="130"/>
      <c r="G152" s="130"/>
      <c r="H152" s="130"/>
      <c r="I152" s="114"/>
      <c r="J152" s="114"/>
      <c r="K152" s="130"/>
    </row>
    <row r="153" spans="2:11">
      <c r="B153" s="113"/>
      <c r="C153" s="130"/>
      <c r="D153" s="130"/>
      <c r="E153" s="130"/>
      <c r="F153" s="130"/>
      <c r="G153" s="130"/>
      <c r="H153" s="130"/>
      <c r="I153" s="114"/>
      <c r="J153" s="114"/>
      <c r="K153" s="130"/>
    </row>
    <row r="154" spans="2:11">
      <c r="B154" s="113"/>
      <c r="C154" s="130"/>
      <c r="D154" s="130"/>
      <c r="E154" s="130"/>
      <c r="F154" s="130"/>
      <c r="G154" s="130"/>
      <c r="H154" s="130"/>
      <c r="I154" s="114"/>
      <c r="J154" s="114"/>
      <c r="K154" s="130"/>
    </row>
    <row r="155" spans="2:11">
      <c r="B155" s="113"/>
      <c r="C155" s="130"/>
      <c r="D155" s="130"/>
      <c r="E155" s="130"/>
      <c r="F155" s="130"/>
      <c r="G155" s="130"/>
      <c r="H155" s="130"/>
      <c r="I155" s="114"/>
      <c r="J155" s="114"/>
      <c r="K155" s="130"/>
    </row>
    <row r="156" spans="2:11">
      <c r="B156" s="113"/>
      <c r="C156" s="130"/>
      <c r="D156" s="130"/>
      <c r="E156" s="130"/>
      <c r="F156" s="130"/>
      <c r="G156" s="130"/>
      <c r="H156" s="130"/>
      <c r="I156" s="114"/>
      <c r="J156" s="114"/>
      <c r="K156" s="130"/>
    </row>
    <row r="157" spans="2:11">
      <c r="B157" s="113"/>
      <c r="C157" s="130"/>
      <c r="D157" s="130"/>
      <c r="E157" s="130"/>
      <c r="F157" s="130"/>
      <c r="G157" s="130"/>
      <c r="H157" s="130"/>
      <c r="I157" s="114"/>
      <c r="J157" s="114"/>
      <c r="K157" s="130"/>
    </row>
    <row r="158" spans="2:11">
      <c r="B158" s="113"/>
      <c r="C158" s="130"/>
      <c r="D158" s="130"/>
      <c r="E158" s="130"/>
      <c r="F158" s="130"/>
      <c r="G158" s="130"/>
      <c r="H158" s="130"/>
      <c r="I158" s="114"/>
      <c r="J158" s="114"/>
      <c r="K158" s="130"/>
    </row>
    <row r="159" spans="2:11">
      <c r="B159" s="113"/>
      <c r="C159" s="130"/>
      <c r="D159" s="130"/>
      <c r="E159" s="130"/>
      <c r="F159" s="130"/>
      <c r="G159" s="130"/>
      <c r="H159" s="130"/>
      <c r="I159" s="114"/>
      <c r="J159" s="114"/>
      <c r="K159" s="130"/>
    </row>
    <row r="160" spans="2:11">
      <c r="B160" s="113"/>
      <c r="C160" s="130"/>
      <c r="D160" s="130"/>
      <c r="E160" s="130"/>
      <c r="F160" s="130"/>
      <c r="G160" s="130"/>
      <c r="H160" s="130"/>
      <c r="I160" s="114"/>
      <c r="J160" s="114"/>
      <c r="K160" s="130"/>
    </row>
    <row r="161" spans="2:11">
      <c r="B161" s="113"/>
      <c r="C161" s="130"/>
      <c r="D161" s="130"/>
      <c r="E161" s="130"/>
      <c r="F161" s="130"/>
      <c r="G161" s="130"/>
      <c r="H161" s="130"/>
      <c r="I161" s="114"/>
      <c r="J161" s="114"/>
      <c r="K161" s="130"/>
    </row>
    <row r="162" spans="2:11">
      <c r="B162" s="113"/>
      <c r="C162" s="130"/>
      <c r="D162" s="130"/>
      <c r="E162" s="130"/>
      <c r="F162" s="130"/>
      <c r="G162" s="130"/>
      <c r="H162" s="130"/>
      <c r="I162" s="114"/>
      <c r="J162" s="114"/>
      <c r="K162" s="130"/>
    </row>
    <row r="163" spans="2:11">
      <c r="B163" s="113"/>
      <c r="C163" s="130"/>
      <c r="D163" s="130"/>
      <c r="E163" s="130"/>
      <c r="F163" s="130"/>
      <c r="G163" s="130"/>
      <c r="H163" s="130"/>
      <c r="I163" s="114"/>
      <c r="J163" s="114"/>
      <c r="K163" s="130"/>
    </row>
    <row r="164" spans="2:11">
      <c r="B164" s="113"/>
      <c r="C164" s="130"/>
      <c r="D164" s="130"/>
      <c r="E164" s="130"/>
      <c r="F164" s="130"/>
      <c r="G164" s="130"/>
      <c r="H164" s="130"/>
      <c r="I164" s="114"/>
      <c r="J164" s="114"/>
      <c r="K164" s="130"/>
    </row>
    <row r="165" spans="2:11">
      <c r="B165" s="113"/>
      <c r="C165" s="130"/>
      <c r="D165" s="130"/>
      <c r="E165" s="130"/>
      <c r="F165" s="130"/>
      <c r="G165" s="130"/>
      <c r="H165" s="130"/>
      <c r="I165" s="114"/>
      <c r="J165" s="114"/>
      <c r="K165" s="130"/>
    </row>
    <row r="166" spans="2:11">
      <c r="B166" s="113"/>
      <c r="C166" s="130"/>
      <c r="D166" s="130"/>
      <c r="E166" s="130"/>
      <c r="F166" s="130"/>
      <c r="G166" s="130"/>
      <c r="H166" s="130"/>
      <c r="I166" s="114"/>
      <c r="J166" s="114"/>
      <c r="K166" s="130"/>
    </row>
    <row r="167" spans="2:11">
      <c r="B167" s="113"/>
      <c r="C167" s="130"/>
      <c r="D167" s="130"/>
      <c r="E167" s="130"/>
      <c r="F167" s="130"/>
      <c r="G167" s="130"/>
      <c r="H167" s="130"/>
      <c r="I167" s="114"/>
      <c r="J167" s="114"/>
      <c r="K167" s="130"/>
    </row>
    <row r="168" spans="2:11">
      <c r="B168" s="113"/>
      <c r="C168" s="130"/>
      <c r="D168" s="130"/>
      <c r="E168" s="130"/>
      <c r="F168" s="130"/>
      <c r="G168" s="130"/>
      <c r="H168" s="130"/>
      <c r="I168" s="114"/>
      <c r="J168" s="114"/>
      <c r="K168" s="130"/>
    </row>
    <row r="169" spans="2:11">
      <c r="B169" s="113"/>
      <c r="C169" s="130"/>
      <c r="D169" s="130"/>
      <c r="E169" s="130"/>
      <c r="F169" s="130"/>
      <c r="G169" s="130"/>
      <c r="H169" s="130"/>
      <c r="I169" s="114"/>
      <c r="J169" s="114"/>
      <c r="K169" s="130"/>
    </row>
    <row r="170" spans="2:11">
      <c r="B170" s="113"/>
      <c r="C170" s="130"/>
      <c r="D170" s="130"/>
      <c r="E170" s="130"/>
      <c r="F170" s="130"/>
      <c r="G170" s="130"/>
      <c r="H170" s="130"/>
      <c r="I170" s="114"/>
      <c r="J170" s="114"/>
      <c r="K170" s="130"/>
    </row>
    <row r="171" spans="2:11">
      <c r="B171" s="113"/>
      <c r="C171" s="130"/>
      <c r="D171" s="130"/>
      <c r="E171" s="130"/>
      <c r="F171" s="130"/>
      <c r="G171" s="130"/>
      <c r="H171" s="130"/>
      <c r="I171" s="114"/>
      <c r="J171" s="114"/>
      <c r="K171" s="130"/>
    </row>
    <row r="172" spans="2:11">
      <c r="B172" s="113"/>
      <c r="C172" s="130"/>
      <c r="D172" s="130"/>
      <c r="E172" s="130"/>
      <c r="F172" s="130"/>
      <c r="G172" s="130"/>
      <c r="H172" s="130"/>
      <c r="I172" s="114"/>
      <c r="J172" s="114"/>
      <c r="K172" s="130"/>
    </row>
    <row r="173" spans="2:11">
      <c r="B173" s="113"/>
      <c r="C173" s="130"/>
      <c r="D173" s="130"/>
      <c r="E173" s="130"/>
      <c r="F173" s="130"/>
      <c r="G173" s="130"/>
      <c r="H173" s="130"/>
      <c r="I173" s="114"/>
      <c r="J173" s="114"/>
      <c r="K173" s="130"/>
    </row>
    <row r="174" spans="2:11">
      <c r="B174" s="113"/>
      <c r="C174" s="130"/>
      <c r="D174" s="130"/>
      <c r="E174" s="130"/>
      <c r="F174" s="130"/>
      <c r="G174" s="130"/>
      <c r="H174" s="130"/>
      <c r="I174" s="114"/>
      <c r="J174" s="114"/>
      <c r="K174" s="130"/>
    </row>
    <row r="175" spans="2:11">
      <c r="B175" s="113"/>
      <c r="C175" s="130"/>
      <c r="D175" s="130"/>
      <c r="E175" s="130"/>
      <c r="F175" s="130"/>
      <c r="G175" s="130"/>
      <c r="H175" s="130"/>
      <c r="I175" s="114"/>
      <c r="J175" s="114"/>
      <c r="K175" s="130"/>
    </row>
    <row r="176" spans="2:11">
      <c r="B176" s="113"/>
      <c r="C176" s="130"/>
      <c r="D176" s="130"/>
      <c r="E176" s="130"/>
      <c r="F176" s="130"/>
      <c r="G176" s="130"/>
      <c r="H176" s="130"/>
      <c r="I176" s="114"/>
      <c r="J176" s="114"/>
      <c r="K176" s="130"/>
    </row>
    <row r="177" spans="2:11">
      <c r="B177" s="113"/>
      <c r="C177" s="130"/>
      <c r="D177" s="130"/>
      <c r="E177" s="130"/>
      <c r="F177" s="130"/>
      <c r="G177" s="130"/>
      <c r="H177" s="130"/>
      <c r="I177" s="114"/>
      <c r="J177" s="114"/>
      <c r="K177" s="130"/>
    </row>
    <row r="178" spans="2:11">
      <c r="B178" s="113"/>
      <c r="C178" s="130"/>
      <c r="D178" s="130"/>
      <c r="E178" s="130"/>
      <c r="F178" s="130"/>
      <c r="G178" s="130"/>
      <c r="H178" s="130"/>
      <c r="I178" s="114"/>
      <c r="J178" s="114"/>
      <c r="K178" s="130"/>
    </row>
    <row r="179" spans="2:11">
      <c r="B179" s="113"/>
      <c r="C179" s="130"/>
      <c r="D179" s="130"/>
      <c r="E179" s="130"/>
      <c r="F179" s="130"/>
      <c r="G179" s="130"/>
      <c r="H179" s="130"/>
      <c r="I179" s="114"/>
      <c r="J179" s="114"/>
      <c r="K179" s="130"/>
    </row>
    <row r="180" spans="2:11">
      <c r="B180" s="113"/>
      <c r="C180" s="130"/>
      <c r="D180" s="130"/>
      <c r="E180" s="130"/>
      <c r="F180" s="130"/>
      <c r="G180" s="130"/>
      <c r="H180" s="130"/>
      <c r="I180" s="114"/>
      <c r="J180" s="114"/>
      <c r="K180" s="130"/>
    </row>
    <row r="181" spans="2:11">
      <c r="B181" s="113"/>
      <c r="C181" s="130"/>
      <c r="D181" s="130"/>
      <c r="E181" s="130"/>
      <c r="F181" s="130"/>
      <c r="G181" s="130"/>
      <c r="H181" s="130"/>
      <c r="I181" s="114"/>
      <c r="J181" s="114"/>
      <c r="K181" s="130"/>
    </row>
    <row r="182" spans="2:11">
      <c r="B182" s="113"/>
      <c r="C182" s="130"/>
      <c r="D182" s="130"/>
      <c r="E182" s="130"/>
      <c r="F182" s="130"/>
      <c r="G182" s="130"/>
      <c r="H182" s="130"/>
      <c r="I182" s="114"/>
      <c r="J182" s="114"/>
      <c r="K182" s="130"/>
    </row>
    <row r="183" spans="2:11">
      <c r="B183" s="113"/>
      <c r="C183" s="130"/>
      <c r="D183" s="130"/>
      <c r="E183" s="130"/>
      <c r="F183" s="130"/>
      <c r="G183" s="130"/>
      <c r="H183" s="130"/>
      <c r="I183" s="114"/>
      <c r="J183" s="114"/>
      <c r="K183" s="130"/>
    </row>
    <row r="184" spans="2:11">
      <c r="B184" s="113"/>
      <c r="C184" s="130"/>
      <c r="D184" s="130"/>
      <c r="E184" s="130"/>
      <c r="F184" s="130"/>
      <c r="G184" s="130"/>
      <c r="H184" s="130"/>
      <c r="I184" s="114"/>
      <c r="J184" s="114"/>
      <c r="K184" s="130"/>
    </row>
    <row r="185" spans="2:11">
      <c r="B185" s="113"/>
      <c r="C185" s="130"/>
      <c r="D185" s="130"/>
      <c r="E185" s="130"/>
      <c r="F185" s="130"/>
      <c r="G185" s="130"/>
      <c r="H185" s="130"/>
      <c r="I185" s="114"/>
      <c r="J185" s="114"/>
      <c r="K185" s="130"/>
    </row>
    <row r="186" spans="2:11">
      <c r="B186" s="113"/>
      <c r="C186" s="130"/>
      <c r="D186" s="130"/>
      <c r="E186" s="130"/>
      <c r="F186" s="130"/>
      <c r="G186" s="130"/>
      <c r="H186" s="130"/>
      <c r="I186" s="114"/>
      <c r="J186" s="114"/>
      <c r="K186" s="130"/>
    </row>
    <row r="187" spans="2:11">
      <c r="B187" s="113"/>
      <c r="C187" s="130"/>
      <c r="D187" s="130"/>
      <c r="E187" s="130"/>
      <c r="F187" s="130"/>
      <c r="G187" s="130"/>
      <c r="H187" s="130"/>
      <c r="I187" s="114"/>
      <c r="J187" s="114"/>
      <c r="K187" s="130"/>
    </row>
    <row r="188" spans="2:11">
      <c r="B188" s="113"/>
      <c r="C188" s="130"/>
      <c r="D188" s="130"/>
      <c r="E188" s="130"/>
      <c r="F188" s="130"/>
      <c r="G188" s="130"/>
      <c r="H188" s="130"/>
      <c r="I188" s="114"/>
      <c r="J188" s="114"/>
      <c r="K188" s="130"/>
    </row>
    <row r="189" spans="2:11">
      <c r="B189" s="113"/>
      <c r="C189" s="130"/>
      <c r="D189" s="130"/>
      <c r="E189" s="130"/>
      <c r="F189" s="130"/>
      <c r="G189" s="130"/>
      <c r="H189" s="130"/>
      <c r="I189" s="114"/>
      <c r="J189" s="114"/>
      <c r="K189" s="130"/>
    </row>
    <row r="190" spans="2:11">
      <c r="B190" s="113"/>
      <c r="C190" s="130"/>
      <c r="D190" s="130"/>
      <c r="E190" s="130"/>
      <c r="F190" s="130"/>
      <c r="G190" s="130"/>
      <c r="H190" s="130"/>
      <c r="I190" s="114"/>
      <c r="J190" s="114"/>
      <c r="K190" s="130"/>
    </row>
    <row r="191" spans="2:11">
      <c r="B191" s="113"/>
      <c r="C191" s="130"/>
      <c r="D191" s="130"/>
      <c r="E191" s="130"/>
      <c r="F191" s="130"/>
      <c r="G191" s="130"/>
      <c r="H191" s="130"/>
      <c r="I191" s="114"/>
      <c r="J191" s="114"/>
      <c r="K191" s="130"/>
    </row>
    <row r="192" spans="2:11">
      <c r="B192" s="113"/>
      <c r="C192" s="130"/>
      <c r="D192" s="130"/>
      <c r="E192" s="130"/>
      <c r="F192" s="130"/>
      <c r="G192" s="130"/>
      <c r="H192" s="130"/>
      <c r="I192" s="114"/>
      <c r="J192" s="114"/>
      <c r="K192" s="130"/>
    </row>
    <row r="193" spans="2:11">
      <c r="B193" s="113"/>
      <c r="C193" s="130"/>
      <c r="D193" s="130"/>
      <c r="E193" s="130"/>
      <c r="F193" s="130"/>
      <c r="G193" s="130"/>
      <c r="H193" s="130"/>
      <c r="I193" s="114"/>
      <c r="J193" s="114"/>
      <c r="K193" s="130"/>
    </row>
    <row r="194" spans="2:11">
      <c r="B194" s="113"/>
      <c r="C194" s="130"/>
      <c r="D194" s="130"/>
      <c r="E194" s="130"/>
      <c r="F194" s="130"/>
      <c r="G194" s="130"/>
      <c r="H194" s="130"/>
      <c r="I194" s="114"/>
      <c r="J194" s="114"/>
      <c r="K194" s="130"/>
    </row>
    <row r="195" spans="2:11">
      <c r="B195" s="113"/>
      <c r="C195" s="130"/>
      <c r="D195" s="130"/>
      <c r="E195" s="130"/>
      <c r="F195" s="130"/>
      <c r="G195" s="130"/>
      <c r="H195" s="130"/>
      <c r="I195" s="114"/>
      <c r="J195" s="114"/>
      <c r="K195" s="130"/>
    </row>
    <row r="196" spans="2:11">
      <c r="B196" s="113"/>
      <c r="C196" s="130"/>
      <c r="D196" s="130"/>
      <c r="E196" s="130"/>
      <c r="F196" s="130"/>
      <c r="G196" s="130"/>
      <c r="H196" s="130"/>
      <c r="I196" s="114"/>
      <c r="J196" s="114"/>
      <c r="K196" s="130"/>
    </row>
    <row r="197" spans="2:11">
      <c r="B197" s="113"/>
      <c r="C197" s="130"/>
      <c r="D197" s="130"/>
      <c r="E197" s="130"/>
      <c r="F197" s="130"/>
      <c r="G197" s="130"/>
      <c r="H197" s="130"/>
      <c r="I197" s="114"/>
      <c r="J197" s="114"/>
      <c r="K197" s="130"/>
    </row>
    <row r="198" spans="2:11">
      <c r="B198" s="113"/>
      <c r="C198" s="130"/>
      <c r="D198" s="130"/>
      <c r="E198" s="130"/>
      <c r="F198" s="130"/>
      <c r="G198" s="130"/>
      <c r="H198" s="130"/>
      <c r="I198" s="114"/>
      <c r="J198" s="114"/>
      <c r="K198" s="130"/>
    </row>
    <row r="199" spans="2:11">
      <c r="B199" s="113"/>
      <c r="C199" s="130"/>
      <c r="D199" s="130"/>
      <c r="E199" s="130"/>
      <c r="F199" s="130"/>
      <c r="G199" s="130"/>
      <c r="H199" s="130"/>
      <c r="I199" s="114"/>
      <c r="J199" s="114"/>
      <c r="K199" s="130"/>
    </row>
    <row r="200" spans="2:11">
      <c r="B200" s="113"/>
      <c r="C200" s="130"/>
      <c r="D200" s="130"/>
      <c r="E200" s="130"/>
      <c r="F200" s="130"/>
      <c r="G200" s="130"/>
      <c r="H200" s="130"/>
      <c r="I200" s="114"/>
      <c r="J200" s="114"/>
      <c r="K200" s="130"/>
    </row>
    <row r="201" spans="2:11">
      <c r="B201" s="113"/>
      <c r="C201" s="130"/>
      <c r="D201" s="130"/>
      <c r="E201" s="130"/>
      <c r="F201" s="130"/>
      <c r="G201" s="130"/>
      <c r="H201" s="130"/>
      <c r="I201" s="114"/>
      <c r="J201" s="114"/>
      <c r="K201" s="130"/>
    </row>
    <row r="202" spans="2:11">
      <c r="B202" s="113"/>
      <c r="C202" s="130"/>
      <c r="D202" s="130"/>
      <c r="E202" s="130"/>
      <c r="F202" s="130"/>
      <c r="G202" s="130"/>
      <c r="H202" s="130"/>
      <c r="I202" s="114"/>
      <c r="J202" s="114"/>
      <c r="K202" s="130"/>
    </row>
    <row r="203" spans="2:11">
      <c r="B203" s="113"/>
      <c r="C203" s="130"/>
      <c r="D203" s="130"/>
      <c r="E203" s="130"/>
      <c r="F203" s="130"/>
      <c r="G203" s="130"/>
      <c r="H203" s="130"/>
      <c r="I203" s="114"/>
      <c r="J203" s="114"/>
      <c r="K203" s="130"/>
    </row>
    <row r="204" spans="2:11">
      <c r="B204" s="113"/>
      <c r="C204" s="130"/>
      <c r="D204" s="130"/>
      <c r="E204" s="130"/>
      <c r="F204" s="130"/>
      <c r="G204" s="130"/>
      <c r="H204" s="130"/>
      <c r="I204" s="114"/>
      <c r="J204" s="114"/>
      <c r="K204" s="130"/>
    </row>
    <row r="205" spans="2:11">
      <c r="B205" s="113"/>
      <c r="C205" s="130"/>
      <c r="D205" s="130"/>
      <c r="E205" s="130"/>
      <c r="F205" s="130"/>
      <c r="G205" s="130"/>
      <c r="H205" s="130"/>
      <c r="I205" s="114"/>
      <c r="J205" s="114"/>
      <c r="K205" s="130"/>
    </row>
    <row r="206" spans="2:11">
      <c r="B206" s="113"/>
      <c r="C206" s="130"/>
      <c r="D206" s="130"/>
      <c r="E206" s="130"/>
      <c r="F206" s="130"/>
      <c r="G206" s="130"/>
      <c r="H206" s="130"/>
      <c r="I206" s="114"/>
      <c r="J206" s="114"/>
      <c r="K206" s="130"/>
    </row>
    <row r="207" spans="2:11">
      <c r="B207" s="113"/>
      <c r="C207" s="130"/>
      <c r="D207" s="130"/>
      <c r="E207" s="130"/>
      <c r="F207" s="130"/>
      <c r="G207" s="130"/>
      <c r="H207" s="130"/>
      <c r="I207" s="114"/>
      <c r="J207" s="114"/>
      <c r="K207" s="130"/>
    </row>
    <row r="208" spans="2:11">
      <c r="B208" s="113"/>
      <c r="C208" s="130"/>
      <c r="D208" s="130"/>
      <c r="E208" s="130"/>
      <c r="F208" s="130"/>
      <c r="G208" s="130"/>
      <c r="H208" s="130"/>
      <c r="I208" s="114"/>
      <c r="J208" s="114"/>
      <c r="K208" s="130"/>
    </row>
    <row r="209" spans="2:11">
      <c r="B209" s="113"/>
      <c r="C209" s="130"/>
      <c r="D209" s="130"/>
      <c r="E209" s="130"/>
      <c r="F209" s="130"/>
      <c r="G209" s="130"/>
      <c r="H209" s="130"/>
      <c r="I209" s="114"/>
      <c r="J209" s="114"/>
      <c r="K209" s="130"/>
    </row>
    <row r="210" spans="2:11">
      <c r="B210" s="113"/>
      <c r="C210" s="130"/>
      <c r="D210" s="130"/>
      <c r="E210" s="130"/>
      <c r="F210" s="130"/>
      <c r="G210" s="130"/>
      <c r="H210" s="130"/>
      <c r="I210" s="114"/>
      <c r="J210" s="114"/>
      <c r="K210" s="130"/>
    </row>
    <row r="211" spans="2:11">
      <c r="B211" s="113"/>
      <c r="C211" s="130"/>
      <c r="D211" s="130"/>
      <c r="E211" s="130"/>
      <c r="F211" s="130"/>
      <c r="G211" s="130"/>
      <c r="H211" s="130"/>
      <c r="I211" s="114"/>
      <c r="J211" s="114"/>
      <c r="K211" s="130"/>
    </row>
    <row r="212" spans="2:11">
      <c r="B212" s="113"/>
      <c r="C212" s="130"/>
      <c r="D212" s="130"/>
      <c r="E212" s="130"/>
      <c r="F212" s="130"/>
      <c r="G212" s="130"/>
      <c r="H212" s="130"/>
      <c r="I212" s="114"/>
      <c r="J212" s="114"/>
      <c r="K212" s="130"/>
    </row>
    <row r="213" spans="2:11">
      <c r="B213" s="113"/>
      <c r="C213" s="130"/>
      <c r="D213" s="130"/>
      <c r="E213" s="130"/>
      <c r="F213" s="130"/>
      <c r="G213" s="130"/>
      <c r="H213" s="130"/>
      <c r="I213" s="114"/>
      <c r="J213" s="114"/>
      <c r="K213" s="130"/>
    </row>
    <row r="214" spans="2:11">
      <c r="B214" s="113"/>
      <c r="C214" s="130"/>
      <c r="D214" s="130"/>
      <c r="E214" s="130"/>
      <c r="F214" s="130"/>
      <c r="G214" s="130"/>
      <c r="H214" s="130"/>
      <c r="I214" s="114"/>
      <c r="J214" s="114"/>
      <c r="K214" s="130"/>
    </row>
    <row r="215" spans="2:11">
      <c r="B215" s="113"/>
      <c r="C215" s="130"/>
      <c r="D215" s="130"/>
      <c r="E215" s="130"/>
      <c r="F215" s="130"/>
      <c r="G215" s="130"/>
      <c r="H215" s="130"/>
      <c r="I215" s="114"/>
      <c r="J215" s="114"/>
      <c r="K215" s="130"/>
    </row>
    <row r="216" spans="2:11">
      <c r="B216" s="113"/>
      <c r="C216" s="130"/>
      <c r="D216" s="130"/>
      <c r="E216" s="130"/>
      <c r="F216" s="130"/>
      <c r="G216" s="130"/>
      <c r="H216" s="130"/>
      <c r="I216" s="114"/>
      <c r="J216" s="114"/>
      <c r="K216" s="130"/>
    </row>
    <row r="217" spans="2:11">
      <c r="B217" s="113"/>
      <c r="C217" s="130"/>
      <c r="D217" s="130"/>
      <c r="E217" s="130"/>
      <c r="F217" s="130"/>
      <c r="G217" s="130"/>
      <c r="H217" s="130"/>
      <c r="I217" s="114"/>
      <c r="J217" s="114"/>
      <c r="K217" s="130"/>
    </row>
    <row r="218" spans="2:11">
      <c r="B218" s="113"/>
      <c r="C218" s="130"/>
      <c r="D218" s="130"/>
      <c r="E218" s="130"/>
      <c r="F218" s="130"/>
      <c r="G218" s="130"/>
      <c r="H218" s="130"/>
      <c r="I218" s="114"/>
      <c r="J218" s="114"/>
      <c r="K218" s="130"/>
    </row>
    <row r="219" spans="2:11">
      <c r="B219" s="113"/>
      <c r="C219" s="130"/>
      <c r="D219" s="130"/>
      <c r="E219" s="130"/>
      <c r="F219" s="130"/>
      <c r="G219" s="130"/>
      <c r="H219" s="130"/>
      <c r="I219" s="114"/>
      <c r="J219" s="114"/>
      <c r="K219" s="130"/>
    </row>
    <row r="220" spans="2:11">
      <c r="B220" s="113"/>
      <c r="C220" s="130"/>
      <c r="D220" s="130"/>
      <c r="E220" s="130"/>
      <c r="F220" s="130"/>
      <c r="G220" s="130"/>
      <c r="H220" s="130"/>
      <c r="I220" s="114"/>
      <c r="J220" s="114"/>
      <c r="K220" s="130"/>
    </row>
    <row r="221" spans="2:11">
      <c r="B221" s="113"/>
      <c r="C221" s="130"/>
      <c r="D221" s="130"/>
      <c r="E221" s="130"/>
      <c r="F221" s="130"/>
      <c r="G221" s="130"/>
      <c r="H221" s="130"/>
      <c r="I221" s="114"/>
      <c r="J221" s="114"/>
      <c r="K221" s="130"/>
    </row>
    <row r="222" spans="2:11">
      <c r="B222" s="113"/>
      <c r="C222" s="130"/>
      <c r="D222" s="130"/>
      <c r="E222" s="130"/>
      <c r="F222" s="130"/>
      <c r="G222" s="130"/>
      <c r="H222" s="130"/>
      <c r="I222" s="114"/>
      <c r="J222" s="114"/>
      <c r="K222" s="130"/>
    </row>
    <row r="223" spans="2:11">
      <c r="B223" s="113"/>
      <c r="C223" s="130"/>
      <c r="D223" s="130"/>
      <c r="E223" s="130"/>
      <c r="F223" s="130"/>
      <c r="G223" s="130"/>
      <c r="H223" s="130"/>
      <c r="I223" s="114"/>
      <c r="J223" s="114"/>
      <c r="K223" s="130"/>
    </row>
    <row r="224" spans="2:11">
      <c r="B224" s="113"/>
      <c r="C224" s="130"/>
      <c r="D224" s="130"/>
      <c r="E224" s="130"/>
      <c r="F224" s="130"/>
      <c r="G224" s="130"/>
      <c r="H224" s="130"/>
      <c r="I224" s="114"/>
      <c r="J224" s="114"/>
      <c r="K224" s="130"/>
    </row>
    <row r="225" spans="2:11">
      <c r="B225" s="113"/>
      <c r="C225" s="130"/>
      <c r="D225" s="130"/>
      <c r="E225" s="130"/>
      <c r="F225" s="130"/>
      <c r="G225" s="130"/>
      <c r="H225" s="130"/>
      <c r="I225" s="114"/>
      <c r="J225" s="114"/>
      <c r="K225" s="130"/>
    </row>
    <row r="226" spans="2:11">
      <c r="B226" s="113"/>
      <c r="C226" s="130"/>
      <c r="D226" s="130"/>
      <c r="E226" s="130"/>
      <c r="F226" s="130"/>
      <c r="G226" s="130"/>
      <c r="H226" s="130"/>
      <c r="I226" s="114"/>
      <c r="J226" s="114"/>
      <c r="K226" s="130"/>
    </row>
    <row r="227" spans="2:11">
      <c r="B227" s="113"/>
      <c r="C227" s="130"/>
      <c r="D227" s="130"/>
      <c r="E227" s="130"/>
      <c r="F227" s="130"/>
      <c r="G227" s="130"/>
      <c r="H227" s="130"/>
      <c r="I227" s="114"/>
      <c r="J227" s="114"/>
      <c r="K227" s="130"/>
    </row>
    <row r="228" spans="2:11">
      <c r="B228" s="113"/>
      <c r="C228" s="130"/>
      <c r="D228" s="130"/>
      <c r="E228" s="130"/>
      <c r="F228" s="130"/>
      <c r="G228" s="130"/>
      <c r="H228" s="130"/>
      <c r="I228" s="114"/>
      <c r="J228" s="114"/>
      <c r="K228" s="130"/>
    </row>
    <row r="229" spans="2:11">
      <c r="B229" s="113"/>
      <c r="C229" s="130"/>
      <c r="D229" s="130"/>
      <c r="E229" s="130"/>
      <c r="F229" s="130"/>
      <c r="G229" s="130"/>
      <c r="H229" s="130"/>
      <c r="I229" s="114"/>
      <c r="J229" s="114"/>
      <c r="K229" s="130"/>
    </row>
    <row r="230" spans="2:11">
      <c r="B230" s="113"/>
      <c r="C230" s="130"/>
      <c r="D230" s="130"/>
      <c r="E230" s="130"/>
      <c r="F230" s="130"/>
      <c r="G230" s="130"/>
      <c r="H230" s="130"/>
      <c r="I230" s="114"/>
      <c r="J230" s="114"/>
      <c r="K230" s="130"/>
    </row>
    <row r="231" spans="2:11">
      <c r="B231" s="113"/>
      <c r="C231" s="130"/>
      <c r="D231" s="130"/>
      <c r="E231" s="130"/>
      <c r="F231" s="130"/>
      <c r="G231" s="130"/>
      <c r="H231" s="130"/>
      <c r="I231" s="114"/>
      <c r="J231" s="114"/>
      <c r="K231" s="130"/>
    </row>
    <row r="232" spans="2:11">
      <c r="B232" s="113"/>
      <c r="C232" s="130"/>
      <c r="D232" s="130"/>
      <c r="E232" s="130"/>
      <c r="F232" s="130"/>
      <c r="G232" s="130"/>
      <c r="H232" s="130"/>
      <c r="I232" s="114"/>
      <c r="J232" s="114"/>
      <c r="K232" s="130"/>
    </row>
    <row r="233" spans="2:11">
      <c r="B233" s="113"/>
      <c r="C233" s="130"/>
      <c r="D233" s="130"/>
      <c r="E233" s="130"/>
      <c r="F233" s="130"/>
      <c r="G233" s="130"/>
      <c r="H233" s="130"/>
      <c r="I233" s="114"/>
      <c r="J233" s="114"/>
      <c r="K233" s="130"/>
    </row>
    <row r="234" spans="2:11">
      <c r="B234" s="113"/>
      <c r="C234" s="130"/>
      <c r="D234" s="130"/>
      <c r="E234" s="130"/>
      <c r="F234" s="130"/>
      <c r="G234" s="130"/>
      <c r="H234" s="130"/>
      <c r="I234" s="114"/>
      <c r="J234" s="114"/>
      <c r="K234" s="130"/>
    </row>
    <row r="235" spans="2:11">
      <c r="B235" s="113"/>
      <c r="C235" s="130"/>
      <c r="D235" s="130"/>
      <c r="E235" s="130"/>
      <c r="F235" s="130"/>
      <c r="G235" s="130"/>
      <c r="H235" s="130"/>
      <c r="I235" s="114"/>
      <c r="J235" s="114"/>
      <c r="K235" s="130"/>
    </row>
    <row r="236" spans="2:11">
      <c r="B236" s="113"/>
      <c r="C236" s="130"/>
      <c r="D236" s="130"/>
      <c r="E236" s="130"/>
      <c r="F236" s="130"/>
      <c r="G236" s="130"/>
      <c r="H236" s="130"/>
      <c r="I236" s="114"/>
      <c r="J236" s="114"/>
      <c r="K236" s="130"/>
    </row>
    <row r="237" spans="2:11">
      <c r="B237" s="113"/>
      <c r="C237" s="130"/>
      <c r="D237" s="130"/>
      <c r="E237" s="130"/>
      <c r="F237" s="130"/>
      <c r="G237" s="130"/>
      <c r="H237" s="130"/>
      <c r="I237" s="114"/>
      <c r="J237" s="114"/>
      <c r="K237" s="130"/>
    </row>
    <row r="238" spans="2:11">
      <c r="B238" s="113"/>
      <c r="C238" s="130"/>
      <c r="D238" s="130"/>
      <c r="E238" s="130"/>
      <c r="F238" s="130"/>
      <c r="G238" s="130"/>
      <c r="H238" s="130"/>
      <c r="I238" s="114"/>
      <c r="J238" s="114"/>
      <c r="K238" s="130"/>
    </row>
    <row r="239" spans="2:11">
      <c r="B239" s="113"/>
      <c r="C239" s="130"/>
      <c r="D239" s="130"/>
      <c r="E239" s="130"/>
      <c r="F239" s="130"/>
      <c r="G239" s="130"/>
      <c r="H239" s="130"/>
      <c r="I239" s="114"/>
      <c r="J239" s="114"/>
      <c r="K239" s="130"/>
    </row>
    <row r="240" spans="2:11">
      <c r="B240" s="113"/>
      <c r="C240" s="130"/>
      <c r="D240" s="130"/>
      <c r="E240" s="130"/>
      <c r="F240" s="130"/>
      <c r="G240" s="130"/>
      <c r="H240" s="130"/>
      <c r="I240" s="114"/>
      <c r="J240" s="114"/>
      <c r="K240" s="130"/>
    </row>
    <row r="241" spans="2:11">
      <c r="B241" s="113"/>
      <c r="C241" s="130"/>
      <c r="D241" s="130"/>
      <c r="E241" s="130"/>
      <c r="F241" s="130"/>
      <c r="G241" s="130"/>
      <c r="H241" s="130"/>
      <c r="I241" s="114"/>
      <c r="J241" s="114"/>
      <c r="K241" s="130"/>
    </row>
    <row r="242" spans="2:11">
      <c r="B242" s="113"/>
      <c r="C242" s="130"/>
      <c r="D242" s="130"/>
      <c r="E242" s="130"/>
      <c r="F242" s="130"/>
      <c r="G242" s="130"/>
      <c r="H242" s="130"/>
      <c r="I242" s="114"/>
      <c r="J242" s="114"/>
      <c r="K242" s="130"/>
    </row>
    <row r="243" spans="2:11">
      <c r="B243" s="113"/>
      <c r="C243" s="130"/>
      <c r="D243" s="130"/>
      <c r="E243" s="130"/>
      <c r="F243" s="130"/>
      <c r="G243" s="130"/>
      <c r="H243" s="130"/>
      <c r="I243" s="114"/>
      <c r="J243" s="114"/>
      <c r="K243" s="130"/>
    </row>
    <row r="244" spans="2:11">
      <c r="B244" s="113"/>
      <c r="C244" s="130"/>
      <c r="D244" s="130"/>
      <c r="E244" s="130"/>
      <c r="F244" s="130"/>
      <c r="G244" s="130"/>
      <c r="H244" s="130"/>
      <c r="I244" s="114"/>
      <c r="J244" s="114"/>
      <c r="K244" s="130"/>
    </row>
    <row r="245" spans="2:11">
      <c r="B245" s="113"/>
      <c r="C245" s="130"/>
      <c r="D245" s="130"/>
      <c r="E245" s="130"/>
      <c r="F245" s="130"/>
      <c r="G245" s="130"/>
      <c r="H245" s="130"/>
      <c r="I245" s="114"/>
      <c r="J245" s="114"/>
      <c r="K245" s="130"/>
    </row>
    <row r="246" spans="2:11">
      <c r="B246" s="113"/>
      <c r="C246" s="130"/>
      <c r="D246" s="130"/>
      <c r="E246" s="130"/>
      <c r="F246" s="130"/>
      <c r="G246" s="130"/>
      <c r="H246" s="130"/>
      <c r="I246" s="114"/>
      <c r="J246" s="114"/>
      <c r="K246" s="130"/>
    </row>
    <row r="247" spans="2:11">
      <c r="B247" s="113"/>
      <c r="C247" s="130"/>
      <c r="D247" s="130"/>
      <c r="E247" s="130"/>
      <c r="F247" s="130"/>
      <c r="G247" s="130"/>
      <c r="H247" s="130"/>
      <c r="I247" s="114"/>
      <c r="J247" s="114"/>
      <c r="K247" s="130"/>
    </row>
    <row r="248" spans="2:11">
      <c r="B248" s="113"/>
      <c r="C248" s="130"/>
      <c r="D248" s="130"/>
      <c r="E248" s="130"/>
      <c r="F248" s="130"/>
      <c r="G248" s="130"/>
      <c r="H248" s="130"/>
      <c r="I248" s="114"/>
      <c r="J248" s="114"/>
      <c r="K248" s="130"/>
    </row>
    <row r="249" spans="2:11">
      <c r="B249" s="113"/>
      <c r="C249" s="130"/>
      <c r="D249" s="130"/>
      <c r="E249" s="130"/>
      <c r="F249" s="130"/>
      <c r="G249" s="130"/>
      <c r="H249" s="130"/>
      <c r="I249" s="114"/>
      <c r="J249" s="114"/>
      <c r="K249" s="130"/>
    </row>
    <row r="250" spans="2:11">
      <c r="B250" s="113"/>
      <c r="C250" s="130"/>
      <c r="D250" s="130"/>
      <c r="E250" s="130"/>
      <c r="F250" s="130"/>
      <c r="G250" s="130"/>
      <c r="H250" s="130"/>
      <c r="I250" s="114"/>
      <c r="J250" s="114"/>
      <c r="K250" s="130"/>
    </row>
    <row r="251" spans="2:11">
      <c r="B251" s="113"/>
      <c r="C251" s="130"/>
      <c r="D251" s="130"/>
      <c r="E251" s="130"/>
      <c r="F251" s="130"/>
      <c r="G251" s="130"/>
      <c r="H251" s="130"/>
      <c r="I251" s="114"/>
      <c r="J251" s="114"/>
      <c r="K251" s="130"/>
    </row>
    <row r="252" spans="2:11">
      <c r="B252" s="113"/>
      <c r="C252" s="130"/>
      <c r="D252" s="130"/>
      <c r="E252" s="130"/>
      <c r="F252" s="130"/>
      <c r="G252" s="130"/>
      <c r="H252" s="130"/>
      <c r="I252" s="114"/>
      <c r="J252" s="114"/>
      <c r="K252" s="130"/>
    </row>
    <row r="253" spans="2:11">
      <c r="B253" s="113"/>
      <c r="C253" s="130"/>
      <c r="D253" s="130"/>
      <c r="E253" s="130"/>
      <c r="F253" s="130"/>
      <c r="G253" s="130"/>
      <c r="H253" s="130"/>
      <c r="I253" s="114"/>
      <c r="J253" s="114"/>
      <c r="K253" s="130"/>
    </row>
    <row r="254" spans="2:11">
      <c r="B254" s="113"/>
      <c r="C254" s="130"/>
      <c r="D254" s="130"/>
      <c r="E254" s="130"/>
      <c r="F254" s="130"/>
      <c r="G254" s="130"/>
      <c r="H254" s="130"/>
      <c r="I254" s="114"/>
      <c r="J254" s="114"/>
      <c r="K254" s="130"/>
    </row>
    <row r="255" spans="2:11">
      <c r="B255" s="113"/>
      <c r="C255" s="130"/>
      <c r="D255" s="130"/>
      <c r="E255" s="130"/>
      <c r="F255" s="130"/>
      <c r="G255" s="130"/>
      <c r="H255" s="130"/>
      <c r="I255" s="114"/>
      <c r="J255" s="114"/>
      <c r="K255" s="130"/>
    </row>
    <row r="256" spans="2:11">
      <c r="B256" s="113"/>
      <c r="C256" s="130"/>
      <c r="D256" s="130"/>
      <c r="E256" s="130"/>
      <c r="F256" s="130"/>
      <c r="G256" s="130"/>
      <c r="H256" s="130"/>
      <c r="I256" s="114"/>
      <c r="J256" s="114"/>
      <c r="K256" s="130"/>
    </row>
    <row r="257" spans="2:11">
      <c r="B257" s="113"/>
      <c r="C257" s="130"/>
      <c r="D257" s="130"/>
      <c r="E257" s="130"/>
      <c r="F257" s="130"/>
      <c r="G257" s="130"/>
      <c r="H257" s="130"/>
      <c r="I257" s="114"/>
      <c r="J257" s="114"/>
      <c r="K257" s="130"/>
    </row>
    <row r="258" spans="2:11">
      <c r="B258" s="113"/>
      <c r="C258" s="130"/>
      <c r="D258" s="130"/>
      <c r="E258" s="130"/>
      <c r="F258" s="130"/>
      <c r="G258" s="130"/>
      <c r="H258" s="130"/>
      <c r="I258" s="114"/>
      <c r="J258" s="114"/>
      <c r="K258" s="130"/>
    </row>
    <row r="259" spans="2:11">
      <c r="B259" s="113"/>
      <c r="C259" s="130"/>
      <c r="D259" s="130"/>
      <c r="E259" s="130"/>
      <c r="F259" s="130"/>
      <c r="G259" s="130"/>
      <c r="H259" s="130"/>
      <c r="I259" s="114"/>
      <c r="J259" s="114"/>
      <c r="K259" s="130"/>
    </row>
    <row r="260" spans="2:11">
      <c r="B260" s="113"/>
      <c r="C260" s="130"/>
      <c r="D260" s="130"/>
      <c r="E260" s="130"/>
      <c r="F260" s="130"/>
      <c r="G260" s="130"/>
      <c r="H260" s="130"/>
      <c r="I260" s="114"/>
      <c r="J260" s="114"/>
      <c r="K260" s="130"/>
    </row>
    <row r="261" spans="2:11">
      <c r="B261" s="113"/>
      <c r="C261" s="130"/>
      <c r="D261" s="130"/>
      <c r="E261" s="130"/>
      <c r="F261" s="130"/>
      <c r="G261" s="130"/>
      <c r="H261" s="130"/>
      <c r="I261" s="114"/>
      <c r="J261" s="114"/>
      <c r="K261" s="130"/>
    </row>
    <row r="262" spans="2:11">
      <c r="B262" s="113"/>
      <c r="C262" s="130"/>
      <c r="D262" s="130"/>
      <c r="E262" s="130"/>
      <c r="F262" s="130"/>
      <c r="G262" s="130"/>
      <c r="H262" s="130"/>
      <c r="I262" s="114"/>
      <c r="J262" s="114"/>
      <c r="K262" s="130"/>
    </row>
    <row r="263" spans="2:11">
      <c r="B263" s="113"/>
      <c r="C263" s="130"/>
      <c r="D263" s="130"/>
      <c r="E263" s="130"/>
      <c r="F263" s="130"/>
      <c r="G263" s="130"/>
      <c r="H263" s="130"/>
      <c r="I263" s="114"/>
      <c r="J263" s="114"/>
      <c r="K263" s="130"/>
    </row>
    <row r="264" spans="2:11">
      <c r="B264" s="113"/>
      <c r="C264" s="130"/>
      <c r="D264" s="130"/>
      <c r="E264" s="130"/>
      <c r="F264" s="130"/>
      <c r="G264" s="130"/>
      <c r="H264" s="130"/>
      <c r="I264" s="114"/>
      <c r="J264" s="114"/>
      <c r="K264" s="130"/>
    </row>
    <row r="265" spans="2:11">
      <c r="B265" s="113"/>
      <c r="C265" s="130"/>
      <c r="D265" s="130"/>
      <c r="E265" s="130"/>
      <c r="F265" s="130"/>
      <c r="G265" s="130"/>
      <c r="H265" s="130"/>
      <c r="I265" s="114"/>
      <c r="J265" s="114"/>
      <c r="K265" s="130"/>
    </row>
    <row r="266" spans="2:11">
      <c r="B266" s="113"/>
      <c r="C266" s="130"/>
      <c r="D266" s="130"/>
      <c r="E266" s="130"/>
      <c r="F266" s="130"/>
      <c r="G266" s="130"/>
      <c r="H266" s="130"/>
      <c r="I266" s="114"/>
      <c r="J266" s="114"/>
      <c r="K266" s="130"/>
    </row>
    <row r="267" spans="2:11">
      <c r="B267" s="113"/>
      <c r="C267" s="130"/>
      <c r="D267" s="130"/>
      <c r="E267" s="130"/>
      <c r="F267" s="130"/>
      <c r="G267" s="130"/>
      <c r="H267" s="130"/>
      <c r="I267" s="114"/>
      <c r="J267" s="114"/>
      <c r="K267" s="130"/>
    </row>
    <row r="268" spans="2:11">
      <c r="B268" s="113"/>
      <c r="C268" s="130"/>
      <c r="D268" s="130"/>
      <c r="E268" s="130"/>
      <c r="F268" s="130"/>
      <c r="G268" s="130"/>
      <c r="H268" s="130"/>
      <c r="I268" s="114"/>
      <c r="J268" s="114"/>
      <c r="K268" s="130"/>
    </row>
    <row r="269" spans="2:11">
      <c r="B269" s="113"/>
      <c r="C269" s="130"/>
      <c r="D269" s="130"/>
      <c r="E269" s="130"/>
      <c r="F269" s="130"/>
      <c r="G269" s="130"/>
      <c r="H269" s="130"/>
      <c r="I269" s="114"/>
      <c r="J269" s="114"/>
      <c r="K269" s="130"/>
    </row>
    <row r="270" spans="2:11">
      <c r="B270" s="113"/>
      <c r="C270" s="130"/>
      <c r="D270" s="130"/>
      <c r="E270" s="130"/>
      <c r="F270" s="130"/>
      <c r="G270" s="130"/>
      <c r="H270" s="130"/>
      <c r="I270" s="114"/>
      <c r="J270" s="114"/>
      <c r="K270" s="130"/>
    </row>
    <row r="271" spans="2:11">
      <c r="B271" s="113"/>
      <c r="C271" s="130"/>
      <c r="D271" s="130"/>
      <c r="E271" s="130"/>
      <c r="F271" s="130"/>
      <c r="G271" s="130"/>
      <c r="H271" s="130"/>
      <c r="I271" s="114"/>
      <c r="J271" s="114"/>
      <c r="K271" s="130"/>
    </row>
    <row r="272" spans="2:11">
      <c r="B272" s="113"/>
      <c r="C272" s="130"/>
      <c r="D272" s="130"/>
      <c r="E272" s="130"/>
      <c r="F272" s="130"/>
      <c r="G272" s="130"/>
      <c r="H272" s="130"/>
      <c r="I272" s="114"/>
      <c r="J272" s="114"/>
      <c r="K272" s="130"/>
    </row>
    <row r="273" spans="2:11">
      <c r="B273" s="113"/>
      <c r="C273" s="130"/>
      <c r="D273" s="130"/>
      <c r="E273" s="130"/>
      <c r="F273" s="130"/>
      <c r="G273" s="130"/>
      <c r="H273" s="130"/>
      <c r="I273" s="114"/>
      <c r="J273" s="114"/>
      <c r="K273" s="130"/>
    </row>
    <row r="274" spans="2:11">
      <c r="B274" s="113"/>
      <c r="C274" s="130"/>
      <c r="D274" s="130"/>
      <c r="E274" s="130"/>
      <c r="F274" s="130"/>
      <c r="G274" s="130"/>
      <c r="H274" s="130"/>
      <c r="I274" s="114"/>
      <c r="J274" s="114"/>
      <c r="K274" s="130"/>
    </row>
    <row r="275" spans="2:11">
      <c r="B275" s="113"/>
      <c r="C275" s="130"/>
      <c r="D275" s="130"/>
      <c r="E275" s="130"/>
      <c r="F275" s="130"/>
      <c r="G275" s="130"/>
      <c r="H275" s="130"/>
      <c r="I275" s="114"/>
      <c r="J275" s="114"/>
      <c r="K275" s="130"/>
    </row>
    <row r="276" spans="2:11">
      <c r="B276" s="113"/>
      <c r="C276" s="130"/>
      <c r="D276" s="130"/>
      <c r="E276" s="130"/>
      <c r="F276" s="130"/>
      <c r="G276" s="130"/>
      <c r="H276" s="130"/>
      <c r="I276" s="114"/>
      <c r="J276" s="114"/>
      <c r="K276" s="130"/>
    </row>
    <row r="277" spans="2:11">
      <c r="B277" s="113"/>
      <c r="C277" s="130"/>
      <c r="D277" s="130"/>
      <c r="E277" s="130"/>
      <c r="F277" s="130"/>
      <c r="G277" s="130"/>
      <c r="H277" s="130"/>
      <c r="I277" s="114"/>
      <c r="J277" s="114"/>
      <c r="K277" s="130"/>
    </row>
    <row r="278" spans="2:11">
      <c r="B278" s="113"/>
      <c r="C278" s="130"/>
      <c r="D278" s="130"/>
      <c r="E278" s="130"/>
      <c r="F278" s="130"/>
      <c r="G278" s="130"/>
      <c r="H278" s="130"/>
      <c r="I278" s="114"/>
      <c r="J278" s="114"/>
      <c r="K278" s="130"/>
    </row>
    <row r="279" spans="2:11">
      <c r="B279" s="113"/>
      <c r="C279" s="130"/>
      <c r="D279" s="130"/>
      <c r="E279" s="130"/>
      <c r="F279" s="130"/>
      <c r="G279" s="130"/>
      <c r="H279" s="130"/>
      <c r="I279" s="114"/>
      <c r="J279" s="114"/>
      <c r="K279" s="130"/>
    </row>
    <row r="280" spans="2:11">
      <c r="B280" s="113"/>
      <c r="C280" s="130"/>
      <c r="D280" s="130"/>
      <c r="E280" s="130"/>
      <c r="F280" s="130"/>
      <c r="G280" s="130"/>
      <c r="H280" s="130"/>
      <c r="I280" s="114"/>
      <c r="J280" s="114"/>
      <c r="K280" s="130"/>
    </row>
    <row r="281" spans="2:11">
      <c r="B281" s="113"/>
      <c r="C281" s="130"/>
      <c r="D281" s="130"/>
      <c r="E281" s="130"/>
      <c r="F281" s="130"/>
      <c r="G281" s="130"/>
      <c r="H281" s="130"/>
      <c r="I281" s="114"/>
      <c r="J281" s="114"/>
      <c r="K281" s="130"/>
    </row>
    <row r="282" spans="2:11">
      <c r="B282" s="113"/>
      <c r="C282" s="130"/>
      <c r="D282" s="130"/>
      <c r="E282" s="130"/>
      <c r="F282" s="130"/>
      <c r="G282" s="130"/>
      <c r="H282" s="130"/>
      <c r="I282" s="114"/>
      <c r="J282" s="114"/>
      <c r="K282" s="130"/>
    </row>
    <row r="283" spans="2:11">
      <c r="B283" s="113"/>
      <c r="C283" s="130"/>
      <c r="D283" s="130"/>
      <c r="E283" s="130"/>
      <c r="F283" s="130"/>
      <c r="G283" s="130"/>
      <c r="H283" s="130"/>
      <c r="I283" s="114"/>
      <c r="J283" s="114"/>
      <c r="K283" s="130"/>
    </row>
    <row r="284" spans="2:11">
      <c r="B284" s="113"/>
      <c r="C284" s="130"/>
      <c r="D284" s="130"/>
      <c r="E284" s="130"/>
      <c r="F284" s="130"/>
      <c r="G284" s="130"/>
      <c r="H284" s="130"/>
      <c r="I284" s="114"/>
      <c r="J284" s="114"/>
      <c r="K284" s="130"/>
    </row>
    <row r="285" spans="2:11">
      <c r="B285" s="113"/>
      <c r="C285" s="130"/>
      <c r="D285" s="130"/>
      <c r="E285" s="130"/>
      <c r="F285" s="130"/>
      <c r="G285" s="130"/>
      <c r="H285" s="130"/>
      <c r="I285" s="114"/>
      <c r="J285" s="114"/>
      <c r="K285" s="130"/>
    </row>
    <row r="286" spans="2:11">
      <c r="B286" s="113"/>
      <c r="C286" s="130"/>
      <c r="D286" s="130"/>
      <c r="E286" s="130"/>
      <c r="F286" s="130"/>
      <c r="G286" s="130"/>
      <c r="H286" s="130"/>
      <c r="I286" s="114"/>
      <c r="J286" s="114"/>
      <c r="K286" s="130"/>
    </row>
    <row r="287" spans="2:11">
      <c r="B287" s="113"/>
      <c r="C287" s="130"/>
      <c r="D287" s="130"/>
      <c r="E287" s="130"/>
      <c r="F287" s="130"/>
      <c r="G287" s="130"/>
      <c r="H287" s="130"/>
      <c r="I287" s="114"/>
      <c r="J287" s="114"/>
      <c r="K287" s="130"/>
    </row>
    <row r="288" spans="2:11">
      <c r="B288" s="113"/>
      <c r="C288" s="130"/>
      <c r="D288" s="130"/>
      <c r="E288" s="130"/>
      <c r="F288" s="130"/>
      <c r="G288" s="130"/>
      <c r="H288" s="130"/>
      <c r="I288" s="114"/>
      <c r="J288" s="114"/>
      <c r="K288" s="130"/>
    </row>
    <row r="289" spans="2:11">
      <c r="B289" s="113"/>
      <c r="C289" s="130"/>
      <c r="D289" s="130"/>
      <c r="E289" s="130"/>
      <c r="F289" s="130"/>
      <c r="G289" s="130"/>
      <c r="H289" s="130"/>
      <c r="I289" s="114"/>
      <c r="J289" s="114"/>
      <c r="K289" s="130"/>
    </row>
    <row r="290" spans="2:11">
      <c r="B290" s="113"/>
      <c r="C290" s="130"/>
      <c r="D290" s="130"/>
      <c r="E290" s="130"/>
      <c r="F290" s="130"/>
      <c r="G290" s="130"/>
      <c r="H290" s="130"/>
      <c r="I290" s="114"/>
      <c r="J290" s="114"/>
      <c r="K290" s="130"/>
    </row>
    <row r="291" spans="2:11">
      <c r="B291" s="113"/>
      <c r="C291" s="130"/>
      <c r="D291" s="130"/>
      <c r="E291" s="130"/>
      <c r="F291" s="130"/>
      <c r="G291" s="130"/>
      <c r="H291" s="130"/>
      <c r="I291" s="114"/>
      <c r="J291" s="114"/>
      <c r="K291" s="130"/>
    </row>
    <row r="292" spans="2:11">
      <c r="B292" s="113"/>
      <c r="C292" s="130"/>
      <c r="D292" s="130"/>
      <c r="E292" s="130"/>
      <c r="F292" s="130"/>
      <c r="G292" s="130"/>
      <c r="H292" s="130"/>
      <c r="I292" s="114"/>
      <c r="J292" s="114"/>
      <c r="K292" s="130"/>
    </row>
    <row r="293" spans="2:11">
      <c r="B293" s="113"/>
      <c r="C293" s="130"/>
      <c r="D293" s="130"/>
      <c r="E293" s="130"/>
      <c r="F293" s="130"/>
      <c r="G293" s="130"/>
      <c r="H293" s="130"/>
      <c r="I293" s="114"/>
      <c r="J293" s="114"/>
      <c r="K293" s="130"/>
    </row>
    <row r="294" spans="2:11">
      <c r="B294" s="113"/>
      <c r="C294" s="130"/>
      <c r="D294" s="130"/>
      <c r="E294" s="130"/>
      <c r="F294" s="130"/>
      <c r="G294" s="130"/>
      <c r="H294" s="130"/>
      <c r="I294" s="114"/>
      <c r="J294" s="114"/>
      <c r="K294" s="130"/>
    </row>
    <row r="295" spans="2:11">
      <c r="B295" s="113"/>
      <c r="C295" s="130"/>
      <c r="D295" s="130"/>
      <c r="E295" s="130"/>
      <c r="F295" s="130"/>
      <c r="G295" s="130"/>
      <c r="H295" s="130"/>
      <c r="I295" s="114"/>
      <c r="J295" s="114"/>
      <c r="K295" s="130"/>
    </row>
    <row r="296" spans="2:11">
      <c r="B296" s="113"/>
      <c r="C296" s="130"/>
      <c r="D296" s="130"/>
      <c r="E296" s="130"/>
      <c r="F296" s="130"/>
      <c r="G296" s="130"/>
      <c r="H296" s="130"/>
      <c r="I296" s="114"/>
      <c r="J296" s="114"/>
      <c r="K296" s="130"/>
    </row>
    <row r="297" spans="2:11">
      <c r="B297" s="113"/>
      <c r="C297" s="130"/>
      <c r="D297" s="130"/>
      <c r="E297" s="130"/>
      <c r="F297" s="130"/>
      <c r="G297" s="130"/>
      <c r="H297" s="130"/>
      <c r="I297" s="114"/>
      <c r="J297" s="114"/>
      <c r="K297" s="130"/>
    </row>
    <row r="298" spans="2:11">
      <c r="B298" s="113"/>
      <c r="C298" s="130"/>
      <c r="D298" s="130"/>
      <c r="E298" s="130"/>
      <c r="F298" s="130"/>
      <c r="G298" s="130"/>
      <c r="H298" s="130"/>
      <c r="I298" s="114"/>
      <c r="J298" s="114"/>
      <c r="K298" s="130"/>
    </row>
    <row r="299" spans="2:11">
      <c r="B299" s="113"/>
      <c r="C299" s="130"/>
      <c r="D299" s="130"/>
      <c r="E299" s="130"/>
      <c r="F299" s="130"/>
      <c r="G299" s="130"/>
      <c r="H299" s="130"/>
      <c r="I299" s="114"/>
      <c r="J299" s="114"/>
      <c r="K299" s="130"/>
    </row>
    <row r="300" spans="2:11">
      <c r="B300" s="113"/>
      <c r="C300" s="130"/>
      <c r="D300" s="130"/>
      <c r="E300" s="130"/>
      <c r="F300" s="130"/>
      <c r="G300" s="130"/>
      <c r="H300" s="130"/>
      <c r="I300" s="114"/>
      <c r="J300" s="114"/>
      <c r="K300" s="130"/>
    </row>
    <row r="301" spans="2:11">
      <c r="B301" s="113"/>
      <c r="C301" s="130"/>
      <c r="D301" s="130"/>
      <c r="E301" s="130"/>
      <c r="F301" s="130"/>
      <c r="G301" s="130"/>
      <c r="H301" s="130"/>
      <c r="I301" s="114"/>
      <c r="J301" s="114"/>
      <c r="K301" s="130"/>
    </row>
    <row r="302" spans="2:11">
      <c r="B302" s="113"/>
      <c r="C302" s="130"/>
      <c r="D302" s="130"/>
      <c r="E302" s="130"/>
      <c r="F302" s="130"/>
      <c r="G302" s="130"/>
      <c r="H302" s="130"/>
      <c r="I302" s="114"/>
      <c r="J302" s="114"/>
      <c r="K302" s="130"/>
    </row>
    <row r="303" spans="2:11">
      <c r="B303" s="113"/>
      <c r="C303" s="130"/>
      <c r="D303" s="130"/>
      <c r="E303" s="130"/>
      <c r="F303" s="130"/>
      <c r="G303" s="130"/>
      <c r="H303" s="130"/>
      <c r="I303" s="114"/>
      <c r="J303" s="114"/>
      <c r="K303" s="130"/>
    </row>
    <row r="304" spans="2:11">
      <c r="B304" s="113"/>
      <c r="C304" s="130"/>
      <c r="D304" s="130"/>
      <c r="E304" s="130"/>
      <c r="F304" s="130"/>
      <c r="G304" s="130"/>
      <c r="H304" s="130"/>
      <c r="I304" s="114"/>
      <c r="J304" s="114"/>
      <c r="K304" s="130"/>
    </row>
    <row r="305" spans="2:11">
      <c r="B305" s="113"/>
      <c r="C305" s="130"/>
      <c r="D305" s="130"/>
      <c r="E305" s="130"/>
      <c r="F305" s="130"/>
      <c r="G305" s="130"/>
      <c r="H305" s="130"/>
      <c r="I305" s="114"/>
      <c r="J305" s="114"/>
      <c r="K305" s="130"/>
    </row>
    <row r="306" spans="2:11">
      <c r="B306" s="113"/>
      <c r="C306" s="130"/>
      <c r="D306" s="130"/>
      <c r="E306" s="130"/>
      <c r="F306" s="130"/>
      <c r="G306" s="130"/>
      <c r="H306" s="130"/>
      <c r="I306" s="114"/>
      <c r="J306" s="114"/>
      <c r="K306" s="130"/>
    </row>
    <row r="307" spans="2:11">
      <c r="B307" s="113"/>
      <c r="C307" s="130"/>
      <c r="D307" s="130"/>
      <c r="E307" s="130"/>
      <c r="F307" s="130"/>
      <c r="G307" s="130"/>
      <c r="H307" s="130"/>
      <c r="I307" s="114"/>
      <c r="J307" s="114"/>
      <c r="K307" s="130"/>
    </row>
    <row r="308" spans="2:11">
      <c r="B308" s="113"/>
      <c r="C308" s="130"/>
      <c r="D308" s="130"/>
      <c r="E308" s="130"/>
      <c r="F308" s="130"/>
      <c r="G308" s="130"/>
      <c r="H308" s="130"/>
      <c r="I308" s="114"/>
      <c r="J308" s="114"/>
      <c r="K308" s="130"/>
    </row>
    <row r="309" spans="2:11">
      <c r="B309" s="113"/>
      <c r="C309" s="130"/>
      <c r="D309" s="130"/>
      <c r="E309" s="130"/>
      <c r="F309" s="130"/>
      <c r="G309" s="130"/>
      <c r="H309" s="130"/>
      <c r="I309" s="114"/>
      <c r="J309" s="114"/>
      <c r="K309" s="130"/>
    </row>
    <row r="310" spans="2:11">
      <c r="B310" s="113"/>
      <c r="C310" s="130"/>
      <c r="D310" s="130"/>
      <c r="E310" s="130"/>
      <c r="F310" s="130"/>
      <c r="G310" s="130"/>
      <c r="H310" s="130"/>
      <c r="I310" s="114"/>
      <c r="J310" s="114"/>
      <c r="K310" s="130"/>
    </row>
    <row r="311" spans="2:11">
      <c r="B311" s="113"/>
      <c r="C311" s="130"/>
      <c r="D311" s="130"/>
      <c r="E311" s="130"/>
      <c r="F311" s="130"/>
      <c r="G311" s="130"/>
      <c r="H311" s="130"/>
      <c r="I311" s="114"/>
      <c r="J311" s="114"/>
      <c r="K311" s="130"/>
    </row>
    <row r="312" spans="2:11">
      <c r="B312" s="113"/>
      <c r="C312" s="130"/>
      <c r="D312" s="130"/>
      <c r="E312" s="130"/>
      <c r="F312" s="130"/>
      <c r="G312" s="130"/>
      <c r="H312" s="130"/>
      <c r="I312" s="114"/>
      <c r="J312" s="114"/>
      <c r="K312" s="130"/>
    </row>
    <row r="313" spans="2:11">
      <c r="B313" s="113"/>
      <c r="C313" s="130"/>
      <c r="D313" s="130"/>
      <c r="E313" s="130"/>
      <c r="F313" s="130"/>
      <c r="G313" s="130"/>
      <c r="H313" s="130"/>
      <c r="I313" s="114"/>
      <c r="J313" s="114"/>
      <c r="K313" s="130"/>
    </row>
    <row r="314" spans="2:11">
      <c r="B314" s="113"/>
      <c r="C314" s="130"/>
      <c r="D314" s="130"/>
      <c r="E314" s="130"/>
      <c r="F314" s="130"/>
      <c r="G314" s="130"/>
      <c r="H314" s="130"/>
      <c r="I314" s="114"/>
      <c r="J314" s="114"/>
      <c r="K314" s="130"/>
    </row>
    <row r="315" spans="2:11">
      <c r="B315" s="113"/>
      <c r="C315" s="130"/>
      <c r="D315" s="130"/>
      <c r="E315" s="130"/>
      <c r="F315" s="130"/>
      <c r="G315" s="130"/>
      <c r="H315" s="130"/>
      <c r="I315" s="114"/>
      <c r="J315" s="114"/>
      <c r="K315" s="130"/>
    </row>
    <row r="316" spans="2:11">
      <c r="B316" s="113"/>
      <c r="C316" s="130"/>
      <c r="D316" s="130"/>
      <c r="E316" s="130"/>
      <c r="F316" s="130"/>
      <c r="G316" s="130"/>
      <c r="H316" s="130"/>
      <c r="I316" s="114"/>
      <c r="J316" s="114"/>
      <c r="K316" s="130"/>
    </row>
    <row r="317" spans="2:11">
      <c r="B317" s="113"/>
      <c r="C317" s="130"/>
      <c r="D317" s="130"/>
      <c r="E317" s="130"/>
      <c r="F317" s="130"/>
      <c r="G317" s="130"/>
      <c r="H317" s="130"/>
      <c r="I317" s="114"/>
      <c r="J317" s="114"/>
      <c r="K317" s="130"/>
    </row>
    <row r="318" spans="2:11">
      <c r="B318" s="113"/>
      <c r="C318" s="130"/>
      <c r="D318" s="130"/>
      <c r="E318" s="130"/>
      <c r="F318" s="130"/>
      <c r="G318" s="130"/>
      <c r="H318" s="130"/>
      <c r="I318" s="114"/>
      <c r="J318" s="114"/>
      <c r="K318" s="130"/>
    </row>
    <row r="319" spans="2:11">
      <c r="B319" s="113"/>
      <c r="C319" s="130"/>
      <c r="D319" s="130"/>
      <c r="E319" s="130"/>
      <c r="F319" s="130"/>
      <c r="G319" s="130"/>
      <c r="H319" s="130"/>
      <c r="I319" s="114"/>
      <c r="J319" s="114"/>
      <c r="K319" s="130"/>
    </row>
    <row r="320" spans="2:11">
      <c r="B320" s="113"/>
      <c r="C320" s="130"/>
      <c r="D320" s="130"/>
      <c r="E320" s="130"/>
      <c r="F320" s="130"/>
      <c r="G320" s="130"/>
      <c r="H320" s="130"/>
      <c r="I320" s="114"/>
      <c r="J320" s="114"/>
      <c r="K320" s="130"/>
    </row>
    <row r="321" spans="2:11">
      <c r="B321" s="113"/>
      <c r="C321" s="130"/>
      <c r="D321" s="130"/>
      <c r="E321" s="130"/>
      <c r="F321" s="130"/>
      <c r="G321" s="130"/>
      <c r="H321" s="130"/>
      <c r="I321" s="114"/>
      <c r="J321" s="114"/>
      <c r="K321" s="130"/>
    </row>
    <row r="322" spans="2:11">
      <c r="B322" s="113"/>
      <c r="C322" s="130"/>
      <c r="D322" s="130"/>
      <c r="E322" s="130"/>
      <c r="F322" s="130"/>
      <c r="G322" s="130"/>
      <c r="H322" s="130"/>
      <c r="I322" s="114"/>
      <c r="J322" s="114"/>
      <c r="K322" s="130"/>
    </row>
    <row r="323" spans="2:11">
      <c r="B323" s="113"/>
      <c r="C323" s="130"/>
      <c r="D323" s="130"/>
      <c r="E323" s="130"/>
      <c r="F323" s="130"/>
      <c r="G323" s="130"/>
      <c r="H323" s="130"/>
      <c r="I323" s="114"/>
      <c r="J323" s="114"/>
      <c r="K323" s="130"/>
    </row>
    <row r="324" spans="2:11">
      <c r="B324" s="113"/>
      <c r="C324" s="130"/>
      <c r="D324" s="130"/>
      <c r="E324" s="130"/>
      <c r="F324" s="130"/>
      <c r="G324" s="130"/>
      <c r="H324" s="130"/>
      <c r="I324" s="114"/>
      <c r="J324" s="114"/>
      <c r="K324" s="130"/>
    </row>
    <row r="325" spans="2:11">
      <c r="B325" s="113"/>
      <c r="C325" s="130"/>
      <c r="D325" s="130"/>
      <c r="E325" s="130"/>
      <c r="F325" s="130"/>
      <c r="G325" s="130"/>
      <c r="H325" s="130"/>
      <c r="I325" s="114"/>
      <c r="J325" s="114"/>
      <c r="K325" s="130"/>
    </row>
    <row r="326" spans="2:11">
      <c r="B326" s="113"/>
      <c r="C326" s="130"/>
      <c r="D326" s="130"/>
      <c r="E326" s="130"/>
      <c r="F326" s="130"/>
      <c r="G326" s="130"/>
      <c r="H326" s="130"/>
      <c r="I326" s="114"/>
      <c r="J326" s="114"/>
      <c r="K326" s="130"/>
    </row>
    <row r="327" spans="2:11">
      <c r="B327" s="113"/>
      <c r="C327" s="130"/>
      <c r="D327" s="130"/>
      <c r="E327" s="130"/>
      <c r="F327" s="130"/>
      <c r="G327" s="130"/>
      <c r="H327" s="130"/>
      <c r="I327" s="114"/>
      <c r="J327" s="114"/>
      <c r="K327" s="130"/>
    </row>
    <row r="328" spans="2:11">
      <c r="B328" s="113"/>
      <c r="C328" s="130"/>
      <c r="D328" s="130"/>
      <c r="E328" s="130"/>
      <c r="F328" s="130"/>
      <c r="G328" s="130"/>
      <c r="H328" s="130"/>
      <c r="I328" s="114"/>
      <c r="J328" s="114"/>
      <c r="K328" s="130"/>
    </row>
    <row r="329" spans="2:11">
      <c r="B329" s="113"/>
      <c r="C329" s="130"/>
      <c r="D329" s="130"/>
      <c r="E329" s="130"/>
      <c r="F329" s="130"/>
      <c r="G329" s="130"/>
      <c r="H329" s="130"/>
      <c r="I329" s="114"/>
      <c r="J329" s="114"/>
      <c r="K329" s="130"/>
    </row>
    <row r="330" spans="2:11">
      <c r="B330" s="113"/>
      <c r="C330" s="130"/>
      <c r="D330" s="130"/>
      <c r="E330" s="130"/>
      <c r="F330" s="130"/>
      <c r="G330" s="130"/>
      <c r="H330" s="130"/>
      <c r="I330" s="114"/>
      <c r="J330" s="114"/>
      <c r="K330" s="130"/>
    </row>
    <row r="331" spans="2:11">
      <c r="B331" s="113"/>
      <c r="C331" s="130"/>
      <c r="D331" s="130"/>
      <c r="E331" s="130"/>
      <c r="F331" s="130"/>
      <c r="G331" s="130"/>
      <c r="H331" s="130"/>
      <c r="I331" s="114"/>
      <c r="J331" s="114"/>
      <c r="K331" s="130"/>
    </row>
    <row r="332" spans="2:11">
      <c r="B332" s="113"/>
      <c r="C332" s="130"/>
      <c r="D332" s="130"/>
      <c r="E332" s="130"/>
      <c r="F332" s="130"/>
      <c r="G332" s="130"/>
      <c r="H332" s="130"/>
      <c r="I332" s="114"/>
      <c r="J332" s="114"/>
      <c r="K332" s="130"/>
    </row>
    <row r="333" spans="2:11">
      <c r="B333" s="113"/>
      <c r="C333" s="130"/>
      <c r="D333" s="130"/>
      <c r="E333" s="130"/>
      <c r="F333" s="130"/>
      <c r="G333" s="130"/>
      <c r="H333" s="130"/>
      <c r="I333" s="114"/>
      <c r="J333" s="114"/>
      <c r="K333" s="130"/>
    </row>
    <row r="334" spans="2:11">
      <c r="B334" s="113"/>
      <c r="C334" s="130"/>
      <c r="D334" s="130"/>
      <c r="E334" s="130"/>
      <c r="F334" s="130"/>
      <c r="G334" s="130"/>
      <c r="H334" s="130"/>
      <c r="I334" s="114"/>
      <c r="J334" s="114"/>
      <c r="K334" s="130"/>
    </row>
    <row r="335" spans="2:11">
      <c r="B335" s="113"/>
      <c r="C335" s="130"/>
      <c r="D335" s="130"/>
      <c r="E335" s="130"/>
      <c r="F335" s="130"/>
      <c r="G335" s="130"/>
      <c r="H335" s="130"/>
      <c r="I335" s="114"/>
      <c r="J335" s="114"/>
      <c r="K335" s="130"/>
    </row>
    <row r="336" spans="2:11">
      <c r="B336" s="113"/>
      <c r="C336" s="130"/>
      <c r="D336" s="130"/>
      <c r="E336" s="130"/>
      <c r="F336" s="130"/>
      <c r="G336" s="130"/>
      <c r="H336" s="130"/>
      <c r="I336" s="114"/>
      <c r="J336" s="114"/>
      <c r="K336" s="130"/>
    </row>
    <row r="337" spans="2:11">
      <c r="B337" s="113"/>
      <c r="C337" s="130"/>
      <c r="D337" s="130"/>
      <c r="E337" s="130"/>
      <c r="F337" s="130"/>
      <c r="G337" s="130"/>
      <c r="H337" s="130"/>
      <c r="I337" s="114"/>
      <c r="J337" s="114"/>
      <c r="K337" s="130"/>
    </row>
    <row r="338" spans="2:11">
      <c r="B338" s="113"/>
      <c r="C338" s="130"/>
      <c r="D338" s="130"/>
      <c r="E338" s="130"/>
      <c r="F338" s="130"/>
      <c r="G338" s="130"/>
      <c r="H338" s="130"/>
      <c r="I338" s="114"/>
      <c r="J338" s="114"/>
      <c r="K338" s="130"/>
    </row>
    <row r="339" spans="2:11">
      <c r="B339" s="113"/>
      <c r="C339" s="130"/>
      <c r="D339" s="130"/>
      <c r="E339" s="130"/>
      <c r="F339" s="130"/>
      <c r="G339" s="130"/>
      <c r="H339" s="130"/>
      <c r="I339" s="114"/>
      <c r="J339" s="114"/>
      <c r="K339" s="130"/>
    </row>
    <row r="340" spans="2:11">
      <c r="B340" s="113"/>
      <c r="C340" s="130"/>
      <c r="D340" s="130"/>
      <c r="E340" s="130"/>
      <c r="F340" s="130"/>
      <c r="G340" s="130"/>
      <c r="H340" s="130"/>
      <c r="I340" s="114"/>
      <c r="J340" s="114"/>
      <c r="K340" s="130"/>
    </row>
    <row r="341" spans="2:11">
      <c r="B341" s="113"/>
      <c r="C341" s="130"/>
      <c r="D341" s="130"/>
      <c r="E341" s="130"/>
      <c r="F341" s="130"/>
      <c r="G341" s="130"/>
      <c r="H341" s="130"/>
      <c r="I341" s="114"/>
      <c r="J341" s="114"/>
      <c r="K341" s="130"/>
    </row>
    <row r="342" spans="2:11">
      <c r="B342" s="113"/>
      <c r="C342" s="130"/>
      <c r="D342" s="130"/>
      <c r="E342" s="130"/>
      <c r="F342" s="130"/>
      <c r="G342" s="130"/>
      <c r="H342" s="130"/>
      <c r="I342" s="114"/>
      <c r="J342" s="114"/>
      <c r="K342" s="130"/>
    </row>
    <row r="343" spans="2:11">
      <c r="B343" s="113"/>
      <c r="C343" s="130"/>
      <c r="D343" s="130"/>
      <c r="E343" s="130"/>
      <c r="F343" s="130"/>
      <c r="G343" s="130"/>
      <c r="H343" s="130"/>
      <c r="I343" s="114"/>
      <c r="J343" s="114"/>
      <c r="K343" s="130"/>
    </row>
    <row r="344" spans="2:11">
      <c r="B344" s="113"/>
      <c r="C344" s="130"/>
      <c r="D344" s="130"/>
      <c r="E344" s="130"/>
      <c r="F344" s="130"/>
      <c r="G344" s="130"/>
      <c r="H344" s="130"/>
      <c r="I344" s="114"/>
      <c r="J344" s="114"/>
      <c r="K344" s="130"/>
    </row>
    <row r="345" spans="2:11">
      <c r="B345" s="113"/>
      <c r="C345" s="130"/>
      <c r="D345" s="130"/>
      <c r="E345" s="130"/>
      <c r="F345" s="130"/>
      <c r="G345" s="130"/>
      <c r="H345" s="130"/>
      <c r="I345" s="114"/>
      <c r="J345" s="114"/>
      <c r="K345" s="130"/>
    </row>
    <row r="346" spans="2:11">
      <c r="B346" s="113"/>
      <c r="C346" s="130"/>
      <c r="D346" s="130"/>
      <c r="E346" s="130"/>
      <c r="F346" s="130"/>
      <c r="G346" s="130"/>
      <c r="H346" s="130"/>
      <c r="I346" s="114"/>
      <c r="J346" s="114"/>
      <c r="K346" s="130"/>
    </row>
    <row r="347" spans="2:11">
      <c r="B347" s="113"/>
      <c r="C347" s="130"/>
      <c r="D347" s="130"/>
      <c r="E347" s="130"/>
      <c r="F347" s="130"/>
      <c r="G347" s="130"/>
      <c r="H347" s="130"/>
      <c r="I347" s="114"/>
      <c r="J347" s="114"/>
      <c r="K347" s="130"/>
    </row>
    <row r="348" spans="2:11">
      <c r="B348" s="113"/>
      <c r="C348" s="130"/>
      <c r="D348" s="130"/>
      <c r="E348" s="130"/>
      <c r="F348" s="130"/>
      <c r="G348" s="130"/>
      <c r="H348" s="130"/>
      <c r="I348" s="114"/>
      <c r="J348" s="114"/>
      <c r="K348" s="130"/>
    </row>
    <row r="349" spans="2:11">
      <c r="B349" s="113"/>
      <c r="C349" s="130"/>
      <c r="D349" s="130"/>
      <c r="E349" s="130"/>
      <c r="F349" s="130"/>
      <c r="G349" s="130"/>
      <c r="H349" s="130"/>
      <c r="I349" s="114"/>
      <c r="J349" s="114"/>
      <c r="K349" s="130"/>
    </row>
    <row r="350" spans="2:11">
      <c r="B350" s="113"/>
      <c r="C350" s="130"/>
      <c r="D350" s="130"/>
      <c r="E350" s="130"/>
      <c r="F350" s="130"/>
      <c r="G350" s="130"/>
      <c r="H350" s="130"/>
      <c r="I350" s="114"/>
      <c r="J350" s="114"/>
      <c r="K350" s="130"/>
    </row>
    <row r="351" spans="2:11">
      <c r="B351" s="113"/>
      <c r="C351" s="130"/>
      <c r="D351" s="130"/>
      <c r="E351" s="130"/>
      <c r="F351" s="130"/>
      <c r="G351" s="130"/>
      <c r="H351" s="130"/>
      <c r="I351" s="114"/>
      <c r="J351" s="114"/>
      <c r="K351" s="130"/>
    </row>
    <row r="352" spans="2:11">
      <c r="B352" s="113"/>
      <c r="C352" s="130"/>
      <c r="D352" s="130"/>
      <c r="E352" s="130"/>
      <c r="F352" s="130"/>
      <c r="G352" s="130"/>
      <c r="H352" s="130"/>
      <c r="I352" s="114"/>
      <c r="J352" s="114"/>
      <c r="K352" s="130"/>
    </row>
    <row r="353" spans="2:11">
      <c r="B353" s="113"/>
      <c r="C353" s="130"/>
      <c r="D353" s="130"/>
      <c r="E353" s="130"/>
      <c r="F353" s="130"/>
      <c r="G353" s="130"/>
      <c r="H353" s="130"/>
      <c r="I353" s="114"/>
      <c r="J353" s="114"/>
      <c r="K353" s="130"/>
    </row>
    <row r="354" spans="2:11">
      <c r="B354" s="113"/>
      <c r="C354" s="130"/>
      <c r="D354" s="130"/>
      <c r="E354" s="130"/>
      <c r="F354" s="130"/>
      <c r="G354" s="130"/>
      <c r="H354" s="130"/>
      <c r="I354" s="114"/>
      <c r="J354" s="114"/>
      <c r="K354" s="130"/>
    </row>
    <row r="355" spans="2:11">
      <c r="B355" s="113"/>
      <c r="C355" s="130"/>
      <c r="D355" s="130"/>
      <c r="E355" s="130"/>
      <c r="F355" s="130"/>
      <c r="G355" s="130"/>
      <c r="H355" s="130"/>
      <c r="I355" s="114"/>
      <c r="J355" s="114"/>
      <c r="K355" s="130"/>
    </row>
    <row r="356" spans="2:11">
      <c r="B356" s="113"/>
      <c r="C356" s="130"/>
      <c r="D356" s="130"/>
      <c r="E356" s="130"/>
      <c r="F356" s="130"/>
      <c r="G356" s="130"/>
      <c r="H356" s="130"/>
      <c r="I356" s="114"/>
      <c r="J356" s="114"/>
      <c r="K356" s="130"/>
    </row>
    <row r="357" spans="2:11">
      <c r="B357" s="113"/>
      <c r="C357" s="130"/>
      <c r="D357" s="130"/>
      <c r="E357" s="130"/>
      <c r="F357" s="130"/>
      <c r="G357" s="130"/>
      <c r="H357" s="130"/>
      <c r="I357" s="114"/>
      <c r="J357" s="114"/>
      <c r="K357" s="130"/>
    </row>
    <row r="358" spans="2:11">
      <c r="B358" s="113"/>
      <c r="C358" s="130"/>
      <c r="D358" s="130"/>
      <c r="E358" s="130"/>
      <c r="F358" s="130"/>
      <c r="G358" s="130"/>
      <c r="H358" s="130"/>
      <c r="I358" s="114"/>
      <c r="J358" s="114"/>
      <c r="K358" s="130"/>
    </row>
    <row r="359" spans="2:11">
      <c r="B359" s="113"/>
      <c r="C359" s="130"/>
      <c r="D359" s="130"/>
      <c r="E359" s="130"/>
      <c r="F359" s="130"/>
      <c r="G359" s="130"/>
      <c r="H359" s="130"/>
      <c r="I359" s="114"/>
      <c r="J359" s="114"/>
      <c r="K359" s="130"/>
    </row>
    <row r="360" spans="2:11">
      <c r="B360" s="113"/>
      <c r="C360" s="130"/>
      <c r="D360" s="130"/>
      <c r="E360" s="130"/>
      <c r="F360" s="130"/>
      <c r="G360" s="130"/>
      <c r="H360" s="130"/>
      <c r="I360" s="114"/>
      <c r="J360" s="114"/>
      <c r="K360" s="130"/>
    </row>
    <row r="361" spans="2:11">
      <c r="B361" s="113"/>
      <c r="C361" s="130"/>
      <c r="D361" s="130"/>
      <c r="E361" s="130"/>
      <c r="F361" s="130"/>
      <c r="G361" s="130"/>
      <c r="H361" s="130"/>
      <c r="I361" s="114"/>
      <c r="J361" s="114"/>
      <c r="K361" s="130"/>
    </row>
    <row r="362" spans="2:11">
      <c r="B362" s="113"/>
      <c r="C362" s="130"/>
      <c r="D362" s="130"/>
      <c r="E362" s="130"/>
      <c r="F362" s="130"/>
      <c r="G362" s="130"/>
      <c r="H362" s="130"/>
      <c r="I362" s="114"/>
      <c r="J362" s="114"/>
      <c r="K362" s="130"/>
    </row>
    <row r="363" spans="2:11">
      <c r="B363" s="113"/>
      <c r="C363" s="130"/>
      <c r="D363" s="130"/>
      <c r="E363" s="130"/>
      <c r="F363" s="130"/>
      <c r="G363" s="130"/>
      <c r="H363" s="130"/>
      <c r="I363" s="114"/>
      <c r="J363" s="114"/>
      <c r="K363" s="130"/>
    </row>
    <row r="364" spans="2:11">
      <c r="B364" s="113"/>
      <c r="C364" s="130"/>
      <c r="D364" s="130"/>
      <c r="E364" s="130"/>
      <c r="F364" s="130"/>
      <c r="G364" s="130"/>
      <c r="H364" s="130"/>
      <c r="I364" s="114"/>
      <c r="J364" s="114"/>
      <c r="K364" s="130"/>
    </row>
    <row r="365" spans="2:11">
      <c r="B365" s="113"/>
      <c r="C365" s="130"/>
      <c r="D365" s="130"/>
      <c r="E365" s="130"/>
      <c r="F365" s="130"/>
      <c r="G365" s="130"/>
      <c r="H365" s="130"/>
      <c r="I365" s="114"/>
      <c r="J365" s="114"/>
      <c r="K365" s="130"/>
    </row>
    <row r="366" spans="2:11">
      <c r="B366" s="113"/>
      <c r="C366" s="130"/>
      <c r="D366" s="130"/>
      <c r="E366" s="130"/>
      <c r="F366" s="130"/>
      <c r="G366" s="130"/>
      <c r="H366" s="130"/>
      <c r="I366" s="114"/>
      <c r="J366" s="114"/>
      <c r="K366" s="130"/>
    </row>
    <row r="367" spans="2:11">
      <c r="B367" s="113"/>
      <c r="C367" s="130"/>
      <c r="D367" s="130"/>
      <c r="E367" s="130"/>
      <c r="F367" s="130"/>
      <c r="G367" s="130"/>
      <c r="H367" s="130"/>
      <c r="I367" s="114"/>
      <c r="J367" s="114"/>
      <c r="K367" s="130"/>
    </row>
    <row r="368" spans="2:11">
      <c r="B368" s="113"/>
      <c r="C368" s="130"/>
      <c r="D368" s="130"/>
      <c r="E368" s="130"/>
      <c r="F368" s="130"/>
      <c r="G368" s="130"/>
      <c r="H368" s="130"/>
      <c r="I368" s="114"/>
      <c r="J368" s="114"/>
      <c r="K368" s="130"/>
    </row>
    <row r="369" spans="2:11">
      <c r="B369" s="113"/>
      <c r="C369" s="130"/>
      <c r="D369" s="130"/>
      <c r="E369" s="130"/>
      <c r="F369" s="130"/>
      <c r="G369" s="130"/>
      <c r="H369" s="130"/>
      <c r="I369" s="114"/>
      <c r="J369" s="114"/>
      <c r="K369" s="130"/>
    </row>
    <row r="370" spans="2:11">
      <c r="B370" s="113"/>
      <c r="C370" s="130"/>
      <c r="D370" s="130"/>
      <c r="E370" s="130"/>
      <c r="F370" s="130"/>
      <c r="G370" s="130"/>
      <c r="H370" s="130"/>
      <c r="I370" s="114"/>
      <c r="J370" s="114"/>
      <c r="K370" s="130"/>
    </row>
    <row r="371" spans="2:11">
      <c r="B371" s="113"/>
      <c r="C371" s="130"/>
      <c r="D371" s="130"/>
      <c r="E371" s="130"/>
      <c r="F371" s="130"/>
      <c r="G371" s="130"/>
      <c r="H371" s="130"/>
      <c r="I371" s="114"/>
      <c r="J371" s="114"/>
      <c r="K371" s="130"/>
    </row>
    <row r="372" spans="2:11">
      <c r="B372" s="113"/>
      <c r="C372" s="130"/>
      <c r="D372" s="130"/>
      <c r="E372" s="130"/>
      <c r="F372" s="130"/>
      <c r="G372" s="130"/>
      <c r="H372" s="130"/>
      <c r="I372" s="114"/>
      <c r="J372" s="114"/>
      <c r="K372" s="130"/>
    </row>
    <row r="373" spans="2:11">
      <c r="B373" s="113"/>
      <c r="C373" s="130"/>
      <c r="D373" s="130"/>
      <c r="E373" s="130"/>
      <c r="F373" s="130"/>
      <c r="G373" s="130"/>
      <c r="H373" s="130"/>
      <c r="I373" s="114"/>
      <c r="J373" s="114"/>
      <c r="K373" s="130"/>
    </row>
    <row r="374" spans="2:11">
      <c r="B374" s="113"/>
      <c r="C374" s="130"/>
      <c r="D374" s="130"/>
      <c r="E374" s="130"/>
      <c r="F374" s="130"/>
      <c r="G374" s="130"/>
      <c r="H374" s="130"/>
      <c r="I374" s="114"/>
      <c r="J374" s="114"/>
      <c r="K374" s="130"/>
    </row>
    <row r="375" spans="2:11">
      <c r="B375" s="113"/>
      <c r="C375" s="130"/>
      <c r="D375" s="130"/>
      <c r="E375" s="130"/>
      <c r="F375" s="130"/>
      <c r="G375" s="130"/>
      <c r="H375" s="130"/>
      <c r="I375" s="114"/>
      <c r="J375" s="114"/>
      <c r="K375" s="130"/>
    </row>
    <row r="376" spans="2:11">
      <c r="B376" s="113"/>
      <c r="C376" s="130"/>
      <c r="D376" s="130"/>
      <c r="E376" s="130"/>
      <c r="F376" s="130"/>
      <c r="G376" s="130"/>
      <c r="H376" s="130"/>
      <c r="I376" s="114"/>
      <c r="J376" s="114"/>
      <c r="K376" s="130"/>
    </row>
    <row r="377" spans="2:11">
      <c r="B377" s="113"/>
      <c r="C377" s="130"/>
      <c r="D377" s="130"/>
      <c r="E377" s="130"/>
      <c r="F377" s="130"/>
      <c r="G377" s="130"/>
      <c r="H377" s="130"/>
      <c r="I377" s="114"/>
      <c r="J377" s="114"/>
      <c r="K377" s="130"/>
    </row>
    <row r="378" spans="2:11">
      <c r="B378" s="113"/>
      <c r="C378" s="130"/>
      <c r="D378" s="130"/>
      <c r="E378" s="130"/>
      <c r="F378" s="130"/>
      <c r="G378" s="130"/>
      <c r="H378" s="130"/>
      <c r="I378" s="114"/>
      <c r="J378" s="114"/>
      <c r="K378" s="130"/>
    </row>
    <row r="379" spans="2:11">
      <c r="B379" s="113"/>
      <c r="C379" s="130"/>
      <c r="D379" s="130"/>
      <c r="E379" s="130"/>
      <c r="F379" s="130"/>
      <c r="G379" s="130"/>
      <c r="H379" s="130"/>
      <c r="I379" s="114"/>
      <c r="J379" s="114"/>
      <c r="K379" s="130"/>
    </row>
    <row r="380" spans="2:11">
      <c r="B380" s="113"/>
      <c r="C380" s="130"/>
      <c r="D380" s="130"/>
      <c r="E380" s="130"/>
      <c r="F380" s="130"/>
      <c r="G380" s="130"/>
      <c r="H380" s="130"/>
      <c r="I380" s="114"/>
      <c r="J380" s="114"/>
      <c r="K380" s="130"/>
    </row>
    <row r="381" spans="2:11">
      <c r="B381" s="113"/>
      <c r="C381" s="130"/>
      <c r="D381" s="130"/>
      <c r="E381" s="130"/>
      <c r="F381" s="130"/>
      <c r="G381" s="130"/>
      <c r="H381" s="130"/>
      <c r="I381" s="114"/>
      <c r="J381" s="114"/>
      <c r="K381" s="130"/>
    </row>
    <row r="382" spans="2:11">
      <c r="B382" s="113"/>
      <c r="C382" s="130"/>
      <c r="D382" s="130"/>
      <c r="E382" s="130"/>
      <c r="F382" s="130"/>
      <c r="G382" s="130"/>
      <c r="H382" s="130"/>
      <c r="I382" s="114"/>
      <c r="J382" s="114"/>
      <c r="K382" s="130"/>
    </row>
    <row r="383" spans="2:11">
      <c r="B383" s="113"/>
      <c r="C383" s="130"/>
      <c r="D383" s="130"/>
      <c r="E383" s="130"/>
      <c r="F383" s="130"/>
      <c r="G383" s="130"/>
      <c r="H383" s="130"/>
      <c r="I383" s="114"/>
      <c r="J383" s="114"/>
      <c r="K383" s="130"/>
    </row>
    <row r="384" spans="2:11">
      <c r="B384" s="113"/>
      <c r="C384" s="130"/>
      <c r="D384" s="130"/>
      <c r="E384" s="130"/>
      <c r="F384" s="130"/>
      <c r="G384" s="130"/>
      <c r="H384" s="130"/>
      <c r="I384" s="114"/>
      <c r="J384" s="114"/>
      <c r="K384" s="130"/>
    </row>
    <row r="385" spans="2:11">
      <c r="B385" s="113"/>
      <c r="C385" s="130"/>
      <c r="D385" s="130"/>
      <c r="E385" s="130"/>
      <c r="F385" s="130"/>
      <c r="G385" s="130"/>
      <c r="H385" s="130"/>
      <c r="I385" s="114"/>
      <c r="J385" s="114"/>
      <c r="K385" s="130"/>
    </row>
    <row r="386" spans="2:11">
      <c r="B386" s="113"/>
      <c r="C386" s="130"/>
      <c r="D386" s="130"/>
      <c r="E386" s="130"/>
      <c r="F386" s="130"/>
      <c r="G386" s="130"/>
      <c r="H386" s="130"/>
      <c r="I386" s="114"/>
      <c r="J386" s="114"/>
      <c r="K386" s="130"/>
    </row>
    <row r="387" spans="2:11">
      <c r="B387" s="113"/>
      <c r="C387" s="130"/>
      <c r="D387" s="130"/>
      <c r="E387" s="130"/>
      <c r="F387" s="130"/>
      <c r="G387" s="130"/>
      <c r="H387" s="130"/>
      <c r="I387" s="114"/>
      <c r="J387" s="114"/>
      <c r="K387" s="130"/>
    </row>
    <row r="388" spans="2:11">
      <c r="B388" s="113"/>
      <c r="C388" s="130"/>
      <c r="D388" s="130"/>
      <c r="E388" s="130"/>
      <c r="F388" s="130"/>
      <c r="G388" s="130"/>
      <c r="H388" s="130"/>
      <c r="I388" s="114"/>
      <c r="J388" s="114"/>
      <c r="K388" s="130"/>
    </row>
    <row r="389" spans="2:11">
      <c r="B389" s="113"/>
      <c r="C389" s="130"/>
      <c r="D389" s="130"/>
      <c r="E389" s="130"/>
      <c r="F389" s="130"/>
      <c r="G389" s="130"/>
      <c r="H389" s="130"/>
      <c r="I389" s="114"/>
      <c r="J389" s="114"/>
      <c r="K389" s="130"/>
    </row>
    <row r="390" spans="2:11">
      <c r="B390" s="113"/>
      <c r="C390" s="130"/>
      <c r="D390" s="130"/>
      <c r="E390" s="130"/>
      <c r="F390" s="130"/>
      <c r="G390" s="130"/>
      <c r="H390" s="130"/>
      <c r="I390" s="114"/>
      <c r="J390" s="114"/>
      <c r="K390" s="130"/>
    </row>
    <row r="391" spans="2:11">
      <c r="B391" s="113"/>
      <c r="C391" s="130"/>
      <c r="D391" s="130"/>
      <c r="E391" s="130"/>
      <c r="F391" s="130"/>
      <c r="G391" s="130"/>
      <c r="H391" s="130"/>
      <c r="I391" s="114"/>
      <c r="J391" s="114"/>
      <c r="K391" s="130"/>
    </row>
    <row r="392" spans="2:11">
      <c r="B392" s="113"/>
      <c r="C392" s="130"/>
      <c r="D392" s="130"/>
      <c r="E392" s="130"/>
      <c r="F392" s="130"/>
      <c r="G392" s="130"/>
      <c r="H392" s="130"/>
      <c r="I392" s="114"/>
      <c r="J392" s="114"/>
      <c r="K392" s="130"/>
    </row>
    <row r="393" spans="2:11">
      <c r="B393" s="113"/>
      <c r="C393" s="130"/>
      <c r="D393" s="130"/>
      <c r="E393" s="130"/>
      <c r="F393" s="130"/>
      <c r="G393" s="130"/>
      <c r="H393" s="130"/>
      <c r="I393" s="114"/>
      <c r="J393" s="114"/>
      <c r="K393" s="130"/>
    </row>
    <row r="394" spans="2:11">
      <c r="B394" s="113"/>
      <c r="C394" s="130"/>
      <c r="D394" s="130"/>
      <c r="E394" s="130"/>
      <c r="F394" s="130"/>
      <c r="G394" s="130"/>
      <c r="H394" s="130"/>
      <c r="I394" s="114"/>
      <c r="J394" s="114"/>
      <c r="K394" s="130"/>
    </row>
    <row r="395" spans="2:11">
      <c r="B395" s="113"/>
      <c r="C395" s="130"/>
      <c r="D395" s="130"/>
      <c r="E395" s="130"/>
      <c r="F395" s="130"/>
      <c r="G395" s="130"/>
      <c r="H395" s="130"/>
      <c r="I395" s="114"/>
      <c r="J395" s="114"/>
      <c r="K395" s="130"/>
    </row>
    <row r="396" spans="2:11">
      <c r="B396" s="113"/>
      <c r="C396" s="130"/>
      <c r="D396" s="130"/>
      <c r="E396" s="130"/>
      <c r="F396" s="130"/>
      <c r="G396" s="130"/>
      <c r="H396" s="130"/>
      <c r="I396" s="114"/>
      <c r="J396" s="114"/>
      <c r="K396" s="130"/>
    </row>
    <row r="397" spans="2:11">
      <c r="B397" s="113"/>
      <c r="C397" s="130"/>
      <c r="D397" s="130"/>
      <c r="E397" s="130"/>
      <c r="F397" s="130"/>
      <c r="G397" s="130"/>
      <c r="H397" s="130"/>
      <c r="I397" s="114"/>
      <c r="J397" s="114"/>
      <c r="K397" s="130"/>
    </row>
    <row r="398" spans="2:11">
      <c r="B398" s="113"/>
      <c r="C398" s="130"/>
      <c r="D398" s="130"/>
      <c r="E398" s="130"/>
      <c r="F398" s="130"/>
      <c r="G398" s="130"/>
      <c r="H398" s="130"/>
      <c r="I398" s="114"/>
      <c r="J398" s="114"/>
      <c r="K398" s="130"/>
    </row>
    <row r="399" spans="2:11">
      <c r="B399" s="113"/>
      <c r="C399" s="130"/>
      <c r="D399" s="130"/>
      <c r="E399" s="130"/>
      <c r="F399" s="130"/>
      <c r="G399" s="130"/>
      <c r="H399" s="130"/>
      <c r="I399" s="114"/>
      <c r="J399" s="114"/>
      <c r="K399" s="130"/>
    </row>
    <row r="400" spans="2:11">
      <c r="B400" s="113"/>
      <c r="C400" s="130"/>
      <c r="D400" s="130"/>
      <c r="E400" s="130"/>
      <c r="F400" s="130"/>
      <c r="G400" s="130"/>
      <c r="H400" s="130"/>
      <c r="I400" s="114"/>
      <c r="J400" s="114"/>
      <c r="K400" s="130"/>
    </row>
    <row r="401" spans="2:11">
      <c r="B401" s="113"/>
      <c r="C401" s="130"/>
      <c r="D401" s="130"/>
      <c r="E401" s="130"/>
      <c r="F401" s="130"/>
      <c r="G401" s="130"/>
      <c r="H401" s="130"/>
      <c r="I401" s="114"/>
      <c r="J401" s="114"/>
      <c r="K401" s="130"/>
    </row>
    <row r="402" spans="2:11">
      <c r="B402" s="113"/>
      <c r="C402" s="130"/>
      <c r="D402" s="130"/>
      <c r="E402" s="130"/>
      <c r="F402" s="130"/>
      <c r="G402" s="130"/>
      <c r="H402" s="130"/>
      <c r="I402" s="114"/>
      <c r="J402" s="114"/>
      <c r="K402" s="130"/>
    </row>
    <row r="403" spans="2:11">
      <c r="B403" s="113"/>
      <c r="C403" s="130"/>
      <c r="D403" s="130"/>
      <c r="E403" s="130"/>
      <c r="F403" s="130"/>
      <c r="G403" s="130"/>
      <c r="H403" s="130"/>
      <c r="I403" s="114"/>
      <c r="J403" s="114"/>
      <c r="K403" s="130"/>
    </row>
    <row r="404" spans="2:11">
      <c r="B404" s="113"/>
      <c r="C404" s="130"/>
      <c r="D404" s="130"/>
      <c r="E404" s="130"/>
      <c r="F404" s="130"/>
      <c r="G404" s="130"/>
      <c r="H404" s="130"/>
      <c r="I404" s="114"/>
      <c r="J404" s="114"/>
      <c r="K404" s="130"/>
    </row>
    <row r="405" spans="2:11">
      <c r="B405" s="113"/>
      <c r="C405" s="130"/>
      <c r="D405" s="130"/>
      <c r="E405" s="130"/>
      <c r="F405" s="130"/>
      <c r="G405" s="130"/>
      <c r="H405" s="130"/>
      <c r="I405" s="114"/>
      <c r="J405" s="114"/>
      <c r="K405" s="130"/>
    </row>
    <row r="406" spans="2:11">
      <c r="B406" s="113"/>
      <c r="C406" s="130"/>
      <c r="D406" s="130"/>
      <c r="E406" s="130"/>
      <c r="F406" s="130"/>
      <c r="G406" s="130"/>
      <c r="H406" s="130"/>
      <c r="I406" s="114"/>
      <c r="J406" s="114"/>
      <c r="K406" s="130"/>
    </row>
    <row r="407" spans="2:11">
      <c r="B407" s="113"/>
      <c r="C407" s="130"/>
      <c r="D407" s="130"/>
      <c r="E407" s="130"/>
      <c r="F407" s="130"/>
      <c r="G407" s="130"/>
      <c r="H407" s="130"/>
      <c r="I407" s="114"/>
      <c r="J407" s="114"/>
      <c r="K407" s="130"/>
    </row>
    <row r="408" spans="2:11">
      <c r="B408" s="113"/>
      <c r="C408" s="130"/>
      <c r="D408" s="130"/>
      <c r="E408" s="130"/>
      <c r="F408" s="130"/>
      <c r="G408" s="130"/>
      <c r="H408" s="130"/>
      <c r="I408" s="114"/>
      <c r="J408" s="114"/>
      <c r="K408" s="130"/>
    </row>
    <row r="409" spans="2:11">
      <c r="B409" s="113"/>
      <c r="C409" s="130"/>
      <c r="D409" s="130"/>
      <c r="E409" s="130"/>
      <c r="F409" s="130"/>
      <c r="G409" s="130"/>
      <c r="H409" s="130"/>
      <c r="I409" s="114"/>
      <c r="J409" s="114"/>
      <c r="K409" s="130"/>
    </row>
    <row r="410" spans="2:11">
      <c r="B410" s="113"/>
      <c r="C410" s="130"/>
      <c r="D410" s="130"/>
      <c r="E410" s="130"/>
      <c r="F410" s="130"/>
      <c r="G410" s="130"/>
      <c r="H410" s="130"/>
      <c r="I410" s="114"/>
      <c r="J410" s="114"/>
      <c r="K410" s="130"/>
    </row>
    <row r="411" spans="2:11">
      <c r="B411" s="113"/>
      <c r="C411" s="130"/>
      <c r="D411" s="130"/>
      <c r="E411" s="130"/>
      <c r="F411" s="130"/>
      <c r="G411" s="130"/>
      <c r="H411" s="130"/>
      <c r="I411" s="114"/>
      <c r="J411" s="114"/>
      <c r="K411" s="130"/>
    </row>
    <row r="412" spans="2:11">
      <c r="B412" s="113"/>
      <c r="C412" s="130"/>
      <c r="D412" s="130"/>
      <c r="E412" s="130"/>
      <c r="F412" s="130"/>
      <c r="G412" s="130"/>
      <c r="H412" s="130"/>
      <c r="I412" s="114"/>
      <c r="J412" s="114"/>
      <c r="K412" s="130"/>
    </row>
    <row r="413" spans="2:11">
      <c r="B413" s="113"/>
      <c r="C413" s="130"/>
      <c r="D413" s="130"/>
      <c r="E413" s="130"/>
      <c r="F413" s="130"/>
      <c r="G413" s="130"/>
      <c r="H413" s="130"/>
      <c r="I413" s="114"/>
      <c r="J413" s="114"/>
      <c r="K413" s="130"/>
    </row>
    <row r="414" spans="2:11">
      <c r="B414" s="113"/>
      <c r="C414" s="130"/>
      <c r="D414" s="130"/>
      <c r="E414" s="130"/>
      <c r="F414" s="130"/>
      <c r="G414" s="130"/>
      <c r="H414" s="130"/>
      <c r="I414" s="114"/>
      <c r="J414" s="114"/>
      <c r="K414" s="130"/>
    </row>
    <row r="415" spans="2:11">
      <c r="B415" s="113"/>
      <c r="C415" s="130"/>
      <c r="D415" s="130"/>
      <c r="E415" s="130"/>
      <c r="F415" s="130"/>
      <c r="G415" s="130"/>
      <c r="H415" s="130"/>
      <c r="I415" s="114"/>
      <c r="J415" s="114"/>
      <c r="K415" s="130"/>
    </row>
    <row r="416" spans="2:11">
      <c r="B416" s="113"/>
      <c r="C416" s="130"/>
      <c r="D416" s="130"/>
      <c r="E416" s="130"/>
      <c r="F416" s="130"/>
      <c r="G416" s="130"/>
      <c r="H416" s="130"/>
      <c r="I416" s="114"/>
      <c r="J416" s="114"/>
      <c r="K416" s="130"/>
    </row>
    <row r="417" spans="2:11">
      <c r="B417" s="113"/>
      <c r="C417" s="130"/>
      <c r="D417" s="130"/>
      <c r="E417" s="130"/>
      <c r="F417" s="130"/>
      <c r="G417" s="130"/>
      <c r="H417" s="130"/>
      <c r="I417" s="114"/>
      <c r="J417" s="114"/>
      <c r="K417" s="130"/>
    </row>
    <row r="418" spans="2:11">
      <c r="B418" s="113"/>
      <c r="C418" s="130"/>
      <c r="D418" s="130"/>
      <c r="E418" s="130"/>
      <c r="F418" s="130"/>
      <c r="G418" s="130"/>
      <c r="H418" s="130"/>
      <c r="I418" s="114"/>
      <c r="J418" s="114"/>
      <c r="K418" s="130"/>
    </row>
    <row r="419" spans="2:11">
      <c r="B419" s="113"/>
      <c r="C419" s="130"/>
      <c r="D419" s="130"/>
      <c r="E419" s="130"/>
      <c r="F419" s="130"/>
      <c r="G419" s="130"/>
      <c r="H419" s="130"/>
      <c r="I419" s="114"/>
      <c r="J419" s="114"/>
      <c r="K419" s="130"/>
    </row>
    <row r="420" spans="2:11">
      <c r="B420" s="113"/>
      <c r="C420" s="130"/>
      <c r="D420" s="130"/>
      <c r="E420" s="130"/>
      <c r="F420" s="130"/>
      <c r="G420" s="130"/>
      <c r="H420" s="130"/>
      <c r="I420" s="114"/>
      <c r="J420" s="114"/>
      <c r="K420" s="130"/>
    </row>
    <row r="421" spans="2:11">
      <c r="B421" s="113"/>
      <c r="C421" s="130"/>
      <c r="D421" s="130"/>
      <c r="E421" s="130"/>
      <c r="F421" s="130"/>
      <c r="G421" s="130"/>
      <c r="H421" s="130"/>
      <c r="I421" s="114"/>
      <c r="J421" s="114"/>
      <c r="K421" s="130"/>
    </row>
    <row r="422" spans="2:11">
      <c r="B422" s="113"/>
      <c r="C422" s="130"/>
      <c r="D422" s="130"/>
      <c r="E422" s="130"/>
      <c r="F422" s="130"/>
      <c r="G422" s="130"/>
      <c r="H422" s="130"/>
      <c r="I422" s="114"/>
      <c r="J422" s="114"/>
      <c r="K422" s="130"/>
    </row>
    <row r="423" spans="2:11">
      <c r="B423" s="113"/>
      <c r="C423" s="130"/>
      <c r="D423" s="130"/>
      <c r="E423" s="130"/>
      <c r="F423" s="130"/>
      <c r="G423" s="130"/>
      <c r="H423" s="130"/>
      <c r="I423" s="114"/>
      <c r="J423" s="114"/>
      <c r="K423" s="130"/>
    </row>
    <row r="424" spans="2:11">
      <c r="B424" s="113"/>
      <c r="C424" s="130"/>
      <c r="D424" s="130"/>
      <c r="E424" s="130"/>
      <c r="F424" s="130"/>
      <c r="G424" s="130"/>
      <c r="H424" s="130"/>
      <c r="I424" s="114"/>
      <c r="J424" s="114"/>
      <c r="K424" s="130"/>
    </row>
    <row r="425" spans="2:11">
      <c r="B425" s="113"/>
      <c r="C425" s="130"/>
      <c r="D425" s="130"/>
      <c r="E425" s="130"/>
      <c r="F425" s="130"/>
      <c r="G425" s="130"/>
      <c r="H425" s="130"/>
      <c r="I425" s="114"/>
      <c r="J425" s="114"/>
      <c r="K425" s="130"/>
    </row>
    <row r="426" spans="2:11">
      <c r="B426" s="113"/>
      <c r="C426" s="130"/>
      <c r="D426" s="130"/>
      <c r="E426" s="130"/>
      <c r="F426" s="130"/>
      <c r="G426" s="130"/>
      <c r="H426" s="130"/>
      <c r="I426" s="114"/>
      <c r="J426" s="114"/>
      <c r="K426" s="130"/>
    </row>
    <row r="427" spans="2:11">
      <c r="B427" s="113"/>
      <c r="C427" s="130"/>
      <c r="D427" s="130"/>
      <c r="E427" s="130"/>
      <c r="F427" s="130"/>
      <c r="G427" s="130"/>
      <c r="H427" s="130"/>
      <c r="I427" s="114"/>
      <c r="J427" s="114"/>
      <c r="K427" s="130"/>
    </row>
    <row r="428" spans="2:11">
      <c r="B428" s="113"/>
      <c r="C428" s="130"/>
      <c r="D428" s="130"/>
      <c r="E428" s="130"/>
      <c r="F428" s="130"/>
      <c r="G428" s="130"/>
      <c r="H428" s="130"/>
      <c r="I428" s="114"/>
      <c r="J428" s="114"/>
      <c r="K428" s="130"/>
    </row>
    <row r="429" spans="2:11">
      <c r="B429" s="113"/>
      <c r="C429" s="130"/>
      <c r="D429" s="130"/>
      <c r="E429" s="130"/>
      <c r="F429" s="130"/>
      <c r="G429" s="130"/>
      <c r="H429" s="130"/>
      <c r="I429" s="114"/>
      <c r="J429" s="114"/>
      <c r="K429" s="130"/>
    </row>
    <row r="430" spans="2:11">
      <c r="B430" s="113"/>
      <c r="C430" s="130"/>
      <c r="D430" s="130"/>
      <c r="E430" s="130"/>
      <c r="F430" s="130"/>
      <c r="G430" s="130"/>
      <c r="H430" s="130"/>
      <c r="I430" s="114"/>
      <c r="J430" s="114"/>
      <c r="K430" s="130"/>
    </row>
    <row r="431" spans="2:11">
      <c r="B431" s="113"/>
      <c r="C431" s="130"/>
      <c r="D431" s="130"/>
      <c r="E431" s="130"/>
      <c r="F431" s="130"/>
      <c r="G431" s="130"/>
      <c r="H431" s="130"/>
      <c r="I431" s="114"/>
      <c r="J431" s="114"/>
      <c r="K431" s="130"/>
    </row>
    <row r="432" spans="2:11">
      <c r="B432" s="113"/>
      <c r="C432" s="130"/>
      <c r="D432" s="130"/>
      <c r="E432" s="130"/>
      <c r="F432" s="130"/>
      <c r="G432" s="130"/>
      <c r="H432" s="130"/>
      <c r="I432" s="114"/>
      <c r="J432" s="114"/>
      <c r="K432" s="130"/>
    </row>
    <row r="433" spans="2:11">
      <c r="B433" s="113"/>
      <c r="C433" s="130"/>
      <c r="D433" s="130"/>
      <c r="E433" s="130"/>
      <c r="F433" s="130"/>
      <c r="G433" s="130"/>
      <c r="H433" s="130"/>
      <c r="I433" s="114"/>
      <c r="J433" s="114"/>
      <c r="K433" s="130"/>
    </row>
    <row r="434" spans="2:11">
      <c r="B434" s="113"/>
      <c r="C434" s="130"/>
      <c r="D434" s="130"/>
      <c r="E434" s="130"/>
      <c r="F434" s="130"/>
      <c r="G434" s="130"/>
      <c r="H434" s="130"/>
      <c r="I434" s="114"/>
      <c r="J434" s="114"/>
      <c r="K434" s="130"/>
    </row>
    <row r="435" spans="2:11">
      <c r="B435" s="113"/>
      <c r="C435" s="130"/>
      <c r="D435" s="130"/>
      <c r="E435" s="130"/>
      <c r="F435" s="130"/>
      <c r="G435" s="130"/>
      <c r="H435" s="130"/>
      <c r="I435" s="114"/>
      <c r="J435" s="114"/>
      <c r="K435" s="130"/>
    </row>
    <row r="436" spans="2:11">
      <c r="B436" s="113"/>
      <c r="C436" s="130"/>
      <c r="D436" s="130"/>
      <c r="E436" s="130"/>
      <c r="F436" s="130"/>
      <c r="G436" s="130"/>
      <c r="H436" s="130"/>
      <c r="I436" s="114"/>
      <c r="J436" s="114"/>
      <c r="K436" s="130"/>
    </row>
    <row r="437" spans="2:11">
      <c r="B437" s="113"/>
      <c r="C437" s="130"/>
      <c r="D437" s="130"/>
      <c r="E437" s="130"/>
      <c r="F437" s="130"/>
      <c r="G437" s="130"/>
      <c r="H437" s="130"/>
      <c r="I437" s="114"/>
      <c r="J437" s="114"/>
      <c r="K437" s="130"/>
    </row>
    <row r="438" spans="2:11">
      <c r="B438" s="113"/>
      <c r="C438" s="130"/>
      <c r="D438" s="130"/>
      <c r="E438" s="130"/>
      <c r="F438" s="130"/>
      <c r="G438" s="130"/>
      <c r="H438" s="130"/>
      <c r="I438" s="114"/>
      <c r="J438" s="114"/>
      <c r="K438" s="130"/>
    </row>
    <row r="439" spans="2:11">
      <c r="B439" s="113"/>
      <c r="C439" s="130"/>
      <c r="D439" s="130"/>
      <c r="E439" s="130"/>
      <c r="F439" s="130"/>
      <c r="G439" s="130"/>
      <c r="H439" s="130"/>
      <c r="I439" s="114"/>
      <c r="J439" s="114"/>
      <c r="K439" s="130"/>
    </row>
    <row r="440" spans="2:11">
      <c r="B440" s="113"/>
      <c r="C440" s="130"/>
      <c r="D440" s="130"/>
      <c r="E440" s="130"/>
      <c r="F440" s="130"/>
      <c r="G440" s="130"/>
      <c r="H440" s="130"/>
      <c r="I440" s="114"/>
      <c r="J440" s="114"/>
      <c r="K440" s="130"/>
    </row>
    <row r="441" spans="2:11">
      <c r="B441" s="113"/>
      <c r="C441" s="130"/>
      <c r="D441" s="130"/>
      <c r="E441" s="130"/>
      <c r="F441" s="130"/>
      <c r="G441" s="130"/>
      <c r="H441" s="130"/>
      <c r="I441" s="114"/>
      <c r="J441" s="114"/>
      <c r="K441" s="130"/>
    </row>
    <row r="442" spans="2:11">
      <c r="B442" s="113"/>
      <c r="C442" s="130"/>
      <c r="D442" s="130"/>
      <c r="E442" s="130"/>
      <c r="F442" s="130"/>
      <c r="G442" s="130"/>
      <c r="H442" s="130"/>
      <c r="I442" s="114"/>
      <c r="J442" s="114"/>
      <c r="K442" s="130"/>
    </row>
    <row r="443" spans="2:11">
      <c r="B443" s="113"/>
      <c r="C443" s="130"/>
      <c r="D443" s="130"/>
      <c r="E443" s="130"/>
      <c r="F443" s="130"/>
      <c r="G443" s="130"/>
      <c r="H443" s="130"/>
      <c r="I443" s="114"/>
      <c r="J443" s="114"/>
      <c r="K443" s="130"/>
    </row>
    <row r="444" spans="2:11">
      <c r="B444" s="113"/>
      <c r="C444" s="130"/>
      <c r="D444" s="130"/>
      <c r="E444" s="130"/>
      <c r="F444" s="130"/>
      <c r="G444" s="130"/>
      <c r="H444" s="130"/>
      <c r="I444" s="114"/>
      <c r="J444" s="114"/>
      <c r="K444" s="130"/>
    </row>
    <row r="445" spans="2:11">
      <c r="B445" s="113"/>
      <c r="C445" s="130"/>
      <c r="D445" s="130"/>
      <c r="E445" s="130"/>
      <c r="F445" s="130"/>
      <c r="G445" s="130"/>
      <c r="H445" s="130"/>
      <c r="I445" s="114"/>
      <c r="J445" s="114"/>
      <c r="K445" s="130"/>
    </row>
    <row r="446" spans="2:11">
      <c r="B446" s="113"/>
      <c r="C446" s="130"/>
      <c r="D446" s="130"/>
      <c r="E446" s="130"/>
      <c r="F446" s="130"/>
      <c r="G446" s="130"/>
      <c r="H446" s="130"/>
      <c r="I446" s="114"/>
      <c r="J446" s="114"/>
      <c r="K446" s="130"/>
    </row>
    <row r="447" spans="2:11">
      <c r="B447" s="113"/>
      <c r="C447" s="130"/>
      <c r="D447" s="130"/>
      <c r="E447" s="130"/>
      <c r="F447" s="130"/>
      <c r="G447" s="130"/>
      <c r="H447" s="130"/>
      <c r="I447" s="114"/>
      <c r="J447" s="114"/>
      <c r="K447" s="130"/>
    </row>
    <row r="448" spans="2:11">
      <c r="B448" s="113"/>
      <c r="C448" s="130"/>
      <c r="D448" s="130"/>
      <c r="E448" s="130"/>
      <c r="F448" s="130"/>
      <c r="G448" s="130"/>
      <c r="H448" s="130"/>
      <c r="I448" s="114"/>
      <c r="J448" s="114"/>
      <c r="K448" s="130"/>
    </row>
    <row r="449" spans="2:11">
      <c r="B449" s="113"/>
      <c r="C449" s="130"/>
      <c r="D449" s="130"/>
      <c r="E449" s="130"/>
      <c r="F449" s="130"/>
      <c r="G449" s="130"/>
      <c r="H449" s="130"/>
      <c r="I449" s="114"/>
      <c r="J449" s="114"/>
      <c r="K449" s="130"/>
    </row>
    <row r="450" spans="2:11">
      <c r="B450" s="113"/>
      <c r="C450" s="130"/>
      <c r="D450" s="130"/>
      <c r="E450" s="130"/>
      <c r="F450" s="130"/>
      <c r="G450" s="130"/>
      <c r="H450" s="130"/>
      <c r="I450" s="114"/>
      <c r="J450" s="114"/>
      <c r="K450" s="130"/>
    </row>
    <row r="451" spans="2:11">
      <c r="B451" s="113"/>
      <c r="C451" s="130"/>
      <c r="D451" s="130"/>
      <c r="E451" s="130"/>
      <c r="F451" s="130"/>
      <c r="G451" s="130"/>
      <c r="H451" s="130"/>
      <c r="I451" s="114"/>
      <c r="J451" s="114"/>
      <c r="K451" s="130"/>
    </row>
    <row r="452" spans="2:11">
      <c r="B452" s="113"/>
      <c r="C452" s="130"/>
      <c r="D452" s="130"/>
      <c r="E452" s="130"/>
      <c r="F452" s="130"/>
      <c r="G452" s="130"/>
      <c r="H452" s="130"/>
      <c r="I452" s="114"/>
      <c r="J452" s="114"/>
      <c r="K452" s="130"/>
    </row>
    <row r="453" spans="2:11">
      <c r="B453" s="113"/>
      <c r="C453" s="130"/>
      <c r="D453" s="130"/>
      <c r="E453" s="130"/>
      <c r="F453" s="130"/>
      <c r="G453" s="130"/>
      <c r="H453" s="130"/>
      <c r="I453" s="114"/>
      <c r="J453" s="114"/>
      <c r="K453" s="130"/>
    </row>
    <row r="454" spans="2:11">
      <c r="B454" s="113"/>
      <c r="C454" s="130"/>
      <c r="D454" s="130"/>
      <c r="E454" s="130"/>
      <c r="F454" s="130"/>
      <c r="G454" s="130"/>
      <c r="H454" s="130"/>
      <c r="I454" s="114"/>
      <c r="J454" s="114"/>
      <c r="K454" s="130"/>
    </row>
    <row r="455" spans="2:11">
      <c r="B455" s="113"/>
      <c r="C455" s="130"/>
      <c r="D455" s="130"/>
      <c r="E455" s="130"/>
      <c r="F455" s="130"/>
      <c r="G455" s="130"/>
      <c r="H455" s="130"/>
      <c r="I455" s="114"/>
      <c r="J455" s="114"/>
      <c r="K455" s="130"/>
    </row>
    <row r="456" spans="2:11">
      <c r="B456" s="113"/>
      <c r="C456" s="130"/>
      <c r="D456" s="130"/>
      <c r="E456" s="130"/>
      <c r="F456" s="130"/>
      <c r="G456" s="130"/>
      <c r="H456" s="130"/>
      <c r="I456" s="114"/>
      <c r="J456" s="114"/>
      <c r="K456" s="130"/>
    </row>
    <row r="457" spans="2:11">
      <c r="B457" s="113"/>
      <c r="C457" s="130"/>
      <c r="D457" s="130"/>
      <c r="E457" s="130"/>
      <c r="F457" s="130"/>
      <c r="G457" s="130"/>
      <c r="H457" s="130"/>
      <c r="I457" s="114"/>
      <c r="J457" s="114"/>
      <c r="K457" s="130"/>
    </row>
    <row r="458" spans="2:11">
      <c r="B458" s="113"/>
      <c r="C458" s="130"/>
      <c r="D458" s="130"/>
      <c r="E458" s="130"/>
      <c r="F458" s="130"/>
      <c r="G458" s="130"/>
      <c r="H458" s="130"/>
      <c r="I458" s="114"/>
      <c r="J458" s="114"/>
      <c r="K458" s="130"/>
    </row>
    <row r="459" spans="2:11">
      <c r="B459" s="113"/>
      <c r="C459" s="130"/>
      <c r="D459" s="130"/>
      <c r="E459" s="130"/>
      <c r="F459" s="130"/>
      <c r="G459" s="130"/>
      <c r="H459" s="130"/>
      <c r="I459" s="114"/>
      <c r="J459" s="114"/>
      <c r="K459" s="130"/>
    </row>
    <row r="460" spans="2:11">
      <c r="B460" s="113"/>
      <c r="C460" s="130"/>
      <c r="D460" s="130"/>
      <c r="E460" s="130"/>
      <c r="F460" s="130"/>
      <c r="G460" s="130"/>
      <c r="H460" s="130"/>
      <c r="I460" s="114"/>
      <c r="J460" s="114"/>
      <c r="K460" s="130"/>
    </row>
    <row r="461" spans="2:11">
      <c r="B461" s="113"/>
      <c r="C461" s="130"/>
      <c r="D461" s="130"/>
      <c r="E461" s="130"/>
      <c r="F461" s="130"/>
      <c r="G461" s="130"/>
      <c r="H461" s="130"/>
      <c r="I461" s="114"/>
      <c r="J461" s="114"/>
      <c r="K461" s="130"/>
    </row>
    <row r="462" spans="2:11">
      <c r="B462" s="113"/>
      <c r="C462" s="130"/>
      <c r="D462" s="130"/>
      <c r="E462" s="130"/>
      <c r="F462" s="130"/>
      <c r="G462" s="130"/>
      <c r="H462" s="130"/>
      <c r="I462" s="114"/>
      <c r="J462" s="114"/>
      <c r="K462" s="130"/>
    </row>
    <row r="463" spans="2:11">
      <c r="B463" s="113"/>
      <c r="C463" s="130"/>
      <c r="D463" s="130"/>
      <c r="E463" s="130"/>
      <c r="F463" s="130"/>
      <c r="G463" s="130"/>
      <c r="H463" s="130"/>
      <c r="I463" s="114"/>
      <c r="J463" s="114"/>
      <c r="K463" s="130"/>
    </row>
    <row r="464" spans="2:11">
      <c r="B464" s="113"/>
      <c r="C464" s="130"/>
      <c r="D464" s="130"/>
      <c r="E464" s="130"/>
      <c r="F464" s="130"/>
      <c r="G464" s="130"/>
      <c r="H464" s="130"/>
      <c r="I464" s="114"/>
      <c r="J464" s="114"/>
      <c r="K464" s="130"/>
    </row>
    <row r="465" spans="2:11">
      <c r="B465" s="113"/>
      <c r="C465" s="130"/>
      <c r="D465" s="130"/>
      <c r="E465" s="130"/>
      <c r="F465" s="130"/>
      <c r="G465" s="130"/>
      <c r="H465" s="130"/>
      <c r="I465" s="114"/>
      <c r="J465" s="114"/>
      <c r="K465" s="130"/>
    </row>
    <row r="466" spans="2:11">
      <c r="B466" s="113"/>
      <c r="C466" s="130"/>
      <c r="D466" s="130"/>
      <c r="E466" s="130"/>
      <c r="F466" s="130"/>
      <c r="G466" s="130"/>
      <c r="H466" s="130"/>
      <c r="I466" s="114"/>
      <c r="J466" s="114"/>
      <c r="K466" s="130"/>
    </row>
    <row r="467" spans="2:11">
      <c r="B467" s="113"/>
      <c r="C467" s="130"/>
      <c r="D467" s="130"/>
      <c r="E467" s="130"/>
      <c r="F467" s="130"/>
      <c r="G467" s="130"/>
      <c r="H467" s="130"/>
      <c r="I467" s="114"/>
      <c r="J467" s="114"/>
      <c r="K467" s="130"/>
    </row>
    <row r="468" spans="2:11">
      <c r="B468" s="113"/>
      <c r="C468" s="130"/>
      <c r="D468" s="130"/>
      <c r="E468" s="130"/>
      <c r="F468" s="130"/>
      <c r="G468" s="130"/>
      <c r="H468" s="130"/>
      <c r="I468" s="114"/>
      <c r="J468" s="114"/>
      <c r="K468" s="130"/>
    </row>
    <row r="469" spans="2:11">
      <c r="B469" s="113"/>
      <c r="C469" s="130"/>
      <c r="D469" s="130"/>
      <c r="E469" s="130"/>
      <c r="F469" s="130"/>
      <c r="G469" s="130"/>
      <c r="H469" s="130"/>
      <c r="I469" s="114"/>
      <c r="J469" s="114"/>
      <c r="K469" s="130"/>
    </row>
    <row r="470" spans="2:11">
      <c r="B470" s="113"/>
      <c r="C470" s="130"/>
      <c r="D470" s="130"/>
      <c r="E470" s="130"/>
      <c r="F470" s="130"/>
      <c r="G470" s="130"/>
      <c r="H470" s="130"/>
      <c r="I470" s="114"/>
      <c r="J470" s="114"/>
      <c r="K470" s="130"/>
    </row>
    <row r="471" spans="2:11">
      <c r="B471" s="113"/>
      <c r="C471" s="130"/>
      <c r="D471" s="130"/>
      <c r="E471" s="130"/>
      <c r="F471" s="130"/>
      <c r="G471" s="130"/>
      <c r="H471" s="130"/>
      <c r="I471" s="114"/>
      <c r="J471" s="114"/>
      <c r="K471" s="130"/>
    </row>
    <row r="472" spans="2:11">
      <c r="B472" s="113"/>
      <c r="C472" s="130"/>
      <c r="D472" s="130"/>
      <c r="E472" s="130"/>
      <c r="F472" s="130"/>
      <c r="G472" s="130"/>
      <c r="H472" s="130"/>
      <c r="I472" s="114"/>
      <c r="J472" s="114"/>
      <c r="K472" s="130"/>
    </row>
    <row r="473" spans="2:11">
      <c r="B473" s="113"/>
      <c r="C473" s="130"/>
      <c r="D473" s="130"/>
      <c r="E473" s="130"/>
      <c r="F473" s="130"/>
      <c r="G473" s="130"/>
      <c r="H473" s="130"/>
      <c r="I473" s="114"/>
      <c r="J473" s="114"/>
      <c r="K473" s="130"/>
    </row>
    <row r="474" spans="2:11">
      <c r="B474" s="113"/>
      <c r="C474" s="130"/>
      <c r="D474" s="130"/>
      <c r="E474" s="130"/>
      <c r="F474" s="130"/>
      <c r="G474" s="130"/>
      <c r="H474" s="130"/>
      <c r="I474" s="114"/>
      <c r="J474" s="114"/>
      <c r="K474" s="130"/>
    </row>
    <row r="475" spans="2:11">
      <c r="B475" s="113"/>
      <c r="C475" s="130"/>
      <c r="D475" s="130"/>
      <c r="E475" s="130"/>
      <c r="F475" s="130"/>
      <c r="G475" s="130"/>
      <c r="H475" s="130"/>
      <c r="I475" s="114"/>
      <c r="J475" s="114"/>
      <c r="K475" s="130"/>
    </row>
    <row r="476" spans="2:11">
      <c r="B476" s="113"/>
      <c r="C476" s="130"/>
      <c r="D476" s="130"/>
      <c r="E476" s="130"/>
      <c r="F476" s="130"/>
      <c r="G476" s="130"/>
      <c r="H476" s="130"/>
      <c r="I476" s="114"/>
      <c r="J476" s="114"/>
      <c r="K476" s="130"/>
    </row>
    <row r="477" spans="2:11">
      <c r="B477" s="113"/>
      <c r="C477" s="130"/>
      <c r="D477" s="130"/>
      <c r="E477" s="130"/>
      <c r="F477" s="130"/>
      <c r="G477" s="130"/>
      <c r="H477" s="130"/>
      <c r="I477" s="114"/>
      <c r="J477" s="114"/>
      <c r="K477" s="130"/>
    </row>
    <row r="478" spans="2:11">
      <c r="B478" s="113"/>
      <c r="C478" s="130"/>
      <c r="D478" s="130"/>
      <c r="E478" s="130"/>
      <c r="F478" s="130"/>
      <c r="G478" s="130"/>
      <c r="H478" s="130"/>
      <c r="I478" s="114"/>
      <c r="J478" s="114"/>
      <c r="K478" s="130"/>
    </row>
    <row r="479" spans="2:11">
      <c r="B479" s="113"/>
      <c r="C479" s="130"/>
      <c r="D479" s="130"/>
      <c r="E479" s="130"/>
      <c r="F479" s="130"/>
      <c r="G479" s="130"/>
      <c r="H479" s="130"/>
      <c r="I479" s="114"/>
      <c r="J479" s="114"/>
      <c r="K479" s="130"/>
    </row>
    <row r="480" spans="2:11">
      <c r="B480" s="113"/>
      <c r="C480" s="130"/>
      <c r="D480" s="130"/>
      <c r="E480" s="130"/>
      <c r="F480" s="130"/>
      <c r="G480" s="130"/>
      <c r="H480" s="130"/>
      <c r="I480" s="114"/>
      <c r="J480" s="114"/>
      <c r="K480" s="130"/>
    </row>
    <row r="481" spans="2:11">
      <c r="B481" s="113"/>
      <c r="C481" s="130"/>
      <c r="D481" s="130"/>
      <c r="E481" s="130"/>
      <c r="F481" s="130"/>
      <c r="G481" s="130"/>
      <c r="H481" s="130"/>
      <c r="I481" s="114"/>
      <c r="J481" s="114"/>
      <c r="K481" s="130"/>
    </row>
    <row r="482" spans="2:11">
      <c r="B482" s="113"/>
      <c r="C482" s="130"/>
      <c r="D482" s="130"/>
      <c r="E482" s="130"/>
      <c r="F482" s="130"/>
      <c r="G482" s="130"/>
      <c r="H482" s="130"/>
      <c r="I482" s="114"/>
      <c r="J482" s="114"/>
      <c r="K482" s="130"/>
    </row>
    <row r="483" spans="2:11">
      <c r="B483" s="113"/>
      <c r="C483" s="130"/>
      <c r="D483" s="130"/>
      <c r="E483" s="130"/>
      <c r="F483" s="130"/>
      <c r="G483" s="130"/>
      <c r="H483" s="130"/>
      <c r="I483" s="114"/>
      <c r="J483" s="114"/>
      <c r="K483" s="130"/>
    </row>
    <row r="484" spans="2:11">
      <c r="B484" s="113"/>
      <c r="C484" s="130"/>
      <c r="D484" s="130"/>
      <c r="E484" s="130"/>
      <c r="F484" s="130"/>
      <c r="G484" s="130"/>
      <c r="H484" s="130"/>
      <c r="I484" s="114"/>
      <c r="J484" s="114"/>
      <c r="K484" s="130"/>
    </row>
    <row r="485" spans="2:11">
      <c r="B485" s="113"/>
      <c r="C485" s="130"/>
      <c r="D485" s="130"/>
      <c r="E485" s="130"/>
      <c r="F485" s="130"/>
      <c r="G485" s="130"/>
      <c r="H485" s="130"/>
      <c r="I485" s="114"/>
      <c r="J485" s="114"/>
      <c r="K485" s="130"/>
    </row>
    <row r="486" spans="2:11">
      <c r="B486" s="113"/>
      <c r="C486" s="130"/>
      <c r="D486" s="130"/>
      <c r="E486" s="130"/>
      <c r="F486" s="130"/>
      <c r="G486" s="130"/>
      <c r="H486" s="130"/>
      <c r="I486" s="114"/>
      <c r="J486" s="114"/>
      <c r="K486" s="130"/>
    </row>
    <row r="487" spans="2:11">
      <c r="B487" s="113"/>
      <c r="C487" s="130"/>
      <c r="D487" s="130"/>
      <c r="E487" s="130"/>
      <c r="F487" s="130"/>
      <c r="G487" s="130"/>
      <c r="H487" s="130"/>
      <c r="I487" s="114"/>
      <c r="J487" s="114"/>
      <c r="K487" s="130"/>
    </row>
    <row r="488" spans="2:11">
      <c r="B488" s="113"/>
      <c r="C488" s="130"/>
      <c r="D488" s="130"/>
      <c r="E488" s="130"/>
      <c r="F488" s="130"/>
      <c r="G488" s="130"/>
      <c r="H488" s="130"/>
      <c r="I488" s="114"/>
      <c r="J488" s="114"/>
      <c r="K488" s="130"/>
    </row>
    <row r="489" spans="2:11">
      <c r="B489" s="113"/>
      <c r="C489" s="130"/>
      <c r="D489" s="130"/>
      <c r="E489" s="130"/>
      <c r="F489" s="130"/>
      <c r="G489" s="130"/>
      <c r="H489" s="130"/>
      <c r="I489" s="114"/>
      <c r="J489" s="114"/>
      <c r="K489" s="130"/>
    </row>
    <row r="490" spans="2:11">
      <c r="B490" s="113"/>
      <c r="C490" s="130"/>
      <c r="D490" s="130"/>
      <c r="E490" s="130"/>
      <c r="F490" s="130"/>
      <c r="G490" s="130"/>
      <c r="H490" s="130"/>
      <c r="I490" s="114"/>
      <c r="J490" s="114"/>
      <c r="K490" s="130"/>
    </row>
    <row r="491" spans="2:11">
      <c r="B491" s="113"/>
      <c r="C491" s="130"/>
      <c r="D491" s="130"/>
      <c r="E491" s="130"/>
      <c r="F491" s="130"/>
      <c r="G491" s="130"/>
      <c r="H491" s="130"/>
      <c r="I491" s="114"/>
      <c r="J491" s="114"/>
      <c r="K491" s="130"/>
    </row>
    <row r="492" spans="2:11">
      <c r="B492" s="113"/>
      <c r="C492" s="130"/>
      <c r="D492" s="130"/>
      <c r="E492" s="130"/>
      <c r="F492" s="130"/>
      <c r="G492" s="130"/>
      <c r="H492" s="130"/>
      <c r="I492" s="114"/>
      <c r="J492" s="114"/>
      <c r="K492" s="130"/>
    </row>
    <row r="493" spans="2:11">
      <c r="B493" s="113"/>
      <c r="C493" s="130"/>
      <c r="D493" s="130"/>
      <c r="E493" s="130"/>
      <c r="F493" s="130"/>
      <c r="G493" s="130"/>
      <c r="H493" s="130"/>
      <c r="I493" s="114"/>
      <c r="J493" s="114"/>
      <c r="K493" s="130"/>
    </row>
    <row r="494" spans="2:11">
      <c r="B494" s="113"/>
      <c r="C494" s="130"/>
      <c r="D494" s="130"/>
      <c r="E494" s="130"/>
      <c r="F494" s="130"/>
      <c r="G494" s="130"/>
      <c r="H494" s="130"/>
      <c r="I494" s="114"/>
      <c r="J494" s="114"/>
      <c r="K494" s="130"/>
    </row>
    <row r="495" spans="2:11">
      <c r="B495" s="113"/>
      <c r="C495" s="130"/>
      <c r="D495" s="130"/>
      <c r="E495" s="130"/>
      <c r="F495" s="130"/>
      <c r="G495" s="130"/>
      <c r="H495" s="130"/>
      <c r="I495" s="114"/>
      <c r="J495" s="114"/>
      <c r="K495" s="130"/>
    </row>
    <row r="496" spans="2:11">
      <c r="B496" s="113"/>
      <c r="C496" s="130"/>
      <c r="D496" s="130"/>
      <c r="E496" s="130"/>
      <c r="F496" s="130"/>
      <c r="G496" s="130"/>
      <c r="H496" s="130"/>
      <c r="I496" s="114"/>
      <c r="J496" s="114"/>
      <c r="K496" s="130"/>
    </row>
    <row r="497" spans="2:11">
      <c r="B497" s="113"/>
      <c r="C497" s="130"/>
      <c r="D497" s="130"/>
      <c r="E497" s="130"/>
      <c r="F497" s="130"/>
      <c r="G497" s="130"/>
      <c r="H497" s="130"/>
      <c r="I497" s="114"/>
      <c r="J497" s="114"/>
      <c r="K497" s="130"/>
    </row>
    <row r="498" spans="2:11">
      <c r="B498" s="113"/>
      <c r="C498" s="130"/>
      <c r="D498" s="130"/>
      <c r="E498" s="130"/>
      <c r="F498" s="130"/>
      <c r="G498" s="130"/>
      <c r="H498" s="130"/>
      <c r="I498" s="114"/>
      <c r="J498" s="114"/>
      <c r="K498" s="130"/>
    </row>
    <row r="499" spans="2:11">
      <c r="B499" s="113"/>
      <c r="C499" s="130"/>
      <c r="D499" s="130"/>
      <c r="E499" s="130"/>
      <c r="F499" s="130"/>
      <c r="G499" s="130"/>
      <c r="H499" s="130"/>
      <c r="I499" s="114"/>
      <c r="J499" s="114"/>
      <c r="K499" s="130"/>
    </row>
    <row r="500" spans="2:11">
      <c r="B500" s="113"/>
      <c r="C500" s="130"/>
      <c r="D500" s="130"/>
      <c r="E500" s="130"/>
      <c r="F500" s="130"/>
      <c r="G500" s="130"/>
      <c r="H500" s="130"/>
      <c r="I500" s="114"/>
      <c r="J500" s="114"/>
      <c r="K500" s="130"/>
    </row>
    <row r="501" spans="2:11">
      <c r="B501" s="113"/>
      <c r="C501" s="130"/>
      <c r="D501" s="130"/>
      <c r="E501" s="130"/>
      <c r="F501" s="130"/>
      <c r="G501" s="130"/>
      <c r="H501" s="130"/>
      <c r="I501" s="114"/>
      <c r="J501" s="114"/>
      <c r="K501" s="130"/>
    </row>
    <row r="502" spans="2:11">
      <c r="B502" s="113"/>
      <c r="C502" s="130"/>
      <c r="D502" s="130"/>
      <c r="E502" s="130"/>
      <c r="F502" s="130"/>
      <c r="G502" s="130"/>
      <c r="H502" s="130"/>
      <c r="I502" s="114"/>
      <c r="J502" s="114"/>
      <c r="K502" s="130"/>
    </row>
    <row r="503" spans="2:11">
      <c r="B503" s="113"/>
      <c r="C503" s="130"/>
      <c r="D503" s="130"/>
      <c r="E503" s="130"/>
      <c r="F503" s="130"/>
      <c r="G503" s="130"/>
      <c r="H503" s="130"/>
      <c r="I503" s="114"/>
      <c r="J503" s="114"/>
      <c r="K503" s="130"/>
    </row>
    <row r="504" spans="2:11">
      <c r="B504" s="113"/>
      <c r="C504" s="130"/>
      <c r="D504" s="130"/>
      <c r="E504" s="130"/>
      <c r="F504" s="130"/>
      <c r="G504" s="130"/>
      <c r="H504" s="130"/>
      <c r="I504" s="114"/>
      <c r="J504" s="114"/>
      <c r="K504" s="130"/>
    </row>
    <row r="505" spans="2:11">
      <c r="B505" s="113"/>
      <c r="C505" s="130"/>
      <c r="D505" s="130"/>
      <c r="E505" s="130"/>
      <c r="F505" s="130"/>
      <c r="G505" s="130"/>
      <c r="H505" s="130"/>
      <c r="I505" s="114"/>
      <c r="J505" s="114"/>
      <c r="K505" s="130"/>
    </row>
    <row r="506" spans="2:11">
      <c r="B506" s="113"/>
      <c r="C506" s="130"/>
      <c r="D506" s="130"/>
      <c r="E506" s="130"/>
      <c r="F506" s="130"/>
      <c r="G506" s="130"/>
      <c r="H506" s="130"/>
      <c r="I506" s="114"/>
      <c r="J506" s="114"/>
      <c r="K506" s="130"/>
    </row>
    <row r="507" spans="2:11">
      <c r="B507" s="113"/>
      <c r="C507" s="130"/>
      <c r="D507" s="130"/>
      <c r="E507" s="130"/>
      <c r="F507" s="130"/>
      <c r="G507" s="130"/>
      <c r="H507" s="130"/>
      <c r="I507" s="114"/>
      <c r="J507" s="114"/>
      <c r="K507" s="130"/>
    </row>
    <row r="508" spans="2:11">
      <c r="B508" s="113"/>
      <c r="C508" s="130"/>
      <c r="D508" s="130"/>
      <c r="E508" s="130"/>
      <c r="F508" s="130"/>
      <c r="G508" s="130"/>
      <c r="H508" s="130"/>
      <c r="I508" s="114"/>
      <c r="J508" s="114"/>
      <c r="K508" s="130"/>
    </row>
    <row r="509" spans="2:11">
      <c r="B509" s="113"/>
      <c r="C509" s="130"/>
      <c r="D509" s="130"/>
      <c r="E509" s="130"/>
      <c r="F509" s="130"/>
      <c r="G509" s="130"/>
      <c r="H509" s="130"/>
      <c r="I509" s="114"/>
      <c r="J509" s="114"/>
      <c r="K509" s="130"/>
    </row>
    <row r="510" spans="2:11">
      <c r="B510" s="113"/>
      <c r="C510" s="130"/>
      <c r="D510" s="130"/>
      <c r="E510" s="130"/>
      <c r="F510" s="130"/>
      <c r="G510" s="130"/>
      <c r="H510" s="130"/>
      <c r="I510" s="114"/>
      <c r="J510" s="114"/>
      <c r="K510" s="130"/>
    </row>
    <row r="511" spans="2:11">
      <c r="B511" s="113"/>
      <c r="C511" s="130"/>
      <c r="D511" s="130"/>
      <c r="E511" s="130"/>
      <c r="F511" s="130"/>
      <c r="G511" s="130"/>
      <c r="H511" s="130"/>
      <c r="I511" s="114"/>
      <c r="J511" s="114"/>
      <c r="K511" s="130"/>
    </row>
    <row r="512" spans="2:11">
      <c r="B512" s="113"/>
      <c r="C512" s="130"/>
      <c r="D512" s="130"/>
      <c r="E512" s="130"/>
      <c r="F512" s="130"/>
      <c r="G512" s="130"/>
      <c r="H512" s="130"/>
      <c r="I512" s="114"/>
      <c r="J512" s="114"/>
      <c r="K512" s="130"/>
    </row>
    <row r="513" spans="2:11">
      <c r="B513" s="113"/>
      <c r="C513" s="130"/>
      <c r="D513" s="130"/>
      <c r="E513" s="130"/>
      <c r="F513" s="130"/>
      <c r="G513" s="130"/>
      <c r="H513" s="130"/>
      <c r="I513" s="114"/>
      <c r="J513" s="114"/>
      <c r="K513" s="130"/>
    </row>
    <row r="514" spans="2:11">
      <c r="B514" s="113"/>
      <c r="C514" s="130"/>
      <c r="D514" s="130"/>
      <c r="E514" s="130"/>
      <c r="F514" s="130"/>
      <c r="G514" s="130"/>
      <c r="H514" s="130"/>
      <c r="I514" s="114"/>
      <c r="J514" s="114"/>
      <c r="K514" s="130"/>
    </row>
    <row r="515" spans="2:11">
      <c r="B515" s="113"/>
      <c r="C515" s="130"/>
      <c r="D515" s="130"/>
      <c r="E515" s="130"/>
      <c r="F515" s="130"/>
      <c r="G515" s="130"/>
      <c r="H515" s="130"/>
      <c r="I515" s="114"/>
      <c r="J515" s="114"/>
      <c r="K515" s="130"/>
    </row>
    <row r="516" spans="2:11">
      <c r="B516" s="113"/>
      <c r="C516" s="130"/>
      <c r="D516" s="130"/>
      <c r="E516" s="130"/>
      <c r="F516" s="130"/>
      <c r="G516" s="130"/>
      <c r="H516" s="130"/>
      <c r="I516" s="114"/>
      <c r="J516" s="114"/>
      <c r="K516" s="130"/>
    </row>
    <row r="517" spans="2:11">
      <c r="B517" s="113"/>
      <c r="C517" s="130"/>
      <c r="D517" s="130"/>
      <c r="E517" s="130"/>
      <c r="F517" s="130"/>
      <c r="G517" s="130"/>
      <c r="H517" s="130"/>
      <c r="I517" s="114"/>
      <c r="J517" s="114"/>
      <c r="K517" s="130"/>
    </row>
    <row r="518" spans="2:11">
      <c r="B518" s="113"/>
      <c r="C518" s="130"/>
      <c r="D518" s="130"/>
      <c r="E518" s="130"/>
      <c r="F518" s="130"/>
      <c r="G518" s="130"/>
      <c r="H518" s="130"/>
      <c r="I518" s="114"/>
      <c r="J518" s="114"/>
      <c r="K518" s="130"/>
    </row>
    <row r="519" spans="2:11">
      <c r="B519" s="113"/>
      <c r="C519" s="130"/>
      <c r="D519" s="130"/>
      <c r="E519" s="130"/>
      <c r="F519" s="130"/>
      <c r="G519" s="130"/>
      <c r="H519" s="130"/>
      <c r="I519" s="114"/>
      <c r="J519" s="114"/>
      <c r="K519" s="130"/>
    </row>
    <row r="520" spans="2:11">
      <c r="B520" s="113"/>
      <c r="C520" s="130"/>
      <c r="D520" s="130"/>
      <c r="E520" s="130"/>
      <c r="F520" s="130"/>
      <c r="G520" s="130"/>
      <c r="H520" s="130"/>
      <c r="I520" s="114"/>
      <c r="J520" s="114"/>
      <c r="K520" s="130"/>
    </row>
    <row r="521" spans="2:11">
      <c r="B521" s="113"/>
      <c r="C521" s="130"/>
      <c r="D521" s="130"/>
      <c r="E521" s="130"/>
      <c r="F521" s="130"/>
      <c r="G521" s="130"/>
      <c r="H521" s="130"/>
      <c r="I521" s="114"/>
      <c r="J521" s="114"/>
      <c r="K521" s="130"/>
    </row>
    <row r="522" spans="2:11">
      <c r="B522" s="113"/>
      <c r="C522" s="130"/>
      <c r="D522" s="130"/>
      <c r="E522" s="130"/>
      <c r="F522" s="130"/>
      <c r="G522" s="130"/>
      <c r="H522" s="130"/>
      <c r="I522" s="114"/>
      <c r="J522" s="114"/>
      <c r="K522" s="130"/>
    </row>
    <row r="523" spans="2:11">
      <c r="B523" s="113"/>
      <c r="C523" s="130"/>
      <c r="D523" s="130"/>
      <c r="E523" s="130"/>
      <c r="F523" s="130"/>
      <c r="G523" s="130"/>
      <c r="H523" s="130"/>
      <c r="I523" s="114"/>
      <c r="J523" s="114"/>
      <c r="K523" s="130"/>
    </row>
    <row r="524" spans="2:11">
      <c r="B524" s="113"/>
      <c r="C524" s="130"/>
      <c r="D524" s="130"/>
      <c r="E524" s="130"/>
      <c r="F524" s="130"/>
      <c r="G524" s="130"/>
      <c r="H524" s="130"/>
      <c r="I524" s="114"/>
      <c r="J524" s="114"/>
      <c r="K524" s="130"/>
    </row>
    <row r="525" spans="2:11">
      <c r="B525" s="113"/>
      <c r="C525" s="130"/>
      <c r="D525" s="130"/>
      <c r="E525" s="130"/>
      <c r="F525" s="130"/>
      <c r="G525" s="130"/>
      <c r="H525" s="130"/>
      <c r="I525" s="114"/>
      <c r="J525" s="114"/>
      <c r="K525" s="130"/>
    </row>
    <row r="526" spans="2:11">
      <c r="B526" s="113"/>
      <c r="C526" s="130"/>
      <c r="D526" s="130"/>
      <c r="E526" s="130"/>
      <c r="F526" s="130"/>
      <c r="G526" s="130"/>
      <c r="H526" s="130"/>
      <c r="I526" s="114"/>
      <c r="J526" s="114"/>
      <c r="K526" s="130"/>
    </row>
    <row r="527" spans="2:11">
      <c r="B527" s="113"/>
      <c r="C527" s="130"/>
      <c r="D527" s="130"/>
      <c r="E527" s="130"/>
      <c r="F527" s="130"/>
      <c r="G527" s="130"/>
      <c r="H527" s="130"/>
      <c r="I527" s="114"/>
      <c r="J527" s="114"/>
      <c r="K527" s="130"/>
    </row>
    <row r="528" spans="2:11">
      <c r="B528" s="113"/>
      <c r="C528" s="130"/>
      <c r="D528" s="130"/>
      <c r="E528" s="130"/>
      <c r="F528" s="130"/>
      <c r="G528" s="130"/>
      <c r="H528" s="130"/>
      <c r="I528" s="114"/>
      <c r="J528" s="114"/>
      <c r="K528" s="130"/>
    </row>
    <row r="529" spans="2:11">
      <c r="B529" s="113"/>
      <c r="C529" s="130"/>
      <c r="D529" s="130"/>
      <c r="E529" s="130"/>
      <c r="F529" s="130"/>
      <c r="G529" s="130"/>
      <c r="H529" s="130"/>
      <c r="I529" s="114"/>
      <c r="J529" s="114"/>
      <c r="K529" s="130"/>
    </row>
    <row r="530" spans="2:11">
      <c r="B530" s="113"/>
      <c r="C530" s="130"/>
      <c r="D530" s="130"/>
      <c r="E530" s="130"/>
      <c r="F530" s="130"/>
      <c r="G530" s="130"/>
      <c r="H530" s="130"/>
      <c r="I530" s="114"/>
      <c r="J530" s="114"/>
      <c r="K530" s="130"/>
    </row>
    <row r="531" spans="2:11">
      <c r="B531" s="113"/>
      <c r="C531" s="130"/>
      <c r="D531" s="130"/>
      <c r="E531" s="130"/>
      <c r="F531" s="130"/>
      <c r="G531" s="130"/>
      <c r="H531" s="130"/>
      <c r="I531" s="114"/>
      <c r="J531" s="114"/>
      <c r="K531" s="130"/>
    </row>
    <row r="532" spans="2:11">
      <c r="B532" s="113"/>
      <c r="C532" s="130"/>
      <c r="D532" s="130"/>
      <c r="E532" s="130"/>
      <c r="F532" s="130"/>
      <c r="G532" s="130"/>
      <c r="H532" s="130"/>
      <c r="I532" s="114"/>
      <c r="J532" s="114"/>
      <c r="K532" s="130"/>
    </row>
    <row r="533" spans="2:11">
      <c r="B533" s="113"/>
      <c r="C533" s="130"/>
      <c r="D533" s="130"/>
      <c r="E533" s="130"/>
      <c r="F533" s="130"/>
      <c r="G533" s="130"/>
      <c r="H533" s="130"/>
      <c r="I533" s="114"/>
      <c r="J533" s="114"/>
      <c r="K533" s="130"/>
    </row>
    <row r="534" spans="2:11">
      <c r="B534" s="113"/>
      <c r="C534" s="130"/>
      <c r="D534" s="130"/>
      <c r="E534" s="130"/>
      <c r="F534" s="130"/>
      <c r="G534" s="130"/>
      <c r="H534" s="130"/>
      <c r="I534" s="114"/>
      <c r="J534" s="114"/>
      <c r="K534" s="130"/>
    </row>
    <row r="535" spans="2:11">
      <c r="B535" s="113"/>
      <c r="C535" s="130"/>
      <c r="D535" s="130"/>
      <c r="E535" s="130"/>
      <c r="F535" s="130"/>
      <c r="G535" s="130"/>
      <c r="H535" s="130"/>
      <c r="I535" s="114"/>
      <c r="J535" s="114"/>
      <c r="K535" s="130"/>
    </row>
    <row r="536" spans="2:11">
      <c r="B536" s="113"/>
      <c r="C536" s="130"/>
      <c r="D536" s="130"/>
      <c r="E536" s="130"/>
      <c r="F536" s="130"/>
      <c r="G536" s="130"/>
      <c r="H536" s="130"/>
      <c r="I536" s="114"/>
      <c r="J536" s="114"/>
      <c r="K536" s="130"/>
    </row>
    <row r="537" spans="2:11">
      <c r="B537" s="113"/>
      <c r="C537" s="130"/>
      <c r="D537" s="130"/>
      <c r="E537" s="130"/>
      <c r="F537" s="130"/>
      <c r="G537" s="130"/>
      <c r="H537" s="130"/>
      <c r="I537" s="114"/>
      <c r="J537" s="114"/>
      <c r="K537" s="130"/>
    </row>
    <row r="538" spans="2:11">
      <c r="B538" s="113"/>
      <c r="C538" s="130"/>
      <c r="D538" s="130"/>
      <c r="E538" s="130"/>
      <c r="F538" s="130"/>
      <c r="G538" s="130"/>
      <c r="H538" s="130"/>
      <c r="I538" s="114"/>
      <c r="J538" s="114"/>
      <c r="K538" s="130"/>
    </row>
    <row r="539" spans="2:11">
      <c r="B539" s="113"/>
      <c r="C539" s="130"/>
      <c r="D539" s="130"/>
      <c r="E539" s="130"/>
      <c r="F539" s="130"/>
      <c r="G539" s="130"/>
      <c r="H539" s="130"/>
      <c r="I539" s="114"/>
      <c r="J539" s="114"/>
      <c r="K539" s="130"/>
    </row>
    <row r="540" spans="2:11">
      <c r="B540" s="113"/>
      <c r="C540" s="130"/>
      <c r="D540" s="130"/>
      <c r="E540" s="130"/>
      <c r="F540" s="130"/>
      <c r="G540" s="130"/>
      <c r="H540" s="130"/>
      <c r="I540" s="114"/>
      <c r="J540" s="114"/>
      <c r="K540" s="130"/>
    </row>
    <row r="541" spans="2:11">
      <c r="B541" s="113"/>
      <c r="C541" s="130"/>
      <c r="D541" s="130"/>
      <c r="E541" s="130"/>
      <c r="F541" s="130"/>
      <c r="G541" s="130"/>
      <c r="H541" s="130"/>
      <c r="I541" s="114"/>
      <c r="J541" s="114"/>
      <c r="K541" s="130"/>
    </row>
    <row r="542" spans="2:11">
      <c r="B542" s="113"/>
      <c r="C542" s="130"/>
      <c r="D542" s="130"/>
      <c r="E542" s="130"/>
      <c r="F542" s="130"/>
      <c r="G542" s="130"/>
      <c r="H542" s="130"/>
      <c r="I542" s="114"/>
      <c r="J542" s="114"/>
      <c r="K542" s="130"/>
    </row>
    <row r="543" spans="2:11">
      <c r="B543" s="113"/>
      <c r="C543" s="130"/>
      <c r="D543" s="130"/>
      <c r="E543" s="130"/>
      <c r="F543" s="130"/>
      <c r="G543" s="130"/>
      <c r="H543" s="130"/>
      <c r="I543" s="114"/>
      <c r="J543" s="114"/>
      <c r="K543" s="130"/>
    </row>
    <row r="544" spans="2:11">
      <c r="B544" s="113"/>
      <c r="C544" s="130"/>
      <c r="D544" s="130"/>
      <c r="E544" s="130"/>
      <c r="F544" s="130"/>
      <c r="G544" s="130"/>
      <c r="H544" s="130"/>
      <c r="I544" s="114"/>
      <c r="J544" s="114"/>
      <c r="K544" s="130"/>
    </row>
    <row r="545" spans="2:11">
      <c r="B545" s="113"/>
      <c r="C545" s="130"/>
      <c r="D545" s="130"/>
      <c r="E545" s="130"/>
      <c r="F545" s="130"/>
      <c r="G545" s="130"/>
      <c r="H545" s="130"/>
      <c r="I545" s="114"/>
      <c r="J545" s="114"/>
      <c r="K545" s="130"/>
    </row>
    <row r="546" spans="2:11">
      <c r="B546" s="113"/>
      <c r="C546" s="130"/>
      <c r="D546" s="130"/>
      <c r="E546" s="130"/>
      <c r="F546" s="130"/>
      <c r="G546" s="130"/>
      <c r="H546" s="130"/>
      <c r="I546" s="114"/>
      <c r="J546" s="114"/>
      <c r="K546" s="130"/>
    </row>
    <row r="547" spans="2:11">
      <c r="B547" s="113"/>
      <c r="C547" s="130"/>
      <c r="D547" s="130"/>
      <c r="E547" s="130"/>
      <c r="F547" s="130"/>
      <c r="G547" s="130"/>
      <c r="H547" s="130"/>
      <c r="I547" s="114"/>
      <c r="J547" s="114"/>
      <c r="K547" s="130"/>
    </row>
    <row r="548" spans="2:11">
      <c r="B548" s="113"/>
      <c r="C548" s="130"/>
      <c r="D548" s="130"/>
      <c r="E548" s="130"/>
      <c r="F548" s="130"/>
      <c r="G548" s="130"/>
      <c r="H548" s="130"/>
      <c r="I548" s="114"/>
      <c r="J548" s="114"/>
      <c r="K548" s="130"/>
    </row>
    <row r="549" spans="2:11">
      <c r="B549" s="113"/>
      <c r="C549" s="130"/>
      <c r="D549" s="130"/>
      <c r="E549" s="130"/>
      <c r="F549" s="130"/>
      <c r="G549" s="130"/>
      <c r="H549" s="130"/>
      <c r="I549" s="114"/>
      <c r="J549" s="114"/>
      <c r="K549" s="130"/>
    </row>
    <row r="550" spans="2:11">
      <c r="B550" s="113"/>
      <c r="C550" s="130"/>
      <c r="D550" s="130"/>
      <c r="E550" s="130"/>
      <c r="F550" s="130"/>
      <c r="G550" s="130"/>
      <c r="H550" s="130"/>
      <c r="I550" s="114"/>
      <c r="J550" s="114"/>
      <c r="K550" s="130"/>
    </row>
    <row r="551" spans="2:11">
      <c r="B551" s="113"/>
      <c r="C551" s="130"/>
      <c r="D551" s="130"/>
      <c r="E551" s="130"/>
      <c r="F551" s="130"/>
      <c r="G551" s="130"/>
      <c r="H551" s="130"/>
      <c r="I551" s="114"/>
      <c r="J551" s="114"/>
      <c r="K551" s="130"/>
    </row>
    <row r="552" spans="2:11">
      <c r="B552" s="113"/>
      <c r="C552" s="130"/>
      <c r="D552" s="130"/>
      <c r="E552" s="130"/>
      <c r="F552" s="130"/>
      <c r="G552" s="130"/>
      <c r="H552" s="130"/>
      <c r="I552" s="114"/>
      <c r="J552" s="114"/>
      <c r="K552" s="130"/>
    </row>
    <row r="553" spans="2:11">
      <c r="B553" s="113"/>
      <c r="C553" s="130"/>
      <c r="D553" s="130"/>
      <c r="E553" s="130"/>
      <c r="F553" s="130"/>
      <c r="G553" s="130"/>
      <c r="H553" s="130"/>
      <c r="I553" s="114"/>
      <c r="J553" s="114"/>
      <c r="K553" s="130"/>
    </row>
    <row r="554" spans="2:11">
      <c r="B554" s="113"/>
      <c r="C554" s="130"/>
      <c r="D554" s="130"/>
      <c r="E554" s="130"/>
      <c r="F554" s="130"/>
      <c r="G554" s="130"/>
      <c r="H554" s="130"/>
      <c r="I554" s="114"/>
      <c r="J554" s="114"/>
      <c r="K554" s="130"/>
    </row>
    <row r="555" spans="2:11">
      <c r="B555" s="113"/>
      <c r="C555" s="130"/>
      <c r="D555" s="130"/>
      <c r="E555" s="130"/>
      <c r="F555" s="130"/>
      <c r="G555" s="130"/>
      <c r="H555" s="130"/>
      <c r="I555" s="114"/>
      <c r="J555" s="114"/>
      <c r="K555" s="130"/>
    </row>
    <row r="556" spans="2:11">
      <c r="B556" s="113"/>
      <c r="C556" s="130"/>
      <c r="D556" s="130"/>
      <c r="E556" s="130"/>
      <c r="F556" s="130"/>
      <c r="G556" s="130"/>
      <c r="H556" s="130"/>
      <c r="I556" s="114"/>
      <c r="J556" s="114"/>
      <c r="K556" s="130"/>
    </row>
    <row r="557" spans="2:11">
      <c r="B557" s="113"/>
      <c r="C557" s="130"/>
      <c r="D557" s="130"/>
      <c r="E557" s="130"/>
      <c r="F557" s="130"/>
      <c r="G557" s="130"/>
      <c r="H557" s="130"/>
      <c r="I557" s="114"/>
      <c r="J557" s="114"/>
      <c r="K557" s="130"/>
    </row>
    <row r="558" spans="2:11">
      <c r="B558" s="113"/>
      <c r="C558" s="130"/>
      <c r="D558" s="130"/>
      <c r="E558" s="130"/>
      <c r="F558" s="130"/>
      <c r="G558" s="130"/>
      <c r="H558" s="130"/>
      <c r="I558" s="114"/>
      <c r="J558" s="114"/>
      <c r="K558" s="130"/>
    </row>
    <row r="559" spans="2:11">
      <c r="B559" s="113"/>
      <c r="C559" s="130"/>
      <c r="D559" s="130"/>
      <c r="E559" s="130"/>
      <c r="F559" s="130"/>
      <c r="G559" s="130"/>
      <c r="H559" s="130"/>
      <c r="I559" s="114"/>
      <c r="J559" s="114"/>
      <c r="K559" s="130"/>
    </row>
    <row r="560" spans="2:11">
      <c r="B560" s="113"/>
      <c r="C560" s="130"/>
      <c r="D560" s="130"/>
      <c r="E560" s="130"/>
      <c r="F560" s="130"/>
      <c r="G560" s="130"/>
      <c r="H560" s="130"/>
      <c r="I560" s="114"/>
      <c r="J560" s="114"/>
      <c r="K560" s="130"/>
    </row>
    <row r="561" spans="2:11">
      <c r="B561" s="113"/>
      <c r="C561" s="130"/>
      <c r="D561" s="130"/>
      <c r="E561" s="130"/>
      <c r="F561" s="130"/>
      <c r="G561" s="130"/>
      <c r="H561" s="130"/>
      <c r="I561" s="114"/>
      <c r="J561" s="114"/>
      <c r="K561" s="130"/>
    </row>
    <row r="562" spans="2:11">
      <c r="B562" s="113"/>
      <c r="C562" s="130"/>
      <c r="D562" s="130"/>
      <c r="E562" s="130"/>
      <c r="F562" s="130"/>
      <c r="G562" s="130"/>
      <c r="H562" s="130"/>
      <c r="I562" s="114"/>
      <c r="J562" s="114"/>
      <c r="K562" s="130"/>
    </row>
    <row r="563" spans="2:11">
      <c r="B563" s="113"/>
      <c r="C563" s="130"/>
      <c r="D563" s="130"/>
      <c r="E563" s="130"/>
      <c r="F563" s="130"/>
      <c r="G563" s="130"/>
      <c r="H563" s="130"/>
      <c r="I563" s="114"/>
      <c r="J563" s="114"/>
      <c r="K563" s="130"/>
    </row>
    <row r="564" spans="2:11">
      <c r="B564" s="113"/>
      <c r="C564" s="130"/>
      <c r="D564" s="130"/>
      <c r="E564" s="130"/>
      <c r="F564" s="130"/>
      <c r="G564" s="130"/>
      <c r="H564" s="130"/>
      <c r="I564" s="114"/>
      <c r="J564" s="114"/>
      <c r="K564" s="13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143</v>
      </c>
      <c r="C1" s="67" t="s" vm="1">
        <v>224</v>
      </c>
    </row>
    <row r="2" spans="2:35">
      <c r="B2" s="46" t="s">
        <v>142</v>
      </c>
      <c r="C2" s="67" t="s">
        <v>225</v>
      </c>
    </row>
    <row r="3" spans="2:35">
      <c r="B3" s="46" t="s">
        <v>144</v>
      </c>
      <c r="C3" s="67" t="s">
        <v>226</v>
      </c>
      <c r="E3" s="2"/>
    </row>
    <row r="4" spans="2:35">
      <c r="B4" s="46" t="s">
        <v>145</v>
      </c>
      <c r="C4" s="67">
        <v>2207</v>
      </c>
    </row>
    <row r="6" spans="2:35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35" ht="26.25" customHeight="1">
      <c r="B7" s="153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35" s="3" customFormat="1" ht="47.25">
      <c r="B8" s="21" t="s">
        <v>113</v>
      </c>
      <c r="C8" s="29" t="s">
        <v>44</v>
      </c>
      <c r="D8" s="12" t="s">
        <v>50</v>
      </c>
      <c r="E8" s="29" t="s">
        <v>14</v>
      </c>
      <c r="F8" s="29" t="s">
        <v>64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60</v>
      </c>
      <c r="O8" s="29" t="s">
        <v>57</v>
      </c>
      <c r="P8" s="29" t="s">
        <v>146</v>
      </c>
      <c r="Q8" s="30" t="s">
        <v>148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31" t="s">
        <v>204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35" s="4" customFormat="1" ht="18" customHeight="1">
      <c r="B11" s="125" t="s">
        <v>2568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6">
        <v>0</v>
      </c>
      <c r="O11" s="68"/>
      <c r="P11" s="127">
        <v>0</v>
      </c>
      <c r="Q11" s="127">
        <v>0</v>
      </c>
      <c r="AI11" s="1"/>
    </row>
    <row r="12" spans="2:35" ht="21.75" customHeight="1">
      <c r="B12" s="128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28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28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28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224</v>
      </c>
    </row>
    <row r="2" spans="2:16">
      <c r="B2" s="46" t="s">
        <v>142</v>
      </c>
      <c r="C2" s="67" t="s">
        <v>225</v>
      </c>
    </row>
    <row r="3" spans="2:16">
      <c r="B3" s="46" t="s">
        <v>144</v>
      </c>
      <c r="C3" s="67" t="s">
        <v>226</v>
      </c>
    </row>
    <row r="4" spans="2:16">
      <c r="B4" s="46" t="s">
        <v>145</v>
      </c>
      <c r="C4" s="67">
        <v>2207</v>
      </c>
    </row>
    <row r="6" spans="2:16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ht="26.25" customHeight="1">
      <c r="B7" s="153" t="s">
        <v>86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</row>
    <row r="8" spans="2:16" s="3" customFormat="1" ht="78.75">
      <c r="B8" s="21" t="s">
        <v>113</v>
      </c>
      <c r="C8" s="29" t="s">
        <v>44</v>
      </c>
      <c r="D8" s="29" t="s">
        <v>14</v>
      </c>
      <c r="E8" s="29" t="s">
        <v>64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201</v>
      </c>
      <c r="L8" s="29" t="s">
        <v>200</v>
      </c>
      <c r="M8" s="29" t="s">
        <v>108</v>
      </c>
      <c r="N8" s="29" t="s">
        <v>57</v>
      </c>
      <c r="O8" s="29" t="s">
        <v>146</v>
      </c>
      <c r="P8" s="30" t="s">
        <v>148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208</v>
      </c>
      <c r="L9" s="31"/>
      <c r="M9" s="31" t="s">
        <v>204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25</v>
      </c>
      <c r="C11" s="85"/>
      <c r="D11" s="85"/>
      <c r="E11" s="85"/>
      <c r="F11" s="85"/>
      <c r="G11" s="87">
        <v>6.4623473228689203</v>
      </c>
      <c r="H11" s="85"/>
      <c r="I11" s="85"/>
      <c r="J11" s="88">
        <v>4.8558483059719541E-2</v>
      </c>
      <c r="K11" s="87"/>
      <c r="L11" s="89"/>
      <c r="M11" s="87">
        <v>1998039.6070321836</v>
      </c>
      <c r="N11" s="85"/>
      <c r="O11" s="90">
        <f>IFERROR(M11/$M$11,0)</f>
        <v>1</v>
      </c>
      <c r="P11" s="90">
        <f>M11/'סכום נכסי הקרן'!$C$42</f>
        <v>0.61052429019862975</v>
      </c>
    </row>
    <row r="12" spans="2:16" ht="21.75" customHeight="1">
      <c r="B12" s="70" t="s">
        <v>194</v>
      </c>
      <c r="C12" s="71"/>
      <c r="D12" s="71"/>
      <c r="E12" s="71"/>
      <c r="F12" s="71"/>
      <c r="G12" s="79">
        <v>6.4623473228689177</v>
      </c>
      <c r="H12" s="71"/>
      <c r="I12" s="71"/>
      <c r="J12" s="91">
        <v>4.8558483059719562E-2</v>
      </c>
      <c r="K12" s="79"/>
      <c r="L12" s="81"/>
      <c r="M12" s="79">
        <v>1998039.6070321826</v>
      </c>
      <c r="N12" s="71"/>
      <c r="O12" s="80">
        <f t="shared" ref="O12:O77" si="0">IFERROR(M12/$M$11,0)</f>
        <v>0.99999999999999956</v>
      </c>
      <c r="P12" s="80">
        <f>M12/'סכום נכסי הקרן'!$C$42</f>
        <v>0.61052429019862942</v>
      </c>
    </row>
    <row r="13" spans="2:16">
      <c r="B13" s="131" t="s">
        <v>2576</v>
      </c>
      <c r="C13" s="71"/>
      <c r="D13" s="71"/>
      <c r="E13" s="71"/>
      <c r="F13" s="71"/>
      <c r="G13" s="79">
        <f>AVERAGE(G14:G17)</f>
        <v>4.757500000000177</v>
      </c>
      <c r="H13" s="71"/>
      <c r="I13" s="71"/>
      <c r="J13" s="91">
        <f>AVERAGE(J14:J17)</f>
        <v>5.1400000000002707E-2</v>
      </c>
      <c r="K13" s="79"/>
      <c r="L13" s="81"/>
      <c r="M13" s="79">
        <f>SUM(M14:M17)</f>
        <v>69128.281325060001</v>
      </c>
      <c r="N13" s="71"/>
      <c r="O13" s="80">
        <f>IFERROR(M13/$M$11,0)</f>
        <v>3.4598053552972692E-2</v>
      </c>
      <c r="P13" s="80">
        <f>M13/'סכום נכסי הקרן'!$C$42</f>
        <v>2.1122952087682834E-2</v>
      </c>
    </row>
    <row r="14" spans="2:16">
      <c r="B14" s="75" t="s">
        <v>1391</v>
      </c>
      <c r="C14" s="69">
        <v>9444</v>
      </c>
      <c r="D14" s="69" t="s">
        <v>229</v>
      </c>
      <c r="E14" s="69"/>
      <c r="F14" s="94">
        <v>44958</v>
      </c>
      <c r="G14" s="76">
        <v>4.5899999999999634</v>
      </c>
      <c r="H14" s="82" t="s">
        <v>130</v>
      </c>
      <c r="I14" s="83">
        <v>5.1500000000000004E-2</v>
      </c>
      <c r="J14" s="83">
        <v>5.1399999999998683E-2</v>
      </c>
      <c r="K14" s="76">
        <v>6939781.3907190012</v>
      </c>
      <c r="L14" s="78">
        <v>104.30357215422397</v>
      </c>
      <c r="M14" s="76">
        <v>7238.439890214001</v>
      </c>
      <c r="N14" s="69"/>
      <c r="O14" s="77">
        <f t="shared" si="0"/>
        <v>3.6227709724762263E-3</v>
      </c>
      <c r="P14" s="77">
        <f>M14/'סכום נכסי הקרן'!$C$42</f>
        <v>2.2117896765232476E-3</v>
      </c>
    </row>
    <row r="15" spans="2:16">
      <c r="B15" s="75" t="s">
        <v>1392</v>
      </c>
      <c r="C15" s="69">
        <v>9499</v>
      </c>
      <c r="D15" s="69" t="s">
        <v>229</v>
      </c>
      <c r="E15" s="69"/>
      <c r="F15" s="94">
        <v>44986</v>
      </c>
      <c r="G15" s="76">
        <v>4.6700000000007833</v>
      </c>
      <c r="H15" s="82" t="s">
        <v>130</v>
      </c>
      <c r="I15" s="83">
        <v>5.1500000000000004E-2</v>
      </c>
      <c r="J15" s="83">
        <v>5.1400000000012332E-2</v>
      </c>
      <c r="K15" s="76">
        <v>579276.79356600007</v>
      </c>
      <c r="L15" s="78">
        <v>103.57983420418815</v>
      </c>
      <c r="M15" s="76">
        <v>600.01394235900011</v>
      </c>
      <c r="N15" s="69"/>
      <c r="O15" s="77">
        <f t="shared" si="0"/>
        <v>3.0030132548285133E-4</v>
      </c>
      <c r="P15" s="77">
        <f>M15/'סכום נכסי הקרן'!$C$42</f>
        <v>1.8334125358612549E-4</v>
      </c>
    </row>
    <row r="16" spans="2:16">
      <c r="B16" s="75" t="s">
        <v>1393</v>
      </c>
      <c r="C16" s="69">
        <v>9528</v>
      </c>
      <c r="D16" s="69" t="s">
        <v>229</v>
      </c>
      <c r="E16" s="69"/>
      <c r="F16" s="94">
        <v>45047</v>
      </c>
      <c r="G16" s="76">
        <v>4.8400000000000096</v>
      </c>
      <c r="H16" s="82" t="s">
        <v>130</v>
      </c>
      <c r="I16" s="83">
        <v>5.1500000000000004E-2</v>
      </c>
      <c r="J16" s="83">
        <v>5.1400000000000154E-2</v>
      </c>
      <c r="K16" s="76">
        <v>38763997.30234801</v>
      </c>
      <c r="L16" s="78">
        <v>101.81934885506575</v>
      </c>
      <c r="M16" s="76">
        <v>39469.249643445997</v>
      </c>
      <c r="N16" s="69"/>
      <c r="O16" s="77">
        <f t="shared" si="0"/>
        <v>1.975398761092239E-2</v>
      </c>
      <c r="P16" s="77">
        <f>M16/'סכום נכסי הקרן'!$C$42</f>
        <v>1.2060289264750919E-2</v>
      </c>
    </row>
    <row r="17" spans="2:16">
      <c r="B17" s="75" t="s">
        <v>1394</v>
      </c>
      <c r="C17" s="69">
        <v>9586</v>
      </c>
      <c r="D17" s="69" t="s">
        <v>229</v>
      </c>
      <c r="E17" s="69"/>
      <c r="F17" s="94">
        <v>45078</v>
      </c>
      <c r="G17" s="76">
        <v>4.9299999999999491</v>
      </c>
      <c r="H17" s="82" t="s">
        <v>130</v>
      </c>
      <c r="I17" s="83">
        <v>5.1500000000000004E-2</v>
      </c>
      <c r="J17" s="83">
        <v>5.1399999999999661E-2</v>
      </c>
      <c r="K17" s="76">
        <v>21687754.875858005</v>
      </c>
      <c r="L17" s="78">
        <v>100.61243302473349</v>
      </c>
      <c r="M17" s="76">
        <v>21820.577849041005</v>
      </c>
      <c r="N17" s="69"/>
      <c r="O17" s="77">
        <f t="shared" si="0"/>
        <v>1.0920993644091225E-2</v>
      </c>
      <c r="P17" s="77">
        <f>M17/'סכום נכסי הקרן'!$C$42</f>
        <v>6.6675318928225416E-3</v>
      </c>
    </row>
    <row r="18" spans="2:16">
      <c r="B18" s="75"/>
      <c r="C18" s="69"/>
      <c r="D18" s="69"/>
      <c r="E18" s="69"/>
      <c r="F18" s="94"/>
      <c r="G18" s="76"/>
      <c r="H18" s="82"/>
      <c r="I18" s="83"/>
      <c r="J18" s="83"/>
      <c r="K18" s="76"/>
      <c r="L18" s="78"/>
      <c r="M18" s="76"/>
      <c r="N18" s="69"/>
      <c r="O18" s="77"/>
      <c r="P18" s="77"/>
    </row>
    <row r="19" spans="2:16">
      <c r="B19" s="131" t="s">
        <v>65</v>
      </c>
      <c r="C19" s="69"/>
      <c r="D19" s="69"/>
      <c r="E19" s="69"/>
      <c r="F19" s="94"/>
      <c r="G19" s="104">
        <f>AVERAGE(G20:G162)</f>
        <v>5.6161151079166309</v>
      </c>
      <c r="H19" s="82"/>
      <c r="I19" s="83"/>
      <c r="J19" s="105">
        <f>AVERAGE(J20:J162)</f>
        <v>4.8170503597140979E-2</v>
      </c>
      <c r="K19" s="76"/>
      <c r="L19" s="76"/>
      <c r="M19" s="106">
        <f>SUM(M20:M160)</f>
        <v>1928911.3257071243</v>
      </c>
      <c r="N19" s="69"/>
      <c r="O19" s="80">
        <f>IFERROR(M19/$M$11,0)</f>
        <v>0.9654019464470277</v>
      </c>
      <c r="P19" s="80">
        <f>M19/'סכום נכסי הקרן'!$C$42</f>
        <v>0.58940133811094708</v>
      </c>
    </row>
    <row r="20" spans="2:16">
      <c r="B20" s="75" t="s">
        <v>1395</v>
      </c>
      <c r="C20" s="69" t="s">
        <v>1396</v>
      </c>
      <c r="D20" s="69" t="s">
        <v>229</v>
      </c>
      <c r="E20" s="69"/>
      <c r="F20" s="94">
        <v>39845</v>
      </c>
      <c r="G20" s="76">
        <v>0.57999999999940965</v>
      </c>
      <c r="H20" s="82" t="s">
        <v>130</v>
      </c>
      <c r="I20" s="83">
        <v>4.8000000000000001E-2</v>
      </c>
      <c r="J20" s="83">
        <v>4.7900000000018136E-2</v>
      </c>
      <c r="K20" s="76">
        <v>186975.36391500002</v>
      </c>
      <c r="L20" s="78">
        <v>126.810495</v>
      </c>
      <c r="M20" s="76">
        <v>237.10438408300004</v>
      </c>
      <c r="N20" s="69"/>
      <c r="O20" s="77">
        <f t="shared" si="0"/>
        <v>1.1866851049824102E-4</v>
      </c>
      <c r="P20" s="77">
        <f>M20/'סכום נכסי הקרן'!$C$42</f>
        <v>7.2450008140867238E-5</v>
      </c>
    </row>
    <row r="21" spans="2:16">
      <c r="B21" s="75" t="s">
        <v>1397</v>
      </c>
      <c r="C21" s="69" t="s">
        <v>1398</v>
      </c>
      <c r="D21" s="69" t="s">
        <v>229</v>
      </c>
      <c r="E21" s="69"/>
      <c r="F21" s="94">
        <v>39873</v>
      </c>
      <c r="G21" s="76">
        <v>0.65999999999999759</v>
      </c>
      <c r="H21" s="82" t="s">
        <v>130</v>
      </c>
      <c r="I21" s="83">
        <v>4.8000000000000001E-2</v>
      </c>
      <c r="J21" s="83">
        <v>4.8199999999998237E-2</v>
      </c>
      <c r="K21" s="76">
        <v>6872684.6665350012</v>
      </c>
      <c r="L21" s="78">
        <v>126.983634</v>
      </c>
      <c r="M21" s="76">
        <v>8727.1847205470021</v>
      </c>
      <c r="N21" s="69"/>
      <c r="O21" s="77">
        <f t="shared" si="0"/>
        <v>4.3678737347504588E-3</v>
      </c>
      <c r="P21" s="77">
        <f>M21/'סכום נכסי הקרן'!$C$42</f>
        <v>2.6666930115857618E-3</v>
      </c>
    </row>
    <row r="22" spans="2:16">
      <c r="B22" s="75" t="s">
        <v>1399</v>
      </c>
      <c r="C22" s="69" t="s">
        <v>1400</v>
      </c>
      <c r="D22" s="69" t="s">
        <v>229</v>
      </c>
      <c r="E22" s="69"/>
      <c r="F22" s="94">
        <v>39934</v>
      </c>
      <c r="G22" s="76">
        <v>0.82999999999999252</v>
      </c>
      <c r="H22" s="82" t="s">
        <v>130</v>
      </c>
      <c r="I22" s="83">
        <v>4.8000000000000001E-2</v>
      </c>
      <c r="J22" s="83">
        <v>4.829999999999781E-2</v>
      </c>
      <c r="K22" s="76">
        <v>7499824.6308300011</v>
      </c>
      <c r="L22" s="78">
        <v>125.48434</v>
      </c>
      <c r="M22" s="76">
        <v>9411.1054081290004</v>
      </c>
      <c r="N22" s="69"/>
      <c r="O22" s="77">
        <f t="shared" si="0"/>
        <v>4.710169595740857E-3</v>
      </c>
      <c r="P22" s="77">
        <f>M22/'סכום נכסי הקרן'!$C$42</f>
        <v>2.8756729491548534E-3</v>
      </c>
    </row>
    <row r="23" spans="2:16">
      <c r="B23" s="75" t="s">
        <v>1401</v>
      </c>
      <c r="C23" s="69" t="s">
        <v>1402</v>
      </c>
      <c r="D23" s="69" t="s">
        <v>229</v>
      </c>
      <c r="E23" s="69"/>
      <c r="F23" s="94">
        <v>40148</v>
      </c>
      <c r="G23" s="76">
        <v>1.3900000000000166</v>
      </c>
      <c r="H23" s="82" t="s">
        <v>130</v>
      </c>
      <c r="I23" s="83">
        <v>4.8000000000000001E-2</v>
      </c>
      <c r="J23" s="83">
        <v>4.8299999999999503E-2</v>
      </c>
      <c r="K23" s="76">
        <v>9993691.3143870011</v>
      </c>
      <c r="L23" s="78">
        <v>120.46099</v>
      </c>
      <c r="M23" s="76">
        <v>12038.499484620001</v>
      </c>
      <c r="N23" s="69"/>
      <c r="O23" s="77">
        <f t="shared" si="0"/>
        <v>6.0251555786231667E-3</v>
      </c>
      <c r="P23" s="77">
        <f>M23/'סכום נכסי הקרן'!$C$42</f>
        <v>3.6785038329752232E-3</v>
      </c>
    </row>
    <row r="24" spans="2:16">
      <c r="B24" s="75" t="s">
        <v>1403</v>
      </c>
      <c r="C24" s="69" t="s">
        <v>1404</v>
      </c>
      <c r="D24" s="69" t="s">
        <v>229</v>
      </c>
      <c r="E24" s="69"/>
      <c r="F24" s="94">
        <v>40269</v>
      </c>
      <c r="G24" s="76">
        <v>1.6900000000000246</v>
      </c>
      <c r="H24" s="82" t="s">
        <v>130</v>
      </c>
      <c r="I24" s="83">
        <v>4.8000000000000001E-2</v>
      </c>
      <c r="J24" s="83">
        <v>4.8400000000000894E-2</v>
      </c>
      <c r="K24" s="76">
        <v>11330896.235742001</v>
      </c>
      <c r="L24" s="78">
        <v>122.231493</v>
      </c>
      <c r="M24" s="76">
        <v>13849.923647914002</v>
      </c>
      <c r="N24" s="69"/>
      <c r="O24" s="77">
        <f t="shared" si="0"/>
        <v>6.9317563071165456E-3</v>
      </c>
      <c r="P24" s="77">
        <f>M24/'סכום נכסי הקרן'!$C$42</f>
        <v>4.2320055992322034E-3</v>
      </c>
    </row>
    <row r="25" spans="2:16">
      <c r="B25" s="75" t="s">
        <v>1405</v>
      </c>
      <c r="C25" s="69" t="s">
        <v>1406</v>
      </c>
      <c r="D25" s="69" t="s">
        <v>229</v>
      </c>
      <c r="E25" s="69"/>
      <c r="F25" s="94">
        <v>40391</v>
      </c>
      <c r="G25" s="76">
        <v>1.9800000000000846</v>
      </c>
      <c r="H25" s="82" t="s">
        <v>130</v>
      </c>
      <c r="I25" s="83">
        <v>4.8000000000000001E-2</v>
      </c>
      <c r="J25" s="83">
        <v>4.8400000000001352E-2</v>
      </c>
      <c r="K25" s="76">
        <v>7633765.8358740006</v>
      </c>
      <c r="L25" s="78">
        <v>121.224715</v>
      </c>
      <c r="M25" s="76">
        <v>9254.0108968389995</v>
      </c>
      <c r="N25" s="69"/>
      <c r="O25" s="77">
        <f t="shared" si="0"/>
        <v>4.6315452728109708E-3</v>
      </c>
      <c r="P25" s="77">
        <f>M25/'סכום נכסי הקרן'!$C$42</f>
        <v>2.8276708902057368E-3</v>
      </c>
    </row>
    <row r="26" spans="2:16">
      <c r="B26" s="75" t="s">
        <v>1407</v>
      </c>
      <c r="C26" s="69" t="s">
        <v>1408</v>
      </c>
      <c r="D26" s="69" t="s">
        <v>229</v>
      </c>
      <c r="E26" s="69"/>
      <c r="F26" s="94">
        <v>40452</v>
      </c>
      <c r="G26" s="76">
        <v>2.1399999999999766</v>
      </c>
      <c r="H26" s="82" t="s">
        <v>130</v>
      </c>
      <c r="I26" s="83">
        <v>4.8000000000000001E-2</v>
      </c>
      <c r="J26" s="83">
        <v>4.8499999999999426E-2</v>
      </c>
      <c r="K26" s="76">
        <v>10119119.307246001</v>
      </c>
      <c r="L26" s="78">
        <v>119.130313</v>
      </c>
      <c r="M26" s="76">
        <v>12054.938531402002</v>
      </c>
      <c r="N26" s="69"/>
      <c r="O26" s="77">
        <f t="shared" si="0"/>
        <v>6.0333831666670393E-3</v>
      </c>
      <c r="P26" s="77">
        <f>M26/'סכום נכסי הקרן'!$C$42</f>
        <v>3.683526975325755E-3</v>
      </c>
    </row>
    <row r="27" spans="2:16">
      <c r="B27" s="75" t="s">
        <v>1409</v>
      </c>
      <c r="C27" s="69" t="s">
        <v>1410</v>
      </c>
      <c r="D27" s="69" t="s">
        <v>229</v>
      </c>
      <c r="E27" s="69"/>
      <c r="F27" s="94">
        <v>39661</v>
      </c>
      <c r="G27" s="76">
        <v>8.9999999999722177E-2</v>
      </c>
      <c r="H27" s="82" t="s">
        <v>130</v>
      </c>
      <c r="I27" s="83">
        <v>4.8000000000000001E-2</v>
      </c>
      <c r="J27" s="83">
        <v>4.6399999999999289E-2</v>
      </c>
      <c r="K27" s="76">
        <v>1315259.7521670002</v>
      </c>
      <c r="L27" s="78">
        <v>128.62446499999999</v>
      </c>
      <c r="M27" s="76">
        <v>1691.7458154830003</v>
      </c>
      <c r="N27" s="69"/>
      <c r="O27" s="77">
        <f t="shared" si="0"/>
        <v>8.4670284289101703E-4</v>
      </c>
      <c r="P27" s="77">
        <f>M27/'סכום נכסי הקרן'!$C$42</f>
        <v>5.169326521652001E-4</v>
      </c>
    </row>
    <row r="28" spans="2:16">
      <c r="B28" s="75" t="s">
        <v>1411</v>
      </c>
      <c r="C28" s="69" t="s">
        <v>1412</v>
      </c>
      <c r="D28" s="69" t="s">
        <v>229</v>
      </c>
      <c r="E28" s="69"/>
      <c r="F28" s="94">
        <v>39692</v>
      </c>
      <c r="G28" s="76">
        <v>0.16999999999993595</v>
      </c>
      <c r="H28" s="82" t="s">
        <v>130</v>
      </c>
      <c r="I28" s="83">
        <v>4.8000000000000001E-2</v>
      </c>
      <c r="J28" s="83">
        <v>4.6999999999999237E-2</v>
      </c>
      <c r="K28" s="76">
        <v>4191779.5582320006</v>
      </c>
      <c r="L28" s="78">
        <v>126.66788699999999</v>
      </c>
      <c r="M28" s="76">
        <v>5309.6385836020008</v>
      </c>
      <c r="N28" s="69"/>
      <c r="O28" s="77">
        <f t="shared" si="0"/>
        <v>2.65742408954983E-3</v>
      </c>
      <c r="P28" s="77">
        <f>M28/'סכום נכסי הקרן'!$C$42</f>
        <v>1.6224219560291499E-3</v>
      </c>
    </row>
    <row r="29" spans="2:16">
      <c r="B29" s="75" t="s">
        <v>1413</v>
      </c>
      <c r="C29" s="69" t="s">
        <v>1414</v>
      </c>
      <c r="D29" s="69" t="s">
        <v>229</v>
      </c>
      <c r="E29" s="69"/>
      <c r="F29" s="94">
        <v>40909</v>
      </c>
      <c r="G29" s="76">
        <v>3.2000000000000948</v>
      </c>
      <c r="H29" s="82" t="s">
        <v>130</v>
      </c>
      <c r="I29" s="83">
        <v>4.8000000000000001E-2</v>
      </c>
      <c r="J29" s="83">
        <v>4.8400000000000665E-2</v>
      </c>
      <c r="K29" s="76">
        <v>7196060.6079030009</v>
      </c>
      <c r="L29" s="78">
        <v>116.805048</v>
      </c>
      <c r="M29" s="76">
        <v>8405.3620399660012</v>
      </c>
      <c r="N29" s="69"/>
      <c r="O29" s="77">
        <f t="shared" si="0"/>
        <v>4.2068045149770703E-3</v>
      </c>
      <c r="P29" s="77">
        <f>M29/'סכום נכסי הקרן'!$C$42</f>
        <v>2.5683563405107667E-3</v>
      </c>
    </row>
    <row r="30" spans="2:16">
      <c r="B30" s="75" t="s">
        <v>1415</v>
      </c>
      <c r="C30" s="69">
        <v>8790</v>
      </c>
      <c r="D30" s="69" t="s">
        <v>229</v>
      </c>
      <c r="E30" s="69"/>
      <c r="F30" s="94">
        <v>41030</v>
      </c>
      <c r="G30" s="76">
        <v>3.5200000000001124</v>
      </c>
      <c r="H30" s="82" t="s">
        <v>130</v>
      </c>
      <c r="I30" s="83">
        <v>4.8000000000000001E-2</v>
      </c>
      <c r="J30" s="83">
        <v>4.860000000000135E-2</v>
      </c>
      <c r="K30" s="76">
        <v>9953395.4433780015</v>
      </c>
      <c r="L30" s="78">
        <v>114.505118</v>
      </c>
      <c r="M30" s="76">
        <v>11397.147230311002</v>
      </c>
      <c r="N30" s="69"/>
      <c r="O30" s="77">
        <f t="shared" si="0"/>
        <v>5.7041648174532018E-3</v>
      </c>
      <c r="P30" s="77">
        <f>M30/'סכום נכסי הקרן'!$C$42</f>
        <v>3.4825311763516122E-3</v>
      </c>
    </row>
    <row r="31" spans="2:16">
      <c r="B31" s="75" t="s">
        <v>1416</v>
      </c>
      <c r="C31" s="69" t="s">
        <v>1417</v>
      </c>
      <c r="D31" s="69" t="s">
        <v>229</v>
      </c>
      <c r="E31" s="69"/>
      <c r="F31" s="94">
        <v>41091</v>
      </c>
      <c r="G31" s="76">
        <v>3.6100000000004044</v>
      </c>
      <c r="H31" s="82" t="s">
        <v>130</v>
      </c>
      <c r="I31" s="83">
        <v>4.8000000000000001E-2</v>
      </c>
      <c r="J31" s="83">
        <v>4.8600000000005507E-2</v>
      </c>
      <c r="K31" s="76">
        <v>1478965.6694430003</v>
      </c>
      <c r="L31" s="78">
        <v>115.33337899999999</v>
      </c>
      <c r="M31" s="76">
        <v>1705.7410759710001</v>
      </c>
      <c r="N31" s="69"/>
      <c r="O31" s="77">
        <f t="shared" si="0"/>
        <v>8.5370733891739349E-4</v>
      </c>
      <c r="P31" s="77">
        <f>M31/'סכום נכסי הקרן'!$C$42</f>
        <v>5.2120906712990267E-4</v>
      </c>
    </row>
    <row r="32" spans="2:16">
      <c r="B32" s="75" t="s">
        <v>1418</v>
      </c>
      <c r="C32" s="69" t="s">
        <v>1419</v>
      </c>
      <c r="D32" s="69" t="s">
        <v>229</v>
      </c>
      <c r="E32" s="69"/>
      <c r="F32" s="94">
        <v>41122</v>
      </c>
      <c r="G32" s="76">
        <v>3.6899999999996935</v>
      </c>
      <c r="H32" s="82" t="s">
        <v>130</v>
      </c>
      <c r="I32" s="83">
        <v>4.8000000000000001E-2</v>
      </c>
      <c r="J32" s="83">
        <v>4.8499999999997809E-2</v>
      </c>
      <c r="K32" s="76">
        <v>4750750.7642160011</v>
      </c>
      <c r="L32" s="78">
        <v>115.231011</v>
      </c>
      <c r="M32" s="76">
        <v>5474.3381396719997</v>
      </c>
      <c r="N32" s="69"/>
      <c r="O32" s="77">
        <f t="shared" si="0"/>
        <v>2.7398546657457835E-3</v>
      </c>
      <c r="P32" s="77">
        <f>M32/'סכום נכסי הקרן'!$C$42</f>
        <v>1.6727478250518483E-3</v>
      </c>
    </row>
    <row r="33" spans="2:16">
      <c r="B33" s="75" t="s">
        <v>1420</v>
      </c>
      <c r="C33" s="69" t="s">
        <v>1421</v>
      </c>
      <c r="D33" s="69" t="s">
        <v>229</v>
      </c>
      <c r="E33" s="69"/>
      <c r="F33" s="94">
        <v>41154</v>
      </c>
      <c r="G33" s="76">
        <v>3.7700000000001515</v>
      </c>
      <c r="H33" s="82" t="s">
        <v>130</v>
      </c>
      <c r="I33" s="83">
        <v>4.8000000000000001E-2</v>
      </c>
      <c r="J33" s="83">
        <v>4.8500000000001264E-2</v>
      </c>
      <c r="K33" s="76">
        <v>8288337.2616540017</v>
      </c>
      <c r="L33" s="78">
        <v>114.66184</v>
      </c>
      <c r="M33" s="76">
        <v>9503.5600023280003</v>
      </c>
      <c r="N33" s="69"/>
      <c r="O33" s="77">
        <f t="shared" si="0"/>
        <v>4.756442249132512E-3</v>
      </c>
      <c r="P33" s="77">
        <f>M33/'סכום נכסי הקרן'!$C$42</f>
        <v>2.9039235280224011E-3</v>
      </c>
    </row>
    <row r="34" spans="2:16">
      <c r="B34" s="75" t="s">
        <v>1422</v>
      </c>
      <c r="C34" s="69" t="s">
        <v>1423</v>
      </c>
      <c r="D34" s="69" t="s">
        <v>229</v>
      </c>
      <c r="E34" s="69"/>
      <c r="F34" s="94">
        <v>41184</v>
      </c>
      <c r="G34" s="76">
        <v>3.8599999999998174</v>
      </c>
      <c r="H34" s="82" t="s">
        <v>130</v>
      </c>
      <c r="I34" s="83">
        <v>4.8000000000000001E-2</v>
      </c>
      <c r="J34" s="83">
        <v>4.8499999999997427E-2</v>
      </c>
      <c r="K34" s="76">
        <v>9304499.4923880026</v>
      </c>
      <c r="L34" s="78">
        <v>113.02123400000001</v>
      </c>
      <c r="M34" s="76">
        <v>10516.060109622002</v>
      </c>
      <c r="N34" s="69"/>
      <c r="O34" s="77">
        <f t="shared" si="0"/>
        <v>5.2631890141768417E-3</v>
      </c>
      <c r="P34" s="77">
        <f>M34/'סכום נכסי הקרן'!$C$42</f>
        <v>3.2133047370615417E-3</v>
      </c>
    </row>
    <row r="35" spans="2:16">
      <c r="B35" s="75" t="s">
        <v>1424</v>
      </c>
      <c r="C35" s="69" t="s">
        <v>1425</v>
      </c>
      <c r="D35" s="69" t="s">
        <v>229</v>
      </c>
      <c r="E35" s="69"/>
      <c r="F35" s="94">
        <v>41214</v>
      </c>
      <c r="G35" s="76">
        <v>3.9400000000000248</v>
      </c>
      <c r="H35" s="82" t="s">
        <v>130</v>
      </c>
      <c r="I35" s="83">
        <v>4.8000000000000001E-2</v>
      </c>
      <c r="J35" s="83">
        <v>4.8500000000001077E-2</v>
      </c>
      <c r="K35" s="76">
        <v>9793410.1151310019</v>
      </c>
      <c r="L35" s="78">
        <v>112.586195</v>
      </c>
      <c r="M35" s="76">
        <v>11026.027772988004</v>
      </c>
      <c r="N35" s="69"/>
      <c r="O35" s="77">
        <f t="shared" si="0"/>
        <v>5.5184230253401585E-3</v>
      </c>
      <c r="P35" s="77">
        <f>M35/'סכום נכסי הקרן'!$C$42</f>
        <v>3.3691313005615752E-3</v>
      </c>
    </row>
    <row r="36" spans="2:16">
      <c r="B36" s="75" t="s">
        <v>1426</v>
      </c>
      <c r="C36" s="69" t="s">
        <v>1427</v>
      </c>
      <c r="D36" s="69" t="s">
        <v>229</v>
      </c>
      <c r="E36" s="69"/>
      <c r="F36" s="94">
        <v>41245</v>
      </c>
      <c r="G36" s="76">
        <v>4.0300000000000038</v>
      </c>
      <c r="H36" s="82" t="s">
        <v>130</v>
      </c>
      <c r="I36" s="83">
        <v>4.8000000000000001E-2</v>
      </c>
      <c r="J36" s="83">
        <v>4.8499999999999821E-2</v>
      </c>
      <c r="K36" s="76">
        <v>10228845.153186001</v>
      </c>
      <c r="L36" s="78">
        <v>112.33898600000001</v>
      </c>
      <c r="M36" s="76">
        <v>11490.980961732002</v>
      </c>
      <c r="N36" s="69"/>
      <c r="O36" s="77">
        <f t="shared" si="0"/>
        <v>5.7511277160317625E-3</v>
      </c>
      <c r="P36" s="77">
        <f>M36/'סכום נכסי הקרן'!$C$42</f>
        <v>3.5112031666719584E-3</v>
      </c>
    </row>
    <row r="37" spans="2:16">
      <c r="B37" s="75" t="s">
        <v>1428</v>
      </c>
      <c r="C37" s="69" t="s">
        <v>1429</v>
      </c>
      <c r="D37" s="69" t="s">
        <v>229</v>
      </c>
      <c r="E37" s="69"/>
      <c r="F37" s="94">
        <v>41275</v>
      </c>
      <c r="G37" s="76">
        <v>4.0100000000000318</v>
      </c>
      <c r="H37" s="82" t="s">
        <v>130</v>
      </c>
      <c r="I37" s="83">
        <v>4.8000000000000001E-2</v>
      </c>
      <c r="J37" s="83">
        <v>4.8499999999999648E-2</v>
      </c>
      <c r="K37" s="76">
        <v>10020239.924238002</v>
      </c>
      <c r="L37" s="78">
        <v>115.12960699999999</v>
      </c>
      <c r="M37" s="76">
        <v>11536.262809864002</v>
      </c>
      <c r="N37" s="69"/>
      <c r="O37" s="77">
        <f t="shared" si="0"/>
        <v>5.7737908544263309E-3</v>
      </c>
      <c r="P37" s="77">
        <f>M37/'סכום נכסי הקרן'!$C$42</f>
        <v>3.5250395631539755E-3</v>
      </c>
    </row>
    <row r="38" spans="2:16">
      <c r="B38" s="75" t="s">
        <v>1430</v>
      </c>
      <c r="C38" s="69" t="s">
        <v>1431</v>
      </c>
      <c r="D38" s="69" t="s">
        <v>229</v>
      </c>
      <c r="E38" s="69"/>
      <c r="F38" s="94">
        <v>41306</v>
      </c>
      <c r="G38" s="76">
        <v>4.1000000000001267</v>
      </c>
      <c r="H38" s="82" t="s">
        <v>130</v>
      </c>
      <c r="I38" s="83">
        <v>4.8000000000000001E-2</v>
      </c>
      <c r="J38" s="83">
        <v>4.8500000000001819E-2</v>
      </c>
      <c r="K38" s="76">
        <v>11759268.460725002</v>
      </c>
      <c r="L38" s="78">
        <v>114.459034</v>
      </c>
      <c r="M38" s="76">
        <v>13459.545112003003</v>
      </c>
      <c r="N38" s="69"/>
      <c r="O38" s="77">
        <f t="shared" si="0"/>
        <v>6.736375527607948E-3</v>
      </c>
      <c r="P38" s="77">
        <f>M38/'סכום נכסי הקרן'!$C$42</f>
        <v>4.1127208875042622E-3</v>
      </c>
    </row>
    <row r="39" spans="2:16">
      <c r="B39" s="75" t="s">
        <v>1432</v>
      </c>
      <c r="C39" s="69" t="s">
        <v>1433</v>
      </c>
      <c r="D39" s="69" t="s">
        <v>229</v>
      </c>
      <c r="E39" s="69"/>
      <c r="F39" s="94">
        <v>41334</v>
      </c>
      <c r="G39" s="76">
        <v>4.1800000000001587</v>
      </c>
      <c r="H39" s="82" t="s">
        <v>130</v>
      </c>
      <c r="I39" s="83">
        <v>4.8000000000000001E-2</v>
      </c>
      <c r="J39" s="83">
        <v>4.8500000000001986E-2</v>
      </c>
      <c r="K39" s="76">
        <v>8835326.9097479992</v>
      </c>
      <c r="L39" s="78">
        <v>114.206639</v>
      </c>
      <c r="M39" s="76">
        <v>10090.529869180002</v>
      </c>
      <c r="N39" s="69"/>
      <c r="O39" s="77">
        <f t="shared" si="0"/>
        <v>5.0502151377109653E-3</v>
      </c>
      <c r="P39" s="77">
        <f>M39/'סכום נכסי הקרן'!$C$42</f>
        <v>3.0832790123013622E-3</v>
      </c>
    </row>
    <row r="40" spans="2:16">
      <c r="B40" s="75" t="s">
        <v>1434</v>
      </c>
      <c r="C40" s="69" t="s">
        <v>1435</v>
      </c>
      <c r="D40" s="69" t="s">
        <v>229</v>
      </c>
      <c r="E40" s="69"/>
      <c r="F40" s="94">
        <v>41366</v>
      </c>
      <c r="G40" s="76">
        <v>4.2599999999999909</v>
      </c>
      <c r="H40" s="82" t="s">
        <v>130</v>
      </c>
      <c r="I40" s="83">
        <v>4.8000000000000001E-2</v>
      </c>
      <c r="J40" s="83">
        <v>4.8499999999999856E-2</v>
      </c>
      <c r="K40" s="76">
        <v>12244962.981087001</v>
      </c>
      <c r="L40" s="78">
        <v>113.74913599999999</v>
      </c>
      <c r="M40" s="76">
        <v>13928.539574912002</v>
      </c>
      <c r="N40" s="69"/>
      <c r="O40" s="77">
        <f t="shared" si="0"/>
        <v>6.9711028379467188E-3</v>
      </c>
      <c r="P40" s="77">
        <f>M40/'סכום נכסי הקרן'!$C$42</f>
        <v>4.2560276120390738E-3</v>
      </c>
    </row>
    <row r="41" spans="2:16">
      <c r="B41" s="75" t="s">
        <v>1436</v>
      </c>
      <c r="C41" s="69">
        <v>2704</v>
      </c>
      <c r="D41" s="69" t="s">
        <v>229</v>
      </c>
      <c r="E41" s="69"/>
      <c r="F41" s="94">
        <v>41395</v>
      </c>
      <c r="G41" s="76">
        <v>4.339999999999943</v>
      </c>
      <c r="H41" s="82" t="s">
        <v>130</v>
      </c>
      <c r="I41" s="83">
        <v>4.8000000000000001E-2</v>
      </c>
      <c r="J41" s="83">
        <v>4.8499999999999099E-2</v>
      </c>
      <c r="K41" s="76">
        <v>8384820.3330840012</v>
      </c>
      <c r="L41" s="78">
        <v>113.081414</v>
      </c>
      <c r="M41" s="76">
        <v>9481.6734254810035</v>
      </c>
      <c r="N41" s="69"/>
      <c r="O41" s="77">
        <f t="shared" si="0"/>
        <v>4.7454882236117142E-3</v>
      </c>
      <c r="P41" s="77">
        <f>M41/'סכום נכסי הקרן'!$C$42</f>
        <v>2.897235829366498E-3</v>
      </c>
    </row>
    <row r="42" spans="2:16">
      <c r="B42" s="75" t="s">
        <v>1437</v>
      </c>
      <c r="C42" s="69" t="s">
        <v>1438</v>
      </c>
      <c r="D42" s="69" t="s">
        <v>229</v>
      </c>
      <c r="E42" s="69"/>
      <c r="F42" s="94">
        <v>41427</v>
      </c>
      <c r="G42" s="76">
        <v>4.4300000000000956</v>
      </c>
      <c r="H42" s="82" t="s">
        <v>130</v>
      </c>
      <c r="I42" s="83">
        <v>4.8000000000000001E-2</v>
      </c>
      <c r="J42" s="83">
        <v>4.8500000000000584E-2</v>
      </c>
      <c r="K42" s="76">
        <v>16576170.036660004</v>
      </c>
      <c r="L42" s="78">
        <v>112.182626</v>
      </c>
      <c r="M42" s="76">
        <v>18595.582775954004</v>
      </c>
      <c r="N42" s="69"/>
      <c r="O42" s="77">
        <f t="shared" si="0"/>
        <v>9.3069139923483389E-3</v>
      </c>
      <c r="P42" s="77">
        <f>M42/'סכום נכסי הקרן'!$C$42</f>
        <v>5.682097059118164E-3</v>
      </c>
    </row>
    <row r="43" spans="2:16">
      <c r="B43" s="75" t="s">
        <v>1439</v>
      </c>
      <c r="C43" s="69">
        <v>8805</v>
      </c>
      <c r="D43" s="69" t="s">
        <v>229</v>
      </c>
      <c r="E43" s="69"/>
      <c r="F43" s="94">
        <v>41487</v>
      </c>
      <c r="G43" s="76">
        <v>4.4899999999998981</v>
      </c>
      <c r="H43" s="82" t="s">
        <v>130</v>
      </c>
      <c r="I43" s="83">
        <v>4.8000000000000001E-2</v>
      </c>
      <c r="J43" s="83">
        <v>4.8499999999998981E-2</v>
      </c>
      <c r="K43" s="76">
        <v>8737141.1958810017</v>
      </c>
      <c r="L43" s="78">
        <v>112.969055</v>
      </c>
      <c r="M43" s="76">
        <v>9870.2658529000018</v>
      </c>
      <c r="N43" s="69"/>
      <c r="O43" s="77">
        <f t="shared" si="0"/>
        <v>4.9399750726468036E-3</v>
      </c>
      <c r="P43" s="77">
        <f>M43/'סכום נכסי הקרן'!$C$42</f>
        <v>3.0159747748266142E-3</v>
      </c>
    </row>
    <row r="44" spans="2:16">
      <c r="B44" s="75" t="s">
        <v>1440</v>
      </c>
      <c r="C44" s="69" t="s">
        <v>1441</v>
      </c>
      <c r="D44" s="69" t="s">
        <v>229</v>
      </c>
      <c r="E44" s="69"/>
      <c r="F44" s="94">
        <v>41518</v>
      </c>
      <c r="G44" s="76">
        <v>4.5799999999981402</v>
      </c>
      <c r="H44" s="82" t="s">
        <v>130</v>
      </c>
      <c r="I44" s="83">
        <v>4.8000000000000001E-2</v>
      </c>
      <c r="J44" s="83">
        <v>4.8499999999987324E-2</v>
      </c>
      <c r="K44" s="76">
        <v>948497.95907100011</v>
      </c>
      <c r="L44" s="78">
        <v>112.195932</v>
      </c>
      <c r="M44" s="76">
        <v>1064.1761288310001</v>
      </c>
      <c r="N44" s="69"/>
      <c r="O44" s="77">
        <f t="shared" si="0"/>
        <v>5.3261012698926891E-4</v>
      </c>
      <c r="P44" s="77">
        <f>M44/'סכום נכסי הקרן'!$C$42</f>
        <v>3.2517141973272543E-4</v>
      </c>
    </row>
    <row r="45" spans="2:16">
      <c r="B45" s="75" t="s">
        <v>1442</v>
      </c>
      <c r="C45" s="69" t="s">
        <v>1443</v>
      </c>
      <c r="D45" s="69" t="s">
        <v>229</v>
      </c>
      <c r="E45" s="69"/>
      <c r="F45" s="94">
        <v>41548</v>
      </c>
      <c r="G45" s="76">
        <v>4.6599999999999495</v>
      </c>
      <c r="H45" s="82" t="s">
        <v>130</v>
      </c>
      <c r="I45" s="83">
        <v>4.8000000000000001E-2</v>
      </c>
      <c r="J45" s="83">
        <v>4.8499999999999835E-2</v>
      </c>
      <c r="K45" s="76">
        <v>21814002.65952</v>
      </c>
      <c r="L45" s="78">
        <v>111.527002</v>
      </c>
      <c r="M45" s="76">
        <v>24328.503182464003</v>
      </c>
      <c r="N45" s="69"/>
      <c r="O45" s="77">
        <f t="shared" si="0"/>
        <v>1.2176186646570379E-2</v>
      </c>
      <c r="P45" s="77">
        <f>M45/'סכום נכסי הקרן'!$C$42</f>
        <v>7.4338577097234149E-3</v>
      </c>
    </row>
    <row r="46" spans="2:16">
      <c r="B46" s="75" t="s">
        <v>1444</v>
      </c>
      <c r="C46" s="69" t="s">
        <v>1445</v>
      </c>
      <c r="D46" s="69" t="s">
        <v>229</v>
      </c>
      <c r="E46" s="69"/>
      <c r="F46" s="94">
        <v>41579</v>
      </c>
      <c r="G46" s="76">
        <v>4.7399999999998643</v>
      </c>
      <c r="H46" s="82" t="s">
        <v>130</v>
      </c>
      <c r="I46" s="83">
        <v>4.8000000000000001E-2</v>
      </c>
      <c r="J46" s="83">
        <v>4.8499999999998995E-2</v>
      </c>
      <c r="K46" s="76">
        <v>15136743.508254003</v>
      </c>
      <c r="L46" s="78">
        <v>111.08737000000001</v>
      </c>
      <c r="M46" s="76">
        <v>16815.010300022001</v>
      </c>
      <c r="N46" s="69"/>
      <c r="O46" s="77">
        <f t="shared" si="0"/>
        <v>8.4157542427291589E-3</v>
      </c>
      <c r="P46" s="77">
        <f>M46/'סכום נכסי הקרן'!$C$42</f>
        <v>5.1380223855283262E-3</v>
      </c>
    </row>
    <row r="47" spans="2:16">
      <c r="B47" s="75" t="s">
        <v>1446</v>
      </c>
      <c r="C47" s="69" t="s">
        <v>1447</v>
      </c>
      <c r="D47" s="69" t="s">
        <v>229</v>
      </c>
      <c r="E47" s="69"/>
      <c r="F47" s="94">
        <v>41609</v>
      </c>
      <c r="G47" s="76">
        <v>4.8300000000000498</v>
      </c>
      <c r="H47" s="82" t="s">
        <v>130</v>
      </c>
      <c r="I47" s="83">
        <v>4.8000000000000001E-2</v>
      </c>
      <c r="J47" s="83">
        <v>4.8500000000000626E-2</v>
      </c>
      <c r="K47" s="76">
        <v>14681570.430096002</v>
      </c>
      <c r="L47" s="78">
        <v>110.33336300000001</v>
      </c>
      <c r="M47" s="76">
        <v>16198.670358140002</v>
      </c>
      <c r="N47" s="69"/>
      <c r="O47" s="77">
        <f t="shared" si="0"/>
        <v>8.10728190829056E-3</v>
      </c>
      <c r="P47" s="77">
        <f>M47/'סכום נכסי הקרן'!$C$42</f>
        <v>4.9496925324992863E-3</v>
      </c>
    </row>
    <row r="48" spans="2:16">
      <c r="B48" s="75" t="s">
        <v>1448</v>
      </c>
      <c r="C48" s="69" t="s">
        <v>1449</v>
      </c>
      <c r="D48" s="69" t="s">
        <v>229</v>
      </c>
      <c r="E48" s="69"/>
      <c r="F48" s="94">
        <v>41672</v>
      </c>
      <c r="G48" s="76">
        <v>4.8800000000002193</v>
      </c>
      <c r="H48" s="82" t="s">
        <v>130</v>
      </c>
      <c r="I48" s="83">
        <v>4.8000000000000001E-2</v>
      </c>
      <c r="J48" s="83">
        <v>4.8500000000003228E-2</v>
      </c>
      <c r="K48" s="76">
        <v>4555388.3097780012</v>
      </c>
      <c r="L48" s="78">
        <v>112.417376</v>
      </c>
      <c r="M48" s="76">
        <v>5121.0480205509994</v>
      </c>
      <c r="N48" s="69"/>
      <c r="O48" s="77">
        <f t="shared" si="0"/>
        <v>2.5630362894345326E-3</v>
      </c>
      <c r="P48" s="77">
        <f>M48/'סכום נכסי הקרן'!$C$42</f>
        <v>1.5647959113603478E-3</v>
      </c>
    </row>
    <row r="49" spans="2:16">
      <c r="B49" s="75" t="s">
        <v>1450</v>
      </c>
      <c r="C49" s="69" t="s">
        <v>1451</v>
      </c>
      <c r="D49" s="69" t="s">
        <v>229</v>
      </c>
      <c r="E49" s="69"/>
      <c r="F49" s="94">
        <v>41700</v>
      </c>
      <c r="G49" s="76">
        <v>4.95999999999992</v>
      </c>
      <c r="H49" s="82" t="s">
        <v>130</v>
      </c>
      <c r="I49" s="83">
        <v>4.8000000000000001E-2</v>
      </c>
      <c r="J49" s="83">
        <v>4.8499999999999446E-2</v>
      </c>
      <c r="K49" s="76">
        <v>19733941.148985002</v>
      </c>
      <c r="L49" s="78">
        <v>112.63502099999999</v>
      </c>
      <c r="M49" s="76">
        <v>22227.328775804999</v>
      </c>
      <c r="N49" s="69"/>
      <c r="O49" s="77">
        <f t="shared" si="0"/>
        <v>1.1124568650979185E-2</v>
      </c>
      <c r="P49" s="77">
        <f>M49/'סכום נכסי הקרן'!$C$42</f>
        <v>6.7918193794049946E-3</v>
      </c>
    </row>
    <row r="50" spans="2:16">
      <c r="B50" s="75" t="s">
        <v>1452</v>
      </c>
      <c r="C50" s="69" t="s">
        <v>1453</v>
      </c>
      <c r="D50" s="69" t="s">
        <v>229</v>
      </c>
      <c r="E50" s="69"/>
      <c r="F50" s="94">
        <v>41730</v>
      </c>
      <c r="G50" s="76">
        <v>5.0399999999998375</v>
      </c>
      <c r="H50" s="82" t="s">
        <v>130</v>
      </c>
      <c r="I50" s="83">
        <v>4.8000000000000001E-2</v>
      </c>
      <c r="J50" s="83">
        <v>4.8499999999997899E-2</v>
      </c>
      <c r="K50" s="76">
        <v>11426559.516369002</v>
      </c>
      <c r="L50" s="78">
        <v>112.418375</v>
      </c>
      <c r="M50" s="76">
        <v>12845.552521902002</v>
      </c>
      <c r="N50" s="69"/>
      <c r="O50" s="77">
        <f t="shared" si="0"/>
        <v>6.4290780206215856E-3</v>
      </c>
      <c r="P50" s="77">
        <f>M50/'סכום נכסי הקרן'!$C$42</f>
        <v>3.9251082951716051E-3</v>
      </c>
    </row>
    <row r="51" spans="2:16">
      <c r="B51" s="75" t="s">
        <v>1454</v>
      </c>
      <c r="C51" s="69" t="s">
        <v>1455</v>
      </c>
      <c r="D51" s="69" t="s">
        <v>229</v>
      </c>
      <c r="E51" s="69"/>
      <c r="F51" s="94">
        <v>41760</v>
      </c>
      <c r="G51" s="76">
        <v>5.1199999999995303</v>
      </c>
      <c r="H51" s="82" t="s">
        <v>130</v>
      </c>
      <c r="I51" s="83">
        <v>4.8000000000000001E-2</v>
      </c>
      <c r="J51" s="83">
        <v>4.8599999999995508E-2</v>
      </c>
      <c r="K51" s="76">
        <v>4198842.3713040007</v>
      </c>
      <c r="L51" s="78">
        <v>111.592156</v>
      </c>
      <c r="M51" s="76">
        <v>4685.5787089350006</v>
      </c>
      <c r="N51" s="69"/>
      <c r="O51" s="77">
        <f t="shared" si="0"/>
        <v>2.3450880014810075E-3</v>
      </c>
      <c r="P51" s="77">
        <f>M51/'סכום נכסי הקרן'!$C$42</f>
        <v>1.4317331875575152E-3</v>
      </c>
    </row>
    <row r="52" spans="2:16">
      <c r="B52" s="75" t="s">
        <v>1456</v>
      </c>
      <c r="C52" s="69" t="s">
        <v>1457</v>
      </c>
      <c r="D52" s="69" t="s">
        <v>229</v>
      </c>
      <c r="E52" s="69"/>
      <c r="F52" s="94">
        <v>41791</v>
      </c>
      <c r="G52" s="76">
        <v>5.2099999999999485</v>
      </c>
      <c r="H52" s="82" t="s">
        <v>130</v>
      </c>
      <c r="I52" s="83">
        <v>4.8000000000000001E-2</v>
      </c>
      <c r="J52" s="83">
        <v>4.8499999999999405E-2</v>
      </c>
      <c r="K52" s="76">
        <v>16812017.544599999</v>
      </c>
      <c r="L52" s="78">
        <v>111.084216</v>
      </c>
      <c r="M52" s="76">
        <v>18675.497899218997</v>
      </c>
      <c r="N52" s="69"/>
      <c r="O52" s="77">
        <f t="shared" si="0"/>
        <v>9.3469107586705517E-3</v>
      </c>
      <c r="P52" s="77">
        <f>M52/'סכום נכסי הקרן'!$C$42</f>
        <v>5.7065160564872741E-3</v>
      </c>
    </row>
    <row r="53" spans="2:16">
      <c r="B53" s="75" t="s">
        <v>1458</v>
      </c>
      <c r="C53" s="69" t="s">
        <v>1459</v>
      </c>
      <c r="D53" s="69" t="s">
        <v>229</v>
      </c>
      <c r="E53" s="69"/>
      <c r="F53" s="94">
        <v>41821</v>
      </c>
      <c r="G53" s="76">
        <v>5.1700000000000905</v>
      </c>
      <c r="H53" s="82" t="s">
        <v>130</v>
      </c>
      <c r="I53" s="83">
        <v>4.8000000000000001E-2</v>
      </c>
      <c r="J53" s="83">
        <v>4.8500000000001292E-2</v>
      </c>
      <c r="K53" s="76">
        <v>10942504.577613002</v>
      </c>
      <c r="L53" s="78">
        <v>113.18611</v>
      </c>
      <c r="M53" s="76">
        <v>12385.395284664</v>
      </c>
      <c r="N53" s="69"/>
      <c r="O53" s="77">
        <f t="shared" si="0"/>
        <v>6.1987736584765817E-3</v>
      </c>
      <c r="P53" s="77">
        <f>M53/'סכום נכסי הקרן'!$C$42</f>
        <v>3.7845018879433781E-3</v>
      </c>
    </row>
    <row r="54" spans="2:16">
      <c r="B54" s="75" t="s">
        <v>1460</v>
      </c>
      <c r="C54" s="69" t="s">
        <v>1461</v>
      </c>
      <c r="D54" s="69" t="s">
        <v>229</v>
      </c>
      <c r="E54" s="69"/>
      <c r="F54" s="94">
        <v>41852</v>
      </c>
      <c r="G54" s="76">
        <v>5.2499999999999716</v>
      </c>
      <c r="H54" s="82" t="s">
        <v>130</v>
      </c>
      <c r="I54" s="83">
        <v>4.8000000000000001E-2</v>
      </c>
      <c r="J54" s="83">
        <v>4.8500000000000598E-2</v>
      </c>
      <c r="K54" s="76">
        <v>8052363.6320520006</v>
      </c>
      <c r="L54" s="78">
        <v>112.417824</v>
      </c>
      <c r="M54" s="76">
        <v>9052.2920045970022</v>
      </c>
      <c r="N54" s="69"/>
      <c r="O54" s="77">
        <f t="shared" si="0"/>
        <v>4.5305868676161791E-3</v>
      </c>
      <c r="P54" s="77">
        <f>M54/'סכום נכסי הקרן'!$C$42</f>
        <v>2.7660333315346012E-3</v>
      </c>
    </row>
    <row r="55" spans="2:16">
      <c r="B55" s="75" t="s">
        <v>1462</v>
      </c>
      <c r="C55" s="69" t="s">
        <v>1463</v>
      </c>
      <c r="D55" s="69" t="s">
        <v>229</v>
      </c>
      <c r="E55" s="69"/>
      <c r="F55" s="94">
        <v>41883</v>
      </c>
      <c r="G55" s="76">
        <v>5.3400000000001899</v>
      </c>
      <c r="H55" s="82" t="s">
        <v>130</v>
      </c>
      <c r="I55" s="83">
        <v>4.8000000000000001E-2</v>
      </c>
      <c r="J55" s="83">
        <v>4.8500000000001695E-2</v>
      </c>
      <c r="K55" s="76">
        <v>13108391.879139001</v>
      </c>
      <c r="L55" s="78">
        <v>111.86584000000001</v>
      </c>
      <c r="M55" s="76">
        <v>14663.812628730004</v>
      </c>
      <c r="N55" s="69"/>
      <c r="O55" s="77">
        <f t="shared" si="0"/>
        <v>7.3391000744530317E-3</v>
      </c>
      <c r="P55" s="77">
        <f>M55/'סכום נכסי הקרן'!$C$42</f>
        <v>4.4806988636521472E-3</v>
      </c>
    </row>
    <row r="56" spans="2:16">
      <c r="B56" s="75" t="s">
        <v>1464</v>
      </c>
      <c r="C56" s="69" t="s">
        <v>1465</v>
      </c>
      <c r="D56" s="69" t="s">
        <v>229</v>
      </c>
      <c r="E56" s="69"/>
      <c r="F56" s="94">
        <v>41913</v>
      </c>
      <c r="G56" s="76">
        <v>5.4199999999998267</v>
      </c>
      <c r="H56" s="82" t="s">
        <v>130</v>
      </c>
      <c r="I56" s="83">
        <v>4.8000000000000001E-2</v>
      </c>
      <c r="J56" s="83">
        <v>4.849999999999894E-2</v>
      </c>
      <c r="K56" s="76">
        <v>11400137.028180001</v>
      </c>
      <c r="L56" s="78">
        <v>111.53838</v>
      </c>
      <c r="M56" s="76">
        <v>12715.528128491002</v>
      </c>
      <c r="N56" s="69"/>
      <c r="O56" s="77">
        <f t="shared" si="0"/>
        <v>6.3640020366654247E-3</v>
      </c>
      <c r="P56" s="77">
        <f>M56/'סכום נכסי הקרן'!$C$42</f>
        <v>3.8853778262577924E-3</v>
      </c>
    </row>
    <row r="57" spans="2:16">
      <c r="B57" s="75" t="s">
        <v>1466</v>
      </c>
      <c r="C57" s="69" t="s">
        <v>1467</v>
      </c>
      <c r="D57" s="69" t="s">
        <v>229</v>
      </c>
      <c r="E57" s="69"/>
      <c r="F57" s="94">
        <v>41945</v>
      </c>
      <c r="G57" s="76">
        <v>5.5099999999998932</v>
      </c>
      <c r="H57" s="82" t="s">
        <v>130</v>
      </c>
      <c r="I57" s="83">
        <v>4.8000000000000001E-2</v>
      </c>
      <c r="J57" s="83">
        <v>4.8499999999999696E-2</v>
      </c>
      <c r="K57" s="76">
        <v>6127053.4007910006</v>
      </c>
      <c r="L57" s="78">
        <v>111.40720899999999</v>
      </c>
      <c r="M57" s="76">
        <v>6825.979198072002</v>
      </c>
      <c r="N57" s="69"/>
      <c r="O57" s="77">
        <f t="shared" si="0"/>
        <v>3.4163382818076697E-3</v>
      </c>
      <c r="P57" s="77">
        <f>M57/'סכום נכסי הקרן'!$C$42</f>
        <v>2.0857575045790341E-3</v>
      </c>
    </row>
    <row r="58" spans="2:16">
      <c r="B58" s="75" t="s">
        <v>1468</v>
      </c>
      <c r="C58" s="69" t="s">
        <v>1469</v>
      </c>
      <c r="D58" s="69" t="s">
        <v>229</v>
      </c>
      <c r="E58" s="69"/>
      <c r="F58" s="94">
        <v>41974</v>
      </c>
      <c r="G58" s="76">
        <v>5.5900000000000016</v>
      </c>
      <c r="H58" s="82" t="s">
        <v>130</v>
      </c>
      <c r="I58" s="83">
        <v>4.8000000000000001E-2</v>
      </c>
      <c r="J58" s="83">
        <v>4.8500000000000126E-2</v>
      </c>
      <c r="K58" s="76">
        <v>20753571.725424003</v>
      </c>
      <c r="L58" s="78">
        <v>110.657724</v>
      </c>
      <c r="M58" s="76">
        <v>22965.430116722004</v>
      </c>
      <c r="N58" s="69"/>
      <c r="O58" s="77">
        <f t="shared" si="0"/>
        <v>1.1493981418533555E-2</v>
      </c>
      <c r="P58" s="77">
        <f>M58/'סכום נכסי הקרן'!$C$42</f>
        <v>7.0173548471064379E-3</v>
      </c>
    </row>
    <row r="59" spans="2:16">
      <c r="B59" s="75" t="s">
        <v>1470</v>
      </c>
      <c r="C59" s="69" t="s">
        <v>1471</v>
      </c>
      <c r="D59" s="69" t="s">
        <v>229</v>
      </c>
      <c r="E59" s="69"/>
      <c r="F59" s="94">
        <v>42005</v>
      </c>
      <c r="G59" s="76">
        <v>5.5399999999986855</v>
      </c>
      <c r="H59" s="82" t="s">
        <v>130</v>
      </c>
      <c r="I59" s="83">
        <v>4.8000000000000001E-2</v>
      </c>
      <c r="J59" s="83">
        <v>4.8499999999992036E-2</v>
      </c>
      <c r="K59" s="76">
        <v>1777243.4000730002</v>
      </c>
      <c r="L59" s="78">
        <v>113.086434</v>
      </c>
      <c r="M59" s="76">
        <v>2009.8211831160004</v>
      </c>
      <c r="N59" s="69"/>
      <c r="O59" s="77">
        <f t="shared" si="0"/>
        <v>1.0058965678369693E-3</v>
      </c>
      <c r="P59" s="77">
        <f>M59/'סכום נכסי הקרן'!$C$42</f>
        <v>6.1412428809190349E-4</v>
      </c>
    </row>
    <row r="60" spans="2:16">
      <c r="B60" s="75" t="s">
        <v>1472</v>
      </c>
      <c r="C60" s="69" t="s">
        <v>1473</v>
      </c>
      <c r="D60" s="69" t="s">
        <v>229</v>
      </c>
      <c r="E60" s="69"/>
      <c r="F60" s="94">
        <v>42036</v>
      </c>
      <c r="G60" s="76">
        <v>5.6199999999999619</v>
      </c>
      <c r="H60" s="82" t="s">
        <v>130</v>
      </c>
      <c r="I60" s="83">
        <v>4.8000000000000001E-2</v>
      </c>
      <c r="J60" s="83">
        <v>4.8600000000000323E-2</v>
      </c>
      <c r="K60" s="76">
        <v>12245593.589397002</v>
      </c>
      <c r="L60" s="78">
        <v>112.57939500000001</v>
      </c>
      <c r="M60" s="76">
        <v>13786.015217546001</v>
      </c>
      <c r="N60" s="69"/>
      <c r="O60" s="77">
        <f t="shared" si="0"/>
        <v>6.8997707397919173E-3</v>
      </c>
      <c r="P60" s="77">
        <f>M60/'סכום נכסי הקרן'!$C$42</f>
        <v>4.2124776334447342E-3</v>
      </c>
    </row>
    <row r="61" spans="2:16">
      <c r="B61" s="75" t="s">
        <v>1474</v>
      </c>
      <c r="C61" s="69" t="s">
        <v>1475</v>
      </c>
      <c r="D61" s="69" t="s">
        <v>229</v>
      </c>
      <c r="E61" s="69"/>
      <c r="F61" s="94">
        <v>42064</v>
      </c>
      <c r="G61" s="76">
        <v>5.700000000000033</v>
      </c>
      <c r="H61" s="82" t="s">
        <v>130</v>
      </c>
      <c r="I61" s="83">
        <v>4.8000000000000001E-2</v>
      </c>
      <c r="J61" s="83">
        <v>4.8600000000000351E-2</v>
      </c>
      <c r="K61" s="76">
        <v>30359312.807499003</v>
      </c>
      <c r="L61" s="78">
        <v>113.184641</v>
      </c>
      <c r="M61" s="76">
        <v>34362.079123587006</v>
      </c>
      <c r="N61" s="69"/>
      <c r="O61" s="77">
        <f t="shared" si="0"/>
        <v>1.7197896879845742E-2</v>
      </c>
      <c r="P61" s="77">
        <f>M61/'סכום נכסי הקרן'!$C$42</f>
        <v>1.0499733785477052E-2</v>
      </c>
    </row>
    <row r="62" spans="2:16">
      <c r="B62" s="75" t="s">
        <v>1476</v>
      </c>
      <c r="C62" s="69" t="s">
        <v>1477</v>
      </c>
      <c r="D62" s="69" t="s">
        <v>229</v>
      </c>
      <c r="E62" s="69"/>
      <c r="F62" s="94">
        <v>42095</v>
      </c>
      <c r="G62" s="76">
        <v>5.7799999999999425</v>
      </c>
      <c r="H62" s="82" t="s">
        <v>130</v>
      </c>
      <c r="I62" s="83">
        <v>4.8000000000000001E-2</v>
      </c>
      <c r="J62" s="83">
        <v>4.8499999999999585E-2</v>
      </c>
      <c r="K62" s="76">
        <v>18143546.991165005</v>
      </c>
      <c r="L62" s="78">
        <v>113.569693</v>
      </c>
      <c r="M62" s="76">
        <v>20605.570643981002</v>
      </c>
      <c r="N62" s="69"/>
      <c r="O62" s="77">
        <f t="shared" si="0"/>
        <v>1.031289398441294E-2</v>
      </c>
      <c r="P62" s="77">
        <f>M62/'סכום נכסי הקרן'!$C$42</f>
        <v>6.296272279727429E-3</v>
      </c>
    </row>
    <row r="63" spans="2:16">
      <c r="B63" s="75" t="s">
        <v>1478</v>
      </c>
      <c r="C63" s="69" t="s">
        <v>1479</v>
      </c>
      <c r="D63" s="69" t="s">
        <v>229</v>
      </c>
      <c r="E63" s="69"/>
      <c r="F63" s="94">
        <v>42125</v>
      </c>
      <c r="G63" s="76">
        <v>5.8700000000001236</v>
      </c>
      <c r="H63" s="82" t="s">
        <v>130</v>
      </c>
      <c r="I63" s="83">
        <v>4.8000000000000001E-2</v>
      </c>
      <c r="J63" s="83">
        <v>4.8500000000001015E-2</v>
      </c>
      <c r="K63" s="76">
        <v>17250605.624205004</v>
      </c>
      <c r="L63" s="78">
        <v>112.778851</v>
      </c>
      <c r="M63" s="76">
        <v>19455.034816480002</v>
      </c>
      <c r="N63" s="69"/>
      <c r="O63" s="77">
        <f t="shared" si="0"/>
        <v>9.7370616418249144E-3</v>
      </c>
      <c r="P63" s="77">
        <f>M63/'סכום נכסי הקרן'!$C$42</f>
        <v>5.9447126474954605E-3</v>
      </c>
    </row>
    <row r="64" spans="2:16">
      <c r="B64" s="75" t="s">
        <v>1480</v>
      </c>
      <c r="C64" s="69" t="s">
        <v>1481</v>
      </c>
      <c r="D64" s="69" t="s">
        <v>229</v>
      </c>
      <c r="E64" s="69"/>
      <c r="F64" s="94">
        <v>42156</v>
      </c>
      <c r="G64" s="76">
        <v>5.9500000000001521</v>
      </c>
      <c r="H64" s="82" t="s">
        <v>130</v>
      </c>
      <c r="I64" s="83">
        <v>4.8000000000000001E-2</v>
      </c>
      <c r="J64" s="83">
        <v>4.8500000000001792E-2</v>
      </c>
      <c r="K64" s="76">
        <v>6490851.3348300001</v>
      </c>
      <c r="L64" s="78">
        <v>111.653127</v>
      </c>
      <c r="M64" s="76">
        <v>7247.2384766220011</v>
      </c>
      <c r="N64" s="69"/>
      <c r="O64" s="77">
        <f t="shared" si="0"/>
        <v>3.6271745820828797E-3</v>
      </c>
      <c r="P64" s="77">
        <f>M64/'סכום נכסי הקרן'!$C$42</f>
        <v>2.2144781871526616E-3</v>
      </c>
    </row>
    <row r="65" spans="2:16">
      <c r="B65" s="75" t="s">
        <v>1482</v>
      </c>
      <c r="C65" s="69" t="s">
        <v>1483</v>
      </c>
      <c r="D65" s="69" t="s">
        <v>229</v>
      </c>
      <c r="E65" s="69"/>
      <c r="F65" s="94">
        <v>42218</v>
      </c>
      <c r="G65" s="76">
        <v>5.9800000000003486</v>
      </c>
      <c r="H65" s="82" t="s">
        <v>130</v>
      </c>
      <c r="I65" s="83">
        <v>4.8000000000000001E-2</v>
      </c>
      <c r="J65" s="83">
        <v>4.8500000000002041E-2</v>
      </c>
      <c r="K65" s="76">
        <v>7155701.6760630012</v>
      </c>
      <c r="L65" s="78">
        <v>112.852689</v>
      </c>
      <c r="M65" s="76">
        <v>8075.4017803910019</v>
      </c>
      <c r="N65" s="69"/>
      <c r="O65" s="77">
        <f t="shared" si="0"/>
        <v>4.0416625135804565E-3</v>
      </c>
      <c r="P65" s="77">
        <f>M65/'סכום נכסי הקרן'!$C$42</f>
        <v>2.4675331373261175E-3</v>
      </c>
    </row>
    <row r="66" spans="2:16">
      <c r="B66" s="75" t="s">
        <v>1484</v>
      </c>
      <c r="C66" s="69" t="s">
        <v>1485</v>
      </c>
      <c r="D66" s="69" t="s">
        <v>229</v>
      </c>
      <c r="E66" s="69"/>
      <c r="F66" s="94">
        <v>42309</v>
      </c>
      <c r="G66" s="76">
        <v>6.2300000000000448</v>
      </c>
      <c r="H66" s="82" t="s">
        <v>130</v>
      </c>
      <c r="I66" s="83">
        <v>4.8000000000000001E-2</v>
      </c>
      <c r="J66" s="83">
        <v>4.8500000000000612E-2</v>
      </c>
      <c r="K66" s="76">
        <v>15423544.167642003</v>
      </c>
      <c r="L66" s="78">
        <v>111.985287</v>
      </c>
      <c r="M66" s="76">
        <v>17272.100184027004</v>
      </c>
      <c r="N66" s="69"/>
      <c r="O66" s="77">
        <f t="shared" si="0"/>
        <v>8.6445234234782571E-3</v>
      </c>
      <c r="P66" s="77">
        <f>M66/'סכום נכסי הקרן'!$C$42</f>
        <v>5.2776915272244916E-3</v>
      </c>
    </row>
    <row r="67" spans="2:16">
      <c r="B67" s="75" t="s">
        <v>1486</v>
      </c>
      <c r="C67" s="69" t="s">
        <v>1487</v>
      </c>
      <c r="D67" s="69" t="s">
        <v>229</v>
      </c>
      <c r="E67" s="69"/>
      <c r="F67" s="94">
        <v>42339</v>
      </c>
      <c r="G67" s="76">
        <v>6.3099999999999881</v>
      </c>
      <c r="H67" s="82" t="s">
        <v>130</v>
      </c>
      <c r="I67" s="83">
        <v>4.8000000000000001E-2</v>
      </c>
      <c r="J67" s="83">
        <v>4.8499999999999564E-2</v>
      </c>
      <c r="K67" s="76">
        <v>12316726.206765002</v>
      </c>
      <c r="L67" s="78">
        <v>111.431074</v>
      </c>
      <c r="M67" s="76">
        <v>13724.660318236003</v>
      </c>
      <c r="N67" s="69"/>
      <c r="O67" s="77">
        <f t="shared" si="0"/>
        <v>6.8690631907052744E-3</v>
      </c>
      <c r="P67" s="77">
        <f>M67/'סכום נכסי הקרן'!$C$42</f>
        <v>4.1937299288348721E-3</v>
      </c>
    </row>
    <row r="68" spans="2:16">
      <c r="B68" s="75" t="s">
        <v>1488</v>
      </c>
      <c r="C68" s="69" t="s">
        <v>1489</v>
      </c>
      <c r="D68" s="69" t="s">
        <v>229</v>
      </c>
      <c r="E68" s="69"/>
      <c r="F68" s="94">
        <v>42370</v>
      </c>
      <c r="G68" s="76">
        <v>6.2500000000001998</v>
      </c>
      <c r="H68" s="82" t="s">
        <v>130</v>
      </c>
      <c r="I68" s="83">
        <v>4.8000000000000001E-2</v>
      </c>
      <c r="J68" s="83">
        <v>4.8500000000000931E-2</v>
      </c>
      <c r="K68" s="76">
        <v>6565452.2979030013</v>
      </c>
      <c r="L68" s="78">
        <v>114.113685</v>
      </c>
      <c r="M68" s="76">
        <v>7492.0795323580023</v>
      </c>
      <c r="N68" s="69"/>
      <c r="O68" s="77">
        <f t="shared" si="0"/>
        <v>3.7497152238570829E-3</v>
      </c>
      <c r="P68" s="77">
        <f>M68/'סכום נכסי הקרן'!$C$42</f>
        <v>2.2892922254923414E-3</v>
      </c>
    </row>
    <row r="69" spans="2:16">
      <c r="B69" s="75" t="s">
        <v>1490</v>
      </c>
      <c r="C69" s="69" t="s">
        <v>1491</v>
      </c>
      <c r="D69" s="69" t="s">
        <v>229</v>
      </c>
      <c r="E69" s="69"/>
      <c r="F69" s="94">
        <v>42461</v>
      </c>
      <c r="G69" s="76">
        <v>6.490000000000105</v>
      </c>
      <c r="H69" s="82" t="s">
        <v>130</v>
      </c>
      <c r="I69" s="83">
        <v>4.8000000000000001E-2</v>
      </c>
      <c r="J69" s="83">
        <v>4.8500000000000723E-2</v>
      </c>
      <c r="K69" s="76">
        <v>17886447.983178005</v>
      </c>
      <c r="L69" s="78">
        <v>113.79674799999999</v>
      </c>
      <c r="M69" s="76">
        <v>20354.196175263001</v>
      </c>
      <c r="N69" s="69"/>
      <c r="O69" s="77">
        <f t="shared" si="0"/>
        <v>1.0187083430991839E-2</v>
      </c>
      <c r="P69" s="77">
        <f>M69/'סכום נכסי הקרן'!$C$42</f>
        <v>6.2194618809005139E-3</v>
      </c>
    </row>
    <row r="70" spans="2:16">
      <c r="B70" s="75" t="s">
        <v>1492</v>
      </c>
      <c r="C70" s="69" t="s">
        <v>1493</v>
      </c>
      <c r="D70" s="69" t="s">
        <v>229</v>
      </c>
      <c r="E70" s="69"/>
      <c r="F70" s="94">
        <v>42491</v>
      </c>
      <c r="G70" s="76">
        <v>6.5799999999999494</v>
      </c>
      <c r="H70" s="82" t="s">
        <v>130</v>
      </c>
      <c r="I70" s="83">
        <v>4.8000000000000001E-2</v>
      </c>
      <c r="J70" s="83">
        <v>4.8499999999999724E-2</v>
      </c>
      <c r="K70" s="76">
        <v>19231031.021760002</v>
      </c>
      <c r="L70" s="78">
        <v>113.58266399999999</v>
      </c>
      <c r="M70" s="76">
        <v>21843.117278276004</v>
      </c>
      <c r="N70" s="69"/>
      <c r="O70" s="77">
        <f t="shared" si="0"/>
        <v>1.0932274416081765E-2</v>
      </c>
      <c r="P70" s="77">
        <f>M70/'סכום נכסי הקרן'!$C$42</f>
        <v>6.6744190781349586E-3</v>
      </c>
    </row>
    <row r="71" spans="2:16">
      <c r="B71" s="75" t="s">
        <v>1494</v>
      </c>
      <c r="C71" s="69" t="s">
        <v>1495</v>
      </c>
      <c r="D71" s="69" t="s">
        <v>229</v>
      </c>
      <c r="E71" s="69"/>
      <c r="F71" s="94">
        <v>42522</v>
      </c>
      <c r="G71" s="76">
        <v>6.6600000000002684</v>
      </c>
      <c r="H71" s="82" t="s">
        <v>130</v>
      </c>
      <c r="I71" s="83">
        <v>4.8000000000000001E-2</v>
      </c>
      <c r="J71" s="83">
        <v>4.8500000000002236E-2</v>
      </c>
      <c r="K71" s="76">
        <v>10951143.911460001</v>
      </c>
      <c r="L71" s="78">
        <v>112.675006</v>
      </c>
      <c r="M71" s="76">
        <v>12339.202094645001</v>
      </c>
      <c r="N71" s="69"/>
      <c r="O71" s="77">
        <f t="shared" si="0"/>
        <v>6.1756544020532258E-3</v>
      </c>
      <c r="P71" s="77">
        <f>M71/'סכום נכסי הקרן'!$C$42</f>
        <v>3.7703870203255885E-3</v>
      </c>
    </row>
    <row r="72" spans="2:16">
      <c r="B72" s="75" t="s">
        <v>1496</v>
      </c>
      <c r="C72" s="69" t="s">
        <v>1497</v>
      </c>
      <c r="D72" s="69" t="s">
        <v>229</v>
      </c>
      <c r="E72" s="69"/>
      <c r="F72" s="94">
        <v>42552</v>
      </c>
      <c r="G72" s="76">
        <v>6.5900000000001047</v>
      </c>
      <c r="H72" s="82" t="s">
        <v>130</v>
      </c>
      <c r="I72" s="83">
        <v>4.8000000000000001E-2</v>
      </c>
      <c r="J72" s="83">
        <v>4.8499999999999995E-2</v>
      </c>
      <c r="K72" s="76">
        <v>3370853.6602740004</v>
      </c>
      <c r="L72" s="78">
        <v>114.576982</v>
      </c>
      <c r="M72" s="76">
        <v>3862.2223948400006</v>
      </c>
      <c r="N72" s="69"/>
      <c r="O72" s="77">
        <f t="shared" si="0"/>
        <v>1.9330059230291271E-3</v>
      </c>
      <c r="P72" s="77">
        <f>M72/'סכום נכסי הקרן'!$C$42</f>
        <v>1.1801470691071049E-3</v>
      </c>
    </row>
    <row r="73" spans="2:16">
      <c r="B73" s="75" t="s">
        <v>1498</v>
      </c>
      <c r="C73" s="69" t="s">
        <v>1499</v>
      </c>
      <c r="D73" s="69" t="s">
        <v>229</v>
      </c>
      <c r="E73" s="69"/>
      <c r="F73" s="94">
        <v>42583</v>
      </c>
      <c r="G73" s="76">
        <v>6.6700000000000541</v>
      </c>
      <c r="H73" s="82" t="s">
        <v>130</v>
      </c>
      <c r="I73" s="83">
        <v>4.8000000000000001E-2</v>
      </c>
      <c r="J73" s="83">
        <v>4.850000000000057E-2</v>
      </c>
      <c r="K73" s="76">
        <v>28858149.725544006</v>
      </c>
      <c r="L73" s="78">
        <v>113.786986</v>
      </c>
      <c r="M73" s="76">
        <v>32836.818849066003</v>
      </c>
      <c r="N73" s="69"/>
      <c r="O73" s="77">
        <f t="shared" si="0"/>
        <v>1.6434518481763551E-2</v>
      </c>
      <c r="P73" s="77">
        <f>M73/'סכום נכסי הקרן'!$C$42</f>
        <v>1.0033672730834954E-2</v>
      </c>
    </row>
    <row r="74" spans="2:16">
      <c r="B74" s="75" t="s">
        <v>1500</v>
      </c>
      <c r="C74" s="69" t="s">
        <v>1501</v>
      </c>
      <c r="D74" s="69" t="s">
        <v>229</v>
      </c>
      <c r="E74" s="69"/>
      <c r="F74" s="94">
        <v>42614</v>
      </c>
      <c r="G74" s="76">
        <v>6.7500000000003011</v>
      </c>
      <c r="H74" s="82" t="s">
        <v>130</v>
      </c>
      <c r="I74" s="83">
        <v>4.8000000000000001E-2</v>
      </c>
      <c r="J74" s="83">
        <v>4.8500000000002409E-2</v>
      </c>
      <c r="K74" s="76">
        <v>8840371.7762280013</v>
      </c>
      <c r="L74" s="78">
        <v>112.87374199999999</v>
      </c>
      <c r="M74" s="76">
        <v>9978.4584497760006</v>
      </c>
      <c r="N74" s="69"/>
      <c r="O74" s="77">
        <f t="shared" si="0"/>
        <v>4.99412444811224E-3</v>
      </c>
      <c r="P74" s="77">
        <f>M74/'סכום נכסי הקרן'!$C$42</f>
        <v>3.0490342838473488E-3</v>
      </c>
    </row>
    <row r="75" spans="2:16">
      <c r="B75" s="75" t="s">
        <v>1502</v>
      </c>
      <c r="C75" s="69" t="s">
        <v>1503</v>
      </c>
      <c r="D75" s="69" t="s">
        <v>229</v>
      </c>
      <c r="E75" s="69"/>
      <c r="F75" s="94">
        <v>42644</v>
      </c>
      <c r="G75" s="76">
        <v>6.8400000000000727</v>
      </c>
      <c r="H75" s="82" t="s">
        <v>130</v>
      </c>
      <c r="I75" s="83">
        <v>4.8000000000000001E-2</v>
      </c>
      <c r="J75" s="83">
        <v>4.849999999999987E-2</v>
      </c>
      <c r="K75" s="76">
        <v>6799912.467561001</v>
      </c>
      <c r="L75" s="78">
        <v>112.76682700000001</v>
      </c>
      <c r="M75" s="76">
        <v>7668.0454967660007</v>
      </c>
      <c r="N75" s="69"/>
      <c r="O75" s="77">
        <f t="shared" si="0"/>
        <v>3.837784531286565E-3</v>
      </c>
      <c r="P75" s="77">
        <f>M75/'סכום נכסי הקרן'!$C$42</f>
        <v>2.3430606768990109E-3</v>
      </c>
    </row>
    <row r="76" spans="2:16">
      <c r="B76" s="75" t="s">
        <v>1504</v>
      </c>
      <c r="C76" s="69" t="s">
        <v>1505</v>
      </c>
      <c r="D76" s="69" t="s">
        <v>229</v>
      </c>
      <c r="E76" s="69"/>
      <c r="F76" s="94">
        <v>42675</v>
      </c>
      <c r="G76" s="76">
        <v>6.9199999999996766</v>
      </c>
      <c r="H76" s="82" t="s">
        <v>130</v>
      </c>
      <c r="I76" s="83">
        <v>4.8000000000000001E-2</v>
      </c>
      <c r="J76" s="83">
        <v>4.8499999999997538E-2</v>
      </c>
      <c r="K76" s="76">
        <v>9918081.3780179992</v>
      </c>
      <c r="L76" s="78">
        <v>112.424988</v>
      </c>
      <c r="M76" s="76">
        <v>11150.401774055003</v>
      </c>
      <c r="N76" s="69"/>
      <c r="O76" s="77">
        <f t="shared" si="0"/>
        <v>5.5806710411598947E-3</v>
      </c>
      <c r="P76" s="77">
        <f>M76/'סכום נכסי הקרן'!$C$42</f>
        <v>3.4071352262361925E-3</v>
      </c>
    </row>
    <row r="77" spans="2:16">
      <c r="B77" s="75" t="s">
        <v>1506</v>
      </c>
      <c r="C77" s="69" t="s">
        <v>1507</v>
      </c>
      <c r="D77" s="69" t="s">
        <v>229</v>
      </c>
      <c r="E77" s="69"/>
      <c r="F77" s="94">
        <v>42705</v>
      </c>
      <c r="G77" s="76">
        <v>7.0000000000001616</v>
      </c>
      <c r="H77" s="82" t="s">
        <v>130</v>
      </c>
      <c r="I77" s="83">
        <v>4.8000000000000001E-2</v>
      </c>
      <c r="J77" s="83">
        <v>4.8600000000001725E-2</v>
      </c>
      <c r="K77" s="76">
        <v>11080986.162489003</v>
      </c>
      <c r="L77" s="78">
        <v>111.73911200000001</v>
      </c>
      <c r="M77" s="76">
        <v>12381.795586401002</v>
      </c>
      <c r="N77" s="69"/>
      <c r="O77" s="77">
        <f t="shared" si="0"/>
        <v>6.1969720434083275E-3</v>
      </c>
      <c r="P77" s="77">
        <f>M77/'סכום נכסי הקרן'!$C$42</f>
        <v>3.783401958182621E-3</v>
      </c>
    </row>
    <row r="78" spans="2:16">
      <c r="B78" s="75" t="s">
        <v>1508</v>
      </c>
      <c r="C78" s="69" t="s">
        <v>1509</v>
      </c>
      <c r="D78" s="69" t="s">
        <v>229</v>
      </c>
      <c r="E78" s="69"/>
      <c r="F78" s="94">
        <v>42736</v>
      </c>
      <c r="G78" s="76">
        <v>6.9200000000001376</v>
      </c>
      <c r="H78" s="82" t="s">
        <v>130</v>
      </c>
      <c r="I78" s="83">
        <v>4.8000000000000001E-2</v>
      </c>
      <c r="J78" s="83">
        <v>4.8500000000000695E-2</v>
      </c>
      <c r="K78" s="76">
        <v>22444800.152013</v>
      </c>
      <c r="L78" s="78">
        <v>114.458671</v>
      </c>
      <c r="M78" s="76">
        <v>25690.020037432005</v>
      </c>
      <c r="N78" s="69"/>
      <c r="O78" s="77">
        <f t="shared" ref="O78:O141" si="1">IFERROR(M78/$M$11,0)</f>
        <v>1.2857613005775717E-2</v>
      </c>
      <c r="P78" s="77">
        <f>M78/'סכום נכסי הקרן'!$C$42</f>
        <v>7.8498850539998888E-3</v>
      </c>
    </row>
    <row r="79" spans="2:16">
      <c r="B79" s="75" t="s">
        <v>1510</v>
      </c>
      <c r="C79" s="69" t="s">
        <v>1511</v>
      </c>
      <c r="D79" s="69" t="s">
        <v>229</v>
      </c>
      <c r="E79" s="69"/>
      <c r="F79" s="94">
        <v>42767</v>
      </c>
      <c r="G79" s="76">
        <v>7.009999999999958</v>
      </c>
      <c r="H79" s="82" t="s">
        <v>130</v>
      </c>
      <c r="I79" s="83">
        <v>4.8000000000000001E-2</v>
      </c>
      <c r="J79" s="83">
        <v>4.8499999999999509E-2</v>
      </c>
      <c r="K79" s="76">
        <v>12269052.218529003</v>
      </c>
      <c r="L79" s="78">
        <v>113.998153</v>
      </c>
      <c r="M79" s="76">
        <v>13986.492873362</v>
      </c>
      <c r="N79" s="69"/>
      <c r="O79" s="77">
        <f t="shared" si="1"/>
        <v>7.0001079178490539E-3</v>
      </c>
      <c r="P79" s="77">
        <f>M79/'סכום נכסי הקרן'!$C$42</f>
        <v>4.2737359178586015E-3</v>
      </c>
    </row>
    <row r="80" spans="2:16">
      <c r="B80" s="75" t="s">
        <v>1512</v>
      </c>
      <c r="C80" s="69" t="s">
        <v>1513</v>
      </c>
      <c r="D80" s="69" t="s">
        <v>229</v>
      </c>
      <c r="E80" s="69"/>
      <c r="F80" s="94">
        <v>42795</v>
      </c>
      <c r="G80" s="76">
        <v>7.090000000000046</v>
      </c>
      <c r="H80" s="82" t="s">
        <v>130</v>
      </c>
      <c r="I80" s="83">
        <v>4.8000000000000001E-2</v>
      </c>
      <c r="J80" s="83">
        <v>4.8500000000000008E-2</v>
      </c>
      <c r="K80" s="76">
        <v>15200876.373381002</v>
      </c>
      <c r="L80" s="78">
        <v>113.784931</v>
      </c>
      <c r="M80" s="76">
        <v>17296.306730380002</v>
      </c>
      <c r="N80" s="69"/>
      <c r="O80" s="77">
        <f t="shared" si="1"/>
        <v>8.6566385718806222E-3</v>
      </c>
      <c r="P80" s="77">
        <f>M80/'סכום נכסי הקרן'!$C$42</f>
        <v>5.2850881196034967E-3</v>
      </c>
    </row>
    <row r="81" spans="2:16">
      <c r="B81" s="75" t="s">
        <v>1514</v>
      </c>
      <c r="C81" s="69" t="s">
        <v>1515</v>
      </c>
      <c r="D81" s="69" t="s">
        <v>229</v>
      </c>
      <c r="E81" s="69"/>
      <c r="F81" s="94">
        <v>42826</v>
      </c>
      <c r="G81" s="76">
        <v>7.1699999999998951</v>
      </c>
      <c r="H81" s="82" t="s">
        <v>130</v>
      </c>
      <c r="I81" s="83">
        <v>4.8000000000000001E-2</v>
      </c>
      <c r="J81" s="83">
        <v>4.8499999999999668E-2</v>
      </c>
      <c r="K81" s="76">
        <v>10727719.387227003</v>
      </c>
      <c r="L81" s="78">
        <v>113.335953</v>
      </c>
      <c r="M81" s="76">
        <v>12158.363013084001</v>
      </c>
      <c r="N81" s="69"/>
      <c r="O81" s="77">
        <f t="shared" si="1"/>
        <v>6.0851461453977872E-3</v>
      </c>
      <c r="P81" s="77">
        <f>M81/'סכום נכסי הקרן'!$C$42</f>
        <v>3.7151295311739115E-3</v>
      </c>
    </row>
    <row r="82" spans="2:16">
      <c r="B82" s="75" t="s">
        <v>1516</v>
      </c>
      <c r="C82" s="69" t="s">
        <v>1517</v>
      </c>
      <c r="D82" s="69" t="s">
        <v>229</v>
      </c>
      <c r="E82" s="69"/>
      <c r="F82" s="94">
        <v>42856</v>
      </c>
      <c r="G82" s="76">
        <v>7.2599999999999545</v>
      </c>
      <c r="H82" s="82" t="s">
        <v>130</v>
      </c>
      <c r="I82" s="83">
        <v>4.8000000000000001E-2</v>
      </c>
      <c r="J82" s="83">
        <v>4.8499999999999537E-2</v>
      </c>
      <c r="K82" s="76">
        <v>19387548.004302002</v>
      </c>
      <c r="L82" s="78">
        <v>112.547304</v>
      </c>
      <c r="M82" s="76">
        <v>21820.162501400006</v>
      </c>
      <c r="N82" s="69"/>
      <c r="O82" s="77">
        <f t="shared" si="1"/>
        <v>1.0920785766509851E-2</v>
      </c>
      <c r="P82" s="77">
        <f>M82/'סכום נכסי הקרן'!$C$42</f>
        <v>6.6674049785097247E-3</v>
      </c>
    </row>
    <row r="83" spans="2:16">
      <c r="B83" s="75" t="s">
        <v>1518</v>
      </c>
      <c r="C83" s="69" t="s">
        <v>1519</v>
      </c>
      <c r="D83" s="69" t="s">
        <v>229</v>
      </c>
      <c r="E83" s="69"/>
      <c r="F83" s="94">
        <v>42887</v>
      </c>
      <c r="G83" s="76">
        <v>7.3399999999999608</v>
      </c>
      <c r="H83" s="82" t="s">
        <v>130</v>
      </c>
      <c r="I83" s="83">
        <v>4.8000000000000001E-2</v>
      </c>
      <c r="J83" s="83">
        <v>4.8499999999999786E-2</v>
      </c>
      <c r="K83" s="76">
        <v>17025352.335873004</v>
      </c>
      <c r="L83" s="78">
        <v>111.891183</v>
      </c>
      <c r="M83" s="76">
        <v>19049.868115264002</v>
      </c>
      <c r="N83" s="69"/>
      <c r="O83" s="77">
        <f t="shared" si="1"/>
        <v>9.5342795248989053E-3</v>
      </c>
      <c r="P83" s="77">
        <f>M83/'סכום נכסי הקרן'!$C$42</f>
        <v>5.8209092394942326E-3</v>
      </c>
    </row>
    <row r="84" spans="2:16">
      <c r="B84" s="75" t="s">
        <v>1520</v>
      </c>
      <c r="C84" s="69" t="s">
        <v>1521</v>
      </c>
      <c r="D84" s="69" t="s">
        <v>229</v>
      </c>
      <c r="E84" s="69"/>
      <c r="F84" s="94">
        <v>42918</v>
      </c>
      <c r="G84" s="76">
        <v>7.249999999999881</v>
      </c>
      <c r="H84" s="82" t="s">
        <v>130</v>
      </c>
      <c r="I84" s="83">
        <v>4.8000000000000001E-2</v>
      </c>
      <c r="J84" s="83">
        <v>4.8499999999999037E-2</v>
      </c>
      <c r="K84" s="76">
        <v>7391486.123172001</v>
      </c>
      <c r="L84" s="78">
        <v>113.632464</v>
      </c>
      <c r="M84" s="76">
        <v>8399.1278197280026</v>
      </c>
      <c r="N84" s="69"/>
      <c r="O84" s="77">
        <f t="shared" si="1"/>
        <v>4.2036843464798813E-3</v>
      </c>
      <c r="P84" s="77">
        <f>M84/'סכום נכסי הקרן'!$C$42</f>
        <v>2.56645140185372E-3</v>
      </c>
    </row>
    <row r="85" spans="2:16">
      <c r="B85" s="75" t="s">
        <v>1522</v>
      </c>
      <c r="C85" s="69" t="s">
        <v>1523</v>
      </c>
      <c r="D85" s="69" t="s">
        <v>229</v>
      </c>
      <c r="E85" s="69"/>
      <c r="F85" s="94">
        <v>42949</v>
      </c>
      <c r="G85" s="76">
        <v>7.3400000000000745</v>
      </c>
      <c r="H85" s="82" t="s">
        <v>130</v>
      </c>
      <c r="I85" s="83">
        <v>4.8000000000000001E-2</v>
      </c>
      <c r="J85" s="83">
        <v>4.850000000000039E-2</v>
      </c>
      <c r="K85" s="76">
        <v>18099467.470296003</v>
      </c>
      <c r="L85" s="78">
        <v>114.000902</v>
      </c>
      <c r="M85" s="76">
        <v>20633.556101172006</v>
      </c>
      <c r="N85" s="69"/>
      <c r="O85" s="77">
        <f t="shared" si="1"/>
        <v>1.0326900442089009E-2</v>
      </c>
      <c r="P85" s="77">
        <f>M85/'סכום נכסי הקרן'!$C$42</f>
        <v>6.3048235623583077E-3</v>
      </c>
    </row>
    <row r="86" spans="2:16">
      <c r="B86" s="75" t="s">
        <v>1524</v>
      </c>
      <c r="C86" s="69" t="s">
        <v>1525</v>
      </c>
      <c r="D86" s="69" t="s">
        <v>229</v>
      </c>
      <c r="E86" s="69"/>
      <c r="F86" s="94">
        <v>42979</v>
      </c>
      <c r="G86" s="76">
        <v>7.4200000000002904</v>
      </c>
      <c r="H86" s="82" t="s">
        <v>130</v>
      </c>
      <c r="I86" s="83">
        <v>4.8000000000000001E-2</v>
      </c>
      <c r="J86" s="83">
        <v>4.8500000000002069E-2</v>
      </c>
      <c r="K86" s="76">
        <v>8130054.575844002</v>
      </c>
      <c r="L86" s="78">
        <v>113.68098500000001</v>
      </c>
      <c r="M86" s="76">
        <v>9242.3261202459998</v>
      </c>
      <c r="N86" s="69"/>
      <c r="O86" s="77">
        <f t="shared" si="1"/>
        <v>4.625697152207218E-3</v>
      </c>
      <c r="P86" s="77">
        <f>M86/'סכום נכסי הקרן'!$C$42</f>
        <v>2.8241004705251344E-3</v>
      </c>
    </row>
    <row r="87" spans="2:16">
      <c r="B87" s="75" t="s">
        <v>1526</v>
      </c>
      <c r="C87" s="69" t="s">
        <v>1527</v>
      </c>
      <c r="D87" s="69" t="s">
        <v>229</v>
      </c>
      <c r="E87" s="69"/>
      <c r="F87" s="94">
        <v>43009</v>
      </c>
      <c r="G87" s="76">
        <v>7.4999999999999147</v>
      </c>
      <c r="H87" s="82" t="s">
        <v>130</v>
      </c>
      <c r="I87" s="83">
        <v>4.8000000000000001E-2</v>
      </c>
      <c r="J87" s="83">
        <v>4.8499999999999349E-2</v>
      </c>
      <c r="K87" s="76">
        <v>15538567.123386001</v>
      </c>
      <c r="L87" s="78">
        <v>112.892754</v>
      </c>
      <c r="M87" s="76">
        <v>17541.916386659002</v>
      </c>
      <c r="N87" s="69"/>
      <c r="O87" s="77">
        <f t="shared" si="1"/>
        <v>8.7795638909856921E-3</v>
      </c>
      <c r="P87" s="77">
        <f>M87/'סכום נכסי הקרן'!$C$42</f>
        <v>5.3601370127975599E-3</v>
      </c>
    </row>
    <row r="88" spans="2:16">
      <c r="B88" s="75" t="s">
        <v>1528</v>
      </c>
      <c r="C88" s="69" t="s">
        <v>1529</v>
      </c>
      <c r="D88" s="69" t="s">
        <v>229</v>
      </c>
      <c r="E88" s="69"/>
      <c r="F88" s="94">
        <v>43040</v>
      </c>
      <c r="G88" s="76">
        <v>7.5900000000001286</v>
      </c>
      <c r="H88" s="82" t="s">
        <v>130</v>
      </c>
      <c r="I88" s="83">
        <v>4.8000000000000001E-2</v>
      </c>
      <c r="J88" s="83">
        <v>4.8500000000000612E-2</v>
      </c>
      <c r="K88" s="76">
        <v>16670445.979005003</v>
      </c>
      <c r="L88" s="78">
        <v>112.320705</v>
      </c>
      <c r="M88" s="76">
        <v>18724.362462701003</v>
      </c>
      <c r="N88" s="69"/>
      <c r="O88" s="77">
        <f t="shared" si="1"/>
        <v>9.3713670123454166E-3</v>
      </c>
      <c r="P88" s="77">
        <f>M88/'סכום נכסי הקרן'!$C$42</f>
        <v>5.7214471934030385E-3</v>
      </c>
    </row>
    <row r="89" spans="2:16">
      <c r="B89" s="75" t="s">
        <v>1530</v>
      </c>
      <c r="C89" s="69" t="s">
        <v>1531</v>
      </c>
      <c r="D89" s="69" t="s">
        <v>229</v>
      </c>
      <c r="E89" s="69"/>
      <c r="F89" s="94">
        <v>43070</v>
      </c>
      <c r="G89" s="76">
        <v>7.6700000000000399</v>
      </c>
      <c r="H89" s="82" t="s">
        <v>130</v>
      </c>
      <c r="I89" s="83">
        <v>4.8000000000000001E-2</v>
      </c>
      <c r="J89" s="83">
        <v>4.8500000000000182E-2</v>
      </c>
      <c r="K89" s="76">
        <v>17071702.046658002</v>
      </c>
      <c r="L89" s="78">
        <v>111.557219</v>
      </c>
      <c r="M89" s="76">
        <v>19044.716053569005</v>
      </c>
      <c r="N89" s="69"/>
      <c r="O89" s="77">
        <f t="shared" si="1"/>
        <v>9.5317009665575863E-3</v>
      </c>
      <c r="P89" s="77">
        <f>M89/'סכום נכסי הקרן'!$C$42</f>
        <v>5.8193349669931642E-3</v>
      </c>
    </row>
    <row r="90" spans="2:16">
      <c r="B90" s="75" t="s">
        <v>1532</v>
      </c>
      <c r="C90" s="69" t="s">
        <v>1533</v>
      </c>
      <c r="D90" s="69" t="s">
        <v>229</v>
      </c>
      <c r="E90" s="69"/>
      <c r="F90" s="94">
        <v>43101</v>
      </c>
      <c r="G90" s="76">
        <v>7.5700000000000136</v>
      </c>
      <c r="H90" s="82" t="s">
        <v>130</v>
      </c>
      <c r="I90" s="83">
        <v>4.8000000000000001E-2</v>
      </c>
      <c r="J90" s="83">
        <v>4.849999999999996E-2</v>
      </c>
      <c r="K90" s="76">
        <v>23307093.955107003</v>
      </c>
      <c r="L90" s="78">
        <v>114.113761</v>
      </c>
      <c r="M90" s="76">
        <v>26596.601501866004</v>
      </c>
      <c r="N90" s="69"/>
      <c r="O90" s="77">
        <f t="shared" si="1"/>
        <v>1.3311348487916935E-2</v>
      </c>
      <c r="P90" s="77">
        <f>M90/'סכום נכסי הקרן'!$C$42</f>
        <v>8.1269015871720893E-3</v>
      </c>
    </row>
    <row r="91" spans="2:16">
      <c r="B91" s="75" t="s">
        <v>1534</v>
      </c>
      <c r="C91" s="69" t="s">
        <v>1535</v>
      </c>
      <c r="D91" s="69" t="s">
        <v>229</v>
      </c>
      <c r="E91" s="69"/>
      <c r="F91" s="94">
        <v>43132</v>
      </c>
      <c r="G91" s="76">
        <v>7.6600000000000605</v>
      </c>
      <c r="H91" s="82" t="s">
        <v>130</v>
      </c>
      <c r="I91" s="83">
        <v>4.8000000000000001E-2</v>
      </c>
      <c r="J91" s="83">
        <v>4.8500000000000452E-2</v>
      </c>
      <c r="K91" s="76">
        <v>22375496.298744</v>
      </c>
      <c r="L91" s="78">
        <v>113.546487</v>
      </c>
      <c r="M91" s="76">
        <v>25406.590082881004</v>
      </c>
      <c r="N91" s="69"/>
      <c r="O91" s="77">
        <f t="shared" si="1"/>
        <v>1.2715758983686536E-2</v>
      </c>
      <c r="P91" s="77">
        <f>M91/'סכום נכסי הקרן'!$C$42</f>
        <v>7.7632797278520717E-3</v>
      </c>
    </row>
    <row r="92" spans="2:16">
      <c r="B92" s="75" t="s">
        <v>1536</v>
      </c>
      <c r="C92" s="69" t="s">
        <v>1537</v>
      </c>
      <c r="D92" s="69" t="s">
        <v>229</v>
      </c>
      <c r="E92" s="69"/>
      <c r="F92" s="94">
        <v>43161</v>
      </c>
      <c r="G92" s="76">
        <v>7.7399999999995872</v>
      </c>
      <c r="H92" s="82" t="s">
        <v>130</v>
      </c>
      <c r="I92" s="83">
        <v>4.8000000000000001E-2</v>
      </c>
      <c r="J92" s="83">
        <v>4.8499999999997163E-2</v>
      </c>
      <c r="K92" s="76">
        <v>5263372.2594150007</v>
      </c>
      <c r="L92" s="78">
        <v>113.664711</v>
      </c>
      <c r="M92" s="76">
        <v>5982.5968892020001</v>
      </c>
      <c r="N92" s="69"/>
      <c r="O92" s="77">
        <f t="shared" si="1"/>
        <v>2.994233381633678E-3</v>
      </c>
      <c r="P92" s="77">
        <f>M92/'סכום נכסי הקרן'!$C$42</f>
        <v>1.8280522100109441E-3</v>
      </c>
    </row>
    <row r="93" spans="2:16">
      <c r="B93" s="75" t="s">
        <v>1538</v>
      </c>
      <c r="C93" s="69" t="s">
        <v>1539</v>
      </c>
      <c r="D93" s="69" t="s">
        <v>229</v>
      </c>
      <c r="E93" s="69"/>
      <c r="F93" s="94">
        <v>43221</v>
      </c>
      <c r="G93" s="76">
        <v>7.8999999999999124</v>
      </c>
      <c r="H93" s="82" t="s">
        <v>130</v>
      </c>
      <c r="I93" s="83">
        <v>4.8000000000000001E-2</v>
      </c>
      <c r="J93" s="83">
        <v>4.8499999999999301E-2</v>
      </c>
      <c r="K93" s="76">
        <v>21303336.050082006</v>
      </c>
      <c r="L93" s="78">
        <v>112.32286999999999</v>
      </c>
      <c r="M93" s="76">
        <v>23928.518353689004</v>
      </c>
      <c r="N93" s="69"/>
      <c r="O93" s="77">
        <f t="shared" si="1"/>
        <v>1.1975998007983218E-2</v>
      </c>
      <c r="P93" s="77">
        <f>M93/'סכום נכסי הקרן'!$C$42</f>
        <v>7.3116376832441585E-3</v>
      </c>
    </row>
    <row r="94" spans="2:16">
      <c r="B94" s="75" t="s">
        <v>1540</v>
      </c>
      <c r="C94" s="69" t="s">
        <v>1541</v>
      </c>
      <c r="D94" s="69" t="s">
        <v>229</v>
      </c>
      <c r="E94" s="69"/>
      <c r="F94" s="94">
        <v>43252</v>
      </c>
      <c r="G94" s="76">
        <v>7.9899999999999354</v>
      </c>
      <c r="H94" s="82" t="s">
        <v>130</v>
      </c>
      <c r="I94" s="83">
        <v>4.8000000000000001E-2</v>
      </c>
      <c r="J94" s="83">
        <v>4.8499999999999203E-2</v>
      </c>
      <c r="K94" s="76">
        <v>11871642.861567002</v>
      </c>
      <c r="L94" s="78">
        <v>111.437478</v>
      </c>
      <c r="M94" s="76">
        <v>13229.459390213002</v>
      </c>
      <c r="N94" s="69"/>
      <c r="O94" s="77">
        <f t="shared" si="1"/>
        <v>6.621219791465279E-3</v>
      </c>
      <c r="P94" s="77">
        <f>M94/'סכום נכסי הקרן'!$C$42</f>
        <v>4.0424155134334587E-3</v>
      </c>
    </row>
    <row r="95" spans="2:16">
      <c r="B95" s="75" t="s">
        <v>1542</v>
      </c>
      <c r="C95" s="69" t="s">
        <v>1543</v>
      </c>
      <c r="D95" s="69" t="s">
        <v>229</v>
      </c>
      <c r="E95" s="69"/>
      <c r="F95" s="94">
        <v>43282</v>
      </c>
      <c r="G95" s="76">
        <v>7.8800000000001678</v>
      </c>
      <c r="H95" s="82" t="s">
        <v>130</v>
      </c>
      <c r="I95" s="83">
        <v>4.8000000000000001E-2</v>
      </c>
      <c r="J95" s="83">
        <v>4.8500000000000876E-2</v>
      </c>
      <c r="K95" s="76">
        <v>9104975.0231040027</v>
      </c>
      <c r="L95" s="78">
        <v>113.10691799999999</v>
      </c>
      <c r="M95" s="76">
        <v>10298.356650006002</v>
      </c>
      <c r="N95" s="69"/>
      <c r="O95" s="77">
        <f t="shared" si="1"/>
        <v>5.1542304836002788E-3</v>
      </c>
      <c r="P95" s="77">
        <f>M95/'סכום נכסי הקרן'!$C$42</f>
        <v>3.1467829075202004E-3</v>
      </c>
    </row>
    <row r="96" spans="2:16">
      <c r="B96" s="75" t="s">
        <v>1544</v>
      </c>
      <c r="C96" s="69" t="s">
        <v>1545</v>
      </c>
      <c r="D96" s="69" t="s">
        <v>229</v>
      </c>
      <c r="E96" s="69"/>
      <c r="F96" s="94">
        <v>43313</v>
      </c>
      <c r="G96" s="76">
        <v>7.9599999999999449</v>
      </c>
      <c r="H96" s="82" t="s">
        <v>130</v>
      </c>
      <c r="I96" s="83">
        <v>4.8000000000000001E-2</v>
      </c>
      <c r="J96" s="83">
        <v>4.8599999999999491E-2</v>
      </c>
      <c r="K96" s="76">
        <v>25723332.755703002</v>
      </c>
      <c r="L96" s="78">
        <v>112.515468</v>
      </c>
      <c r="M96" s="76">
        <v>28942.728228161006</v>
      </c>
      <c r="N96" s="69"/>
      <c r="O96" s="77">
        <f t="shared" si="1"/>
        <v>1.4485562811816077E-2</v>
      </c>
      <c r="P96" s="77">
        <f>M96/'סכום נכסי הקרן'!$C$42</f>
        <v>8.8437879538116777E-3</v>
      </c>
    </row>
    <row r="97" spans="2:16">
      <c r="B97" s="75" t="s">
        <v>1546</v>
      </c>
      <c r="C97" s="69" t="s">
        <v>1547</v>
      </c>
      <c r="D97" s="69" t="s">
        <v>229</v>
      </c>
      <c r="E97" s="69"/>
      <c r="F97" s="94">
        <v>43345</v>
      </c>
      <c r="G97" s="76">
        <v>8.0499999999999954</v>
      </c>
      <c r="H97" s="82" t="s">
        <v>130</v>
      </c>
      <c r="I97" s="83">
        <v>4.8000000000000001E-2</v>
      </c>
      <c r="J97" s="83">
        <v>4.8500000000000106E-2</v>
      </c>
      <c r="K97" s="76">
        <v>23875145.920754999</v>
      </c>
      <c r="L97" s="78">
        <v>112.06857599999999</v>
      </c>
      <c r="M97" s="76">
        <v>26756.536146862007</v>
      </c>
      <c r="N97" s="69"/>
      <c r="O97" s="77">
        <f t="shared" si="1"/>
        <v>1.3391394271010076E-2</v>
      </c>
      <c r="P97" s="77">
        <f>M97/'סכום נכסי הקרן'!$C$42</f>
        <v>8.1757714820784241E-3</v>
      </c>
    </row>
    <row r="98" spans="2:16">
      <c r="B98" s="75" t="s">
        <v>1548</v>
      </c>
      <c r="C98" s="69" t="s">
        <v>1549</v>
      </c>
      <c r="D98" s="69" t="s">
        <v>229</v>
      </c>
      <c r="E98" s="69"/>
      <c r="F98" s="94">
        <v>43375</v>
      </c>
      <c r="G98" s="76">
        <v>8.1299999999999581</v>
      </c>
      <c r="H98" s="82" t="s">
        <v>130</v>
      </c>
      <c r="I98" s="83">
        <v>4.8000000000000001E-2</v>
      </c>
      <c r="J98" s="83">
        <v>4.849999999999989E-2</v>
      </c>
      <c r="K98" s="76">
        <v>8573624.4610980023</v>
      </c>
      <c r="L98" s="78">
        <v>111.52074500000001</v>
      </c>
      <c r="M98" s="76">
        <v>9561.3698979260025</v>
      </c>
      <c r="N98" s="69"/>
      <c r="O98" s="77">
        <f t="shared" si="1"/>
        <v>4.7853755572584067E-3</v>
      </c>
      <c r="P98" s="77">
        <f>M98/'סכום נכסי הקרן'!$C$42</f>
        <v>2.9215880154290605E-3</v>
      </c>
    </row>
    <row r="99" spans="2:16">
      <c r="B99" s="75" t="s">
        <v>1550</v>
      </c>
      <c r="C99" s="69" t="s">
        <v>1551</v>
      </c>
      <c r="D99" s="69" t="s">
        <v>229</v>
      </c>
      <c r="E99" s="69"/>
      <c r="F99" s="94">
        <v>43405</v>
      </c>
      <c r="G99" s="76">
        <v>8.2200000003012317</v>
      </c>
      <c r="H99" s="82" t="s">
        <v>130</v>
      </c>
      <c r="I99" s="83">
        <v>4.8000000000000001E-2</v>
      </c>
      <c r="J99" s="83">
        <v>4.8500000001475113E-2</v>
      </c>
      <c r="K99" s="76">
        <v>5801.5964520000007</v>
      </c>
      <c r="L99" s="78">
        <v>111.007533</v>
      </c>
      <c r="M99" s="76">
        <v>6.440209073000001</v>
      </c>
      <c r="N99" s="69"/>
      <c r="O99" s="77">
        <f t="shared" si="1"/>
        <v>3.2232639685086406E-6</v>
      </c>
      <c r="P99" s="77">
        <f>M99/'סכום נכסי הקרן'!$C$42</f>
        <v>1.9678809464965561E-6</v>
      </c>
    </row>
    <row r="100" spans="2:16">
      <c r="B100" s="75" t="s">
        <v>1552</v>
      </c>
      <c r="C100" s="69" t="s">
        <v>1553</v>
      </c>
      <c r="D100" s="69" t="s">
        <v>229</v>
      </c>
      <c r="E100" s="69"/>
      <c r="F100" s="94">
        <v>43435</v>
      </c>
      <c r="G100" s="76">
        <v>8.2999999999999083</v>
      </c>
      <c r="H100" s="82" t="s">
        <v>130</v>
      </c>
      <c r="I100" s="83">
        <v>4.8000000000000001E-2</v>
      </c>
      <c r="J100" s="83">
        <v>4.859999999999963E-2</v>
      </c>
      <c r="K100" s="76">
        <v>9919342.5946380012</v>
      </c>
      <c r="L100" s="78">
        <v>110.17966300000001</v>
      </c>
      <c r="M100" s="76">
        <v>10929.098246640002</v>
      </c>
      <c r="N100" s="69"/>
      <c r="O100" s="77">
        <f t="shared" si="1"/>
        <v>5.4699107105657891E-3</v>
      </c>
      <c r="P100" s="77">
        <f>M100/'סכום נכסי הקרן'!$C$42</f>
        <v>3.3395133540180611E-3</v>
      </c>
    </row>
    <row r="101" spans="2:16">
      <c r="B101" s="75" t="s">
        <v>1554</v>
      </c>
      <c r="C101" s="69" t="s">
        <v>1555</v>
      </c>
      <c r="D101" s="69" t="s">
        <v>229</v>
      </c>
      <c r="E101" s="69"/>
      <c r="F101" s="94">
        <v>43497</v>
      </c>
      <c r="G101" s="76">
        <v>8.2700000000002589</v>
      </c>
      <c r="H101" s="82" t="s">
        <v>130</v>
      </c>
      <c r="I101" s="83">
        <v>4.8000000000000001E-2</v>
      </c>
      <c r="J101" s="83">
        <v>4.8500000000001382E-2</v>
      </c>
      <c r="K101" s="76">
        <v>14971082.705217002</v>
      </c>
      <c r="L101" s="78">
        <v>112.61681799999999</v>
      </c>
      <c r="M101" s="76">
        <v>16859.956972269003</v>
      </c>
      <c r="N101" s="69"/>
      <c r="O101" s="77">
        <f t="shared" si="1"/>
        <v>8.4382496287509438E-3</v>
      </c>
      <c r="P101" s="77">
        <f>M101/'סכום נכסי הקרן'!$C$42</f>
        <v>5.15175636511202E-3</v>
      </c>
    </row>
    <row r="102" spans="2:16">
      <c r="B102" s="75" t="s">
        <v>1556</v>
      </c>
      <c r="C102" s="69" t="s">
        <v>1557</v>
      </c>
      <c r="D102" s="69" t="s">
        <v>229</v>
      </c>
      <c r="E102" s="69"/>
      <c r="F102" s="94">
        <v>43525</v>
      </c>
      <c r="G102" s="76">
        <v>8.35000000000006</v>
      </c>
      <c r="H102" s="82" t="s">
        <v>130</v>
      </c>
      <c r="I102" s="83">
        <v>4.8000000000000001E-2</v>
      </c>
      <c r="J102" s="83">
        <v>4.87000000000005E-2</v>
      </c>
      <c r="K102" s="76">
        <v>23492492.798247002</v>
      </c>
      <c r="L102" s="78">
        <v>112.215339</v>
      </c>
      <c r="M102" s="76">
        <v>26362.180330287003</v>
      </c>
      <c r="N102" s="69"/>
      <c r="O102" s="77">
        <f t="shared" si="1"/>
        <v>1.3194022899998685E-2</v>
      </c>
      <c r="P102" s="77">
        <f>M102/'סכום נכסי הקרן'!$C$42</f>
        <v>8.055271465886164E-3</v>
      </c>
    </row>
    <row r="103" spans="2:16">
      <c r="B103" s="75" t="s">
        <v>1558</v>
      </c>
      <c r="C103" s="69" t="s">
        <v>1559</v>
      </c>
      <c r="D103" s="69" t="s">
        <v>229</v>
      </c>
      <c r="E103" s="69"/>
      <c r="F103" s="94">
        <v>43556</v>
      </c>
      <c r="G103" s="76">
        <v>8.4300000000001702</v>
      </c>
      <c r="H103" s="82" t="s">
        <v>130</v>
      </c>
      <c r="I103" s="83">
        <v>4.8000000000000001E-2</v>
      </c>
      <c r="J103" s="83">
        <v>4.8700000000001423E-2</v>
      </c>
      <c r="K103" s="76">
        <v>10402577.742591001</v>
      </c>
      <c r="L103" s="78">
        <v>111.636476</v>
      </c>
      <c r="M103" s="76">
        <v>11613.071209128</v>
      </c>
      <c r="N103" s="69"/>
      <c r="O103" s="77">
        <f t="shared" si="1"/>
        <v>5.8122327346541644E-3</v>
      </c>
      <c r="P103" s="77">
        <f>M103/'סכום נכסי הקרן'!$C$42</f>
        <v>3.5485092647939741E-3</v>
      </c>
    </row>
    <row r="104" spans="2:16">
      <c r="B104" s="75" t="s">
        <v>1560</v>
      </c>
      <c r="C104" s="69" t="s">
        <v>1561</v>
      </c>
      <c r="D104" s="69" t="s">
        <v>229</v>
      </c>
      <c r="E104" s="69"/>
      <c r="F104" s="94">
        <v>43586</v>
      </c>
      <c r="G104" s="76">
        <v>8.5200000000001541</v>
      </c>
      <c r="H104" s="82" t="s">
        <v>130</v>
      </c>
      <c r="I104" s="83">
        <v>4.8000000000000001E-2</v>
      </c>
      <c r="J104" s="83">
        <v>4.850000000000091E-2</v>
      </c>
      <c r="K104" s="76">
        <v>25343391.248928003</v>
      </c>
      <c r="L104" s="78">
        <v>110.79268399999999</v>
      </c>
      <c r="M104" s="76">
        <v>28078.623335657005</v>
      </c>
      <c r="N104" s="69"/>
      <c r="O104" s="77">
        <f t="shared" si="1"/>
        <v>1.4053086453758535E-2</v>
      </c>
      <c r="P104" s="77">
        <f>M104/'סכום נכסי הקרן'!$C$42</f>
        <v>8.5797506322809088E-3</v>
      </c>
    </row>
    <row r="105" spans="2:16">
      <c r="B105" s="75" t="s">
        <v>1562</v>
      </c>
      <c r="C105" s="69" t="s">
        <v>1563</v>
      </c>
      <c r="D105" s="69" t="s">
        <v>229</v>
      </c>
      <c r="E105" s="69"/>
      <c r="F105" s="94">
        <v>43617</v>
      </c>
      <c r="G105" s="76">
        <v>8.6000000003995893</v>
      </c>
      <c r="H105" s="82" t="s">
        <v>130</v>
      </c>
      <c r="I105" s="83">
        <v>4.8000000000000001E-2</v>
      </c>
      <c r="J105" s="83">
        <v>4.8500000002568787E-2</v>
      </c>
      <c r="K105" s="76">
        <v>6369.1439310000014</v>
      </c>
      <c r="L105" s="78">
        <v>110.017386</v>
      </c>
      <c r="M105" s="76">
        <v>7.007165672000002</v>
      </c>
      <c r="N105" s="69"/>
      <c r="O105" s="77">
        <f t="shared" si="1"/>
        <v>3.5070204050700448E-6</v>
      </c>
      <c r="P105" s="77">
        <f>M105/'סכום נכסי הקרן'!$C$42</f>
        <v>2.1411211435175001E-6</v>
      </c>
    </row>
    <row r="106" spans="2:16">
      <c r="B106" s="75" t="s">
        <v>1564</v>
      </c>
      <c r="C106" s="69" t="s">
        <v>1565</v>
      </c>
      <c r="D106" s="69" t="s">
        <v>229</v>
      </c>
      <c r="E106" s="69"/>
      <c r="F106" s="94">
        <v>43647</v>
      </c>
      <c r="G106" s="76">
        <v>8.4799999999998601</v>
      </c>
      <c r="H106" s="82" t="s">
        <v>130</v>
      </c>
      <c r="I106" s="83">
        <v>4.8000000000000001E-2</v>
      </c>
      <c r="J106" s="83">
        <v>4.849999999999853E-2</v>
      </c>
      <c r="K106" s="76">
        <v>7866334.180602001</v>
      </c>
      <c r="L106" s="78">
        <v>111.43966399999999</v>
      </c>
      <c r="M106" s="76">
        <v>8766.2164123379989</v>
      </c>
      <c r="N106" s="69"/>
      <c r="O106" s="77">
        <f t="shared" si="1"/>
        <v>4.3874087287784167E-3</v>
      </c>
      <c r="P106" s="77">
        <f>M106/'סכום נכסי הקרן'!$C$42</f>
        <v>2.678619599948715E-3</v>
      </c>
    </row>
    <row r="107" spans="2:16">
      <c r="B107" s="75" t="s">
        <v>1566</v>
      </c>
      <c r="C107" s="69" t="s">
        <v>1567</v>
      </c>
      <c r="D107" s="69" t="s">
        <v>229</v>
      </c>
      <c r="E107" s="69"/>
      <c r="F107" s="94">
        <v>43678</v>
      </c>
      <c r="G107" s="76">
        <v>8.5599999999998726</v>
      </c>
      <c r="H107" s="82" t="s">
        <v>130</v>
      </c>
      <c r="I107" s="83">
        <v>4.8000000000000001E-2</v>
      </c>
      <c r="J107" s="83">
        <v>4.8499999999999197E-2</v>
      </c>
      <c r="K107" s="76">
        <v>17668572.812073004</v>
      </c>
      <c r="L107" s="78">
        <v>111.659302</v>
      </c>
      <c r="M107" s="76">
        <v>19728.604993175999</v>
      </c>
      <c r="N107" s="69"/>
      <c r="O107" s="77">
        <f t="shared" si="1"/>
        <v>9.8739809379855895E-3</v>
      </c>
      <c r="P107" s="77">
        <f>M107/'סכום נכסי הקרן'!$C$42</f>
        <v>6.0283052035984526E-3</v>
      </c>
    </row>
    <row r="108" spans="2:16">
      <c r="B108" s="75" t="s">
        <v>1568</v>
      </c>
      <c r="C108" s="69" t="s">
        <v>1569</v>
      </c>
      <c r="D108" s="69" t="s">
        <v>229</v>
      </c>
      <c r="E108" s="69"/>
      <c r="F108" s="94">
        <v>43709</v>
      </c>
      <c r="G108" s="76">
        <v>8.6499999999765045</v>
      </c>
      <c r="H108" s="82" t="s">
        <v>130</v>
      </c>
      <c r="I108" s="83">
        <v>4.8000000000000001E-2</v>
      </c>
      <c r="J108" s="83">
        <v>4.850000000023498E-2</v>
      </c>
      <c r="K108" s="76">
        <v>7630.3605510000016</v>
      </c>
      <c r="L108" s="78">
        <v>111.55018200000001</v>
      </c>
      <c r="M108" s="76">
        <v>8.5116810679999997</v>
      </c>
      <c r="N108" s="69"/>
      <c r="O108" s="77">
        <f t="shared" si="1"/>
        <v>4.2600161868877794E-6</v>
      </c>
      <c r="P108" s="77">
        <f>M108/'סכום נכסי הקרן'!$C$42</f>
        <v>2.6008433587343345E-6</v>
      </c>
    </row>
    <row r="109" spans="2:16">
      <c r="B109" s="75" t="s">
        <v>1570</v>
      </c>
      <c r="C109" s="69" t="s">
        <v>1571</v>
      </c>
      <c r="D109" s="69" t="s">
        <v>229</v>
      </c>
      <c r="E109" s="69"/>
      <c r="F109" s="94">
        <v>43740</v>
      </c>
      <c r="G109" s="76">
        <v>8.7299999999998548</v>
      </c>
      <c r="H109" s="82" t="s">
        <v>130</v>
      </c>
      <c r="I109" s="83">
        <v>4.8000000000000001E-2</v>
      </c>
      <c r="J109" s="83">
        <v>4.8499999999998995E-2</v>
      </c>
      <c r="K109" s="76">
        <v>20159538.697404005</v>
      </c>
      <c r="L109" s="78">
        <v>110.855569</v>
      </c>
      <c r="M109" s="76">
        <v>22347.971253725005</v>
      </c>
      <c r="N109" s="69"/>
      <c r="O109" s="77">
        <f t="shared" si="1"/>
        <v>1.1184949074618136E-2</v>
      </c>
      <c r="P109" s="77">
        <f>M109/'סכום נכסי הקרן'!$C$42</f>
        <v>6.8286830946890581E-3</v>
      </c>
    </row>
    <row r="110" spans="2:16">
      <c r="B110" s="75" t="s">
        <v>1572</v>
      </c>
      <c r="C110" s="69" t="s">
        <v>1573</v>
      </c>
      <c r="D110" s="69" t="s">
        <v>229</v>
      </c>
      <c r="E110" s="69"/>
      <c r="F110" s="94">
        <v>43770</v>
      </c>
      <c r="G110" s="76">
        <v>8.8200000000000358</v>
      </c>
      <c r="H110" s="82" t="s">
        <v>130</v>
      </c>
      <c r="I110" s="83">
        <v>4.8000000000000001E-2</v>
      </c>
      <c r="J110" s="83">
        <v>4.8500000000000085E-2</v>
      </c>
      <c r="K110" s="76">
        <v>29258081.515746009</v>
      </c>
      <c r="L110" s="78">
        <v>110.652058</v>
      </c>
      <c r="M110" s="76">
        <v>32374.669361895001</v>
      </c>
      <c r="N110" s="69"/>
      <c r="O110" s="77">
        <f t="shared" si="1"/>
        <v>1.6203217017295855E-2</v>
      </c>
      <c r="P110" s="77">
        <f>M110/'סכום נכסי הקרן'!$C$42</f>
        <v>9.8924575684189112E-3</v>
      </c>
    </row>
    <row r="111" spans="2:16">
      <c r="B111" s="75" t="s">
        <v>1574</v>
      </c>
      <c r="C111" s="69" t="s">
        <v>1575</v>
      </c>
      <c r="D111" s="69" t="s">
        <v>229</v>
      </c>
      <c r="E111" s="69"/>
      <c r="F111" s="94">
        <v>43800</v>
      </c>
      <c r="G111" s="76">
        <v>8.9000000000002562</v>
      </c>
      <c r="H111" s="82" t="s">
        <v>130</v>
      </c>
      <c r="I111" s="83">
        <v>4.8000000000000001E-2</v>
      </c>
      <c r="J111" s="83">
        <v>4.8500000000001785E-2</v>
      </c>
      <c r="K111" s="76">
        <v>13114319.597253002</v>
      </c>
      <c r="L111" s="78">
        <v>109.795096</v>
      </c>
      <c r="M111" s="76">
        <v>14398.879821537001</v>
      </c>
      <c r="N111" s="69"/>
      <c r="O111" s="77">
        <f t="shared" si="1"/>
        <v>7.2065037003568614E-3</v>
      </c>
      <c r="P111" s="77">
        <f>M111/'סכום נכסי הקרן'!$C$42</f>
        <v>4.3997455564741715E-3</v>
      </c>
    </row>
    <row r="112" spans="2:16">
      <c r="B112" s="75" t="s">
        <v>1576</v>
      </c>
      <c r="C112" s="69" t="s">
        <v>1577</v>
      </c>
      <c r="D112" s="69" t="s">
        <v>229</v>
      </c>
      <c r="E112" s="69"/>
      <c r="F112" s="94">
        <v>43831</v>
      </c>
      <c r="G112" s="76">
        <v>8.7700000000000031</v>
      </c>
      <c r="H112" s="82" t="s">
        <v>130</v>
      </c>
      <c r="I112" s="83">
        <v>4.8000000000000001E-2</v>
      </c>
      <c r="J112" s="83">
        <v>4.8500000000000126E-2</v>
      </c>
      <c r="K112" s="76">
        <v>17682130.890737999</v>
      </c>
      <c r="L112" s="78">
        <v>112.40124400000001</v>
      </c>
      <c r="M112" s="76">
        <v>19874.935146735002</v>
      </c>
      <c r="N112" s="69"/>
      <c r="O112" s="77">
        <f t="shared" si="1"/>
        <v>9.9472178012809855E-3</v>
      </c>
      <c r="P112" s="77">
        <f>M112/'סכום נכסי הקרן'!$C$42</f>
        <v>6.0730180875782479E-3</v>
      </c>
    </row>
    <row r="113" spans="2:16">
      <c r="B113" s="75" t="s">
        <v>1578</v>
      </c>
      <c r="C113" s="69" t="s">
        <v>1579</v>
      </c>
      <c r="D113" s="69" t="s">
        <v>229</v>
      </c>
      <c r="E113" s="69"/>
      <c r="F113" s="94">
        <v>43863</v>
      </c>
      <c r="G113" s="76">
        <v>8.8599999999998573</v>
      </c>
      <c r="H113" s="82" t="s">
        <v>130</v>
      </c>
      <c r="I113" s="83">
        <v>4.8000000000000001E-2</v>
      </c>
      <c r="J113" s="83">
        <v>4.8699999999999244E-2</v>
      </c>
      <c r="K113" s="76">
        <v>18926384.147199005</v>
      </c>
      <c r="L113" s="78">
        <v>111.74545500000001</v>
      </c>
      <c r="M113" s="76">
        <v>21149.374027557005</v>
      </c>
      <c r="N113" s="69"/>
      <c r="O113" s="77">
        <f t="shared" si="1"/>
        <v>1.0585062454778625E-2</v>
      </c>
      <c r="P113" s="77">
        <f>M113/'סכום נכסי הקרן'!$C$42</f>
        <v>6.4624377419118858E-3</v>
      </c>
    </row>
    <row r="114" spans="2:16">
      <c r="B114" s="75" t="s">
        <v>1580</v>
      </c>
      <c r="C114" s="69" t="s">
        <v>1581</v>
      </c>
      <c r="D114" s="69" t="s">
        <v>229</v>
      </c>
      <c r="E114" s="69"/>
      <c r="F114" s="94">
        <v>43891</v>
      </c>
      <c r="G114" s="76">
        <v>8.9399999998900732</v>
      </c>
      <c r="H114" s="82" t="s">
        <v>130</v>
      </c>
      <c r="I114" s="83">
        <v>4.8000000000000001E-2</v>
      </c>
      <c r="J114" s="83">
        <v>4.8499999999115001E-2</v>
      </c>
      <c r="K114" s="76">
        <v>9585.2463120000011</v>
      </c>
      <c r="L114" s="78">
        <v>111.989914</v>
      </c>
      <c r="M114" s="76">
        <v>10.734509147000002</v>
      </c>
      <c r="N114" s="69"/>
      <c r="O114" s="77">
        <f t="shared" si="1"/>
        <v>5.3725206993992765E-6</v>
      </c>
      <c r="P114" s="77">
        <f>M114/'סכום נכסי הקרן'!$C$42</f>
        <v>3.280054386578189E-6</v>
      </c>
    </row>
    <row r="115" spans="2:16">
      <c r="B115" s="75" t="s">
        <v>1582</v>
      </c>
      <c r="C115" s="69" t="s">
        <v>1583</v>
      </c>
      <c r="D115" s="69" t="s">
        <v>229</v>
      </c>
      <c r="E115" s="69"/>
      <c r="F115" s="94">
        <v>44045</v>
      </c>
      <c r="G115" s="76">
        <v>9.1399999999987891</v>
      </c>
      <c r="H115" s="82" t="s">
        <v>130</v>
      </c>
      <c r="I115" s="83">
        <v>4.8000000000000001E-2</v>
      </c>
      <c r="J115" s="83">
        <v>4.8499999999995096E-2</v>
      </c>
      <c r="K115" s="76">
        <v>2619862.2238950003</v>
      </c>
      <c r="L115" s="78">
        <v>112.87255500000001</v>
      </c>
      <c r="M115" s="76">
        <v>2957.1054355970005</v>
      </c>
      <c r="N115" s="69"/>
      <c r="O115" s="77">
        <f t="shared" si="1"/>
        <v>1.4800034119390551E-3</v>
      </c>
      <c r="P115" s="77">
        <f>M115/'סכום נכסי הקרן'!$C$42</f>
        <v>9.0357803256564174E-4</v>
      </c>
    </row>
    <row r="116" spans="2:16">
      <c r="B116" s="75" t="s">
        <v>1584</v>
      </c>
      <c r="C116" s="69" t="s">
        <v>1585</v>
      </c>
      <c r="D116" s="69" t="s">
        <v>229</v>
      </c>
      <c r="E116" s="69"/>
      <c r="F116" s="94">
        <v>44075</v>
      </c>
      <c r="G116" s="76">
        <v>9.2200000000000237</v>
      </c>
      <c r="H116" s="82" t="s">
        <v>130</v>
      </c>
      <c r="I116" s="83">
        <v>4.8000000000000001E-2</v>
      </c>
      <c r="J116" s="83">
        <v>4.860000000000006E-2</v>
      </c>
      <c r="K116" s="76">
        <v>34612324.432631999</v>
      </c>
      <c r="L116" s="78">
        <v>112.180706</v>
      </c>
      <c r="M116" s="76">
        <v>38828.349926273011</v>
      </c>
      <c r="N116" s="69"/>
      <c r="O116" s="77">
        <f t="shared" si="1"/>
        <v>1.9433223340325698E-2</v>
      </c>
      <c r="P116" s="77">
        <f>M116/'סכום נכסי הקרן'!$C$42</f>
        <v>1.1864454886123789E-2</v>
      </c>
    </row>
    <row r="117" spans="2:16">
      <c r="B117" s="75" t="s">
        <v>1586</v>
      </c>
      <c r="C117" s="69" t="s">
        <v>1587</v>
      </c>
      <c r="D117" s="69" t="s">
        <v>229</v>
      </c>
      <c r="E117" s="69"/>
      <c r="F117" s="94">
        <v>44166</v>
      </c>
      <c r="G117" s="76">
        <v>9.4699999999999616</v>
      </c>
      <c r="H117" s="82" t="s">
        <v>130</v>
      </c>
      <c r="I117" s="83">
        <v>4.8000000000000001E-2</v>
      </c>
      <c r="J117" s="83">
        <v>4.8499999999999759E-2</v>
      </c>
      <c r="K117" s="76">
        <v>63185250.019563004</v>
      </c>
      <c r="L117" s="78">
        <v>110.653839</v>
      </c>
      <c r="M117" s="76">
        <v>69916.904862229014</v>
      </c>
      <c r="N117" s="69"/>
      <c r="O117" s="77">
        <f t="shared" si="1"/>
        <v>3.4992752203786934E-2</v>
      </c>
      <c r="P117" s="77">
        <f>M117/'סכום נכסי הקרן'!$C$42</f>
        <v>2.1363925201313552E-2</v>
      </c>
    </row>
    <row r="118" spans="2:16">
      <c r="B118" s="75" t="s">
        <v>1588</v>
      </c>
      <c r="C118" s="69" t="s">
        <v>1589</v>
      </c>
      <c r="D118" s="69" t="s">
        <v>229</v>
      </c>
      <c r="E118" s="69"/>
      <c r="F118" s="94">
        <v>44197</v>
      </c>
      <c r="G118" s="76">
        <v>9.3299999999998509</v>
      </c>
      <c r="H118" s="82" t="s">
        <v>130</v>
      </c>
      <c r="I118" s="83">
        <v>4.8000000000000001E-2</v>
      </c>
      <c r="J118" s="83">
        <v>4.849999999999912E-2</v>
      </c>
      <c r="K118" s="76">
        <v>19056415.580721002</v>
      </c>
      <c r="L118" s="78">
        <v>113.08780299999999</v>
      </c>
      <c r="M118" s="76">
        <v>21550.481691634002</v>
      </c>
      <c r="N118" s="69"/>
      <c r="O118" s="77">
        <f t="shared" si="1"/>
        <v>1.0785813061856324E-2</v>
      </c>
      <c r="P118" s="77">
        <f>M118/'סכום נכסי הקרן'!$C$42</f>
        <v>6.5850008638049413E-3</v>
      </c>
    </row>
    <row r="119" spans="2:16">
      <c r="B119" s="75" t="s">
        <v>1590</v>
      </c>
      <c r="C119" s="69" t="s">
        <v>1591</v>
      </c>
      <c r="D119" s="69" t="s">
        <v>229</v>
      </c>
      <c r="E119" s="69"/>
      <c r="F119" s="94">
        <v>44228</v>
      </c>
      <c r="G119" s="76">
        <v>9.419999999999968</v>
      </c>
      <c r="H119" s="82" t="s">
        <v>130</v>
      </c>
      <c r="I119" s="83">
        <v>4.8000000000000001E-2</v>
      </c>
      <c r="J119" s="83">
        <v>4.8499999999999946E-2</v>
      </c>
      <c r="K119" s="76">
        <v>34834172.436090007</v>
      </c>
      <c r="L119" s="78">
        <v>112.77491000000001</v>
      </c>
      <c r="M119" s="76">
        <v>39284.206576272009</v>
      </c>
      <c r="N119" s="69"/>
      <c r="O119" s="77">
        <f t="shared" si="1"/>
        <v>1.9661375299072956E-2</v>
      </c>
      <c r="P119" s="77">
        <f>M119/'סכום נכסי הקרן'!$C$42</f>
        <v>1.2003747198795387E-2</v>
      </c>
    </row>
    <row r="120" spans="2:16">
      <c r="B120" s="75" t="s">
        <v>1592</v>
      </c>
      <c r="C120" s="69" t="s">
        <v>1593</v>
      </c>
      <c r="D120" s="69" t="s">
        <v>229</v>
      </c>
      <c r="E120" s="69"/>
      <c r="F120" s="94">
        <v>44256</v>
      </c>
      <c r="G120" s="76">
        <v>9.5000000000000338</v>
      </c>
      <c r="H120" s="82" t="s">
        <v>130</v>
      </c>
      <c r="I120" s="83">
        <v>4.8000000000000001E-2</v>
      </c>
      <c r="J120" s="83">
        <v>4.85000000000003E-2</v>
      </c>
      <c r="K120" s="76">
        <v>13214586.318543002</v>
      </c>
      <c r="L120" s="78">
        <v>112.442965</v>
      </c>
      <c r="M120" s="76">
        <v>14858.872643423003</v>
      </c>
      <c r="N120" s="69"/>
      <c r="O120" s="77">
        <f t="shared" si="1"/>
        <v>7.4367257741671296E-3</v>
      </c>
      <c r="P120" s="77">
        <f>M120/'סכום נכסי הקרן'!$C$42</f>
        <v>4.5403017246752417E-3</v>
      </c>
    </row>
    <row r="121" spans="2:16">
      <c r="B121" s="75" t="s">
        <v>1594</v>
      </c>
      <c r="C121" s="69" t="s">
        <v>1595</v>
      </c>
      <c r="D121" s="69" t="s">
        <v>229</v>
      </c>
      <c r="E121" s="69"/>
      <c r="F121" s="94">
        <v>44287</v>
      </c>
      <c r="G121" s="76">
        <v>9.5799999999999681</v>
      </c>
      <c r="H121" s="82" t="s">
        <v>130</v>
      </c>
      <c r="I121" s="83">
        <v>4.8000000000000001E-2</v>
      </c>
      <c r="J121" s="83">
        <v>4.8500000000000092E-2</v>
      </c>
      <c r="K121" s="76">
        <v>18490318.500834003</v>
      </c>
      <c r="L121" s="78">
        <v>111.66434099999999</v>
      </c>
      <c r="M121" s="76">
        <v>20647.092379708003</v>
      </c>
      <c r="N121" s="69"/>
      <c r="O121" s="77">
        <f t="shared" si="1"/>
        <v>1.0333675221972429E-2</v>
      </c>
      <c r="P121" s="77">
        <f>M121/'סכום נכסי הקרן'!$C$42</f>
        <v>6.3089597300378846E-3</v>
      </c>
    </row>
    <row r="122" spans="2:16">
      <c r="B122" s="75" t="s">
        <v>1596</v>
      </c>
      <c r="C122" s="69" t="s">
        <v>1597</v>
      </c>
      <c r="D122" s="69" t="s">
        <v>229</v>
      </c>
      <c r="E122" s="69"/>
      <c r="F122" s="94">
        <v>44318</v>
      </c>
      <c r="G122" s="76">
        <v>9.6699999999999378</v>
      </c>
      <c r="H122" s="82" t="s">
        <v>130</v>
      </c>
      <c r="I122" s="83">
        <v>4.8000000000000001E-2</v>
      </c>
      <c r="J122" s="83">
        <v>4.8499999999999828E-2</v>
      </c>
      <c r="K122" s="76">
        <v>29146653.027369004</v>
      </c>
      <c r="L122" s="78">
        <v>110.54581399999999</v>
      </c>
      <c r="M122" s="76">
        <v>32220.404742603008</v>
      </c>
      <c r="N122" s="69"/>
      <c r="O122" s="77">
        <f t="shared" si="1"/>
        <v>1.612600902865086E-2</v>
      </c>
      <c r="P122" s="77">
        <f>M122/'סכום נכסי הקרן'!$C$42</f>
        <v>9.8453202159537612E-3</v>
      </c>
    </row>
    <row r="123" spans="2:16">
      <c r="B123" s="75" t="s">
        <v>1598</v>
      </c>
      <c r="C123" s="69" t="s">
        <v>1599</v>
      </c>
      <c r="D123" s="69" t="s">
        <v>229</v>
      </c>
      <c r="E123" s="69"/>
      <c r="F123" s="94">
        <v>44348</v>
      </c>
      <c r="G123" s="76">
        <v>9.7499999999999805</v>
      </c>
      <c r="H123" s="82" t="s">
        <v>130</v>
      </c>
      <c r="I123" s="83">
        <v>4.8000000000000001E-2</v>
      </c>
      <c r="J123" s="83">
        <v>4.8499999999999731E-2</v>
      </c>
      <c r="K123" s="76">
        <v>23480637.362018999</v>
      </c>
      <c r="L123" s="78">
        <v>109.796164</v>
      </c>
      <c r="M123" s="76">
        <v>25780.839130062002</v>
      </c>
      <c r="N123" s="69"/>
      <c r="O123" s="77">
        <f t="shared" si="1"/>
        <v>1.2903067106039973E-2</v>
      </c>
      <c r="P123" s="77">
        <f>M123/'סכום נכסי הקרן'!$C$42</f>
        <v>7.8776358863003413E-3</v>
      </c>
    </row>
    <row r="124" spans="2:16">
      <c r="B124" s="75" t="s">
        <v>1600</v>
      </c>
      <c r="C124" s="69" t="s">
        <v>1601</v>
      </c>
      <c r="D124" s="69" t="s">
        <v>229</v>
      </c>
      <c r="E124" s="69"/>
      <c r="F124" s="94">
        <v>44378</v>
      </c>
      <c r="G124" s="76">
        <v>9.6000000000002021</v>
      </c>
      <c r="H124" s="82" t="s">
        <v>130</v>
      </c>
      <c r="I124" s="83">
        <v>4.8000000000000001E-2</v>
      </c>
      <c r="J124" s="83">
        <v>4.8500000000000758E-2</v>
      </c>
      <c r="K124" s="76">
        <v>7120765.9756890014</v>
      </c>
      <c r="L124" s="78">
        <v>111.546251</v>
      </c>
      <c r="M124" s="76">
        <v>7942.947458304001</v>
      </c>
      <c r="N124" s="69"/>
      <c r="O124" s="77">
        <f t="shared" si="1"/>
        <v>3.9753703732140575E-3</v>
      </c>
      <c r="P124" s="77">
        <f>M124/'סכום נכסי הקרן'!$C$42</f>
        <v>2.4270601753831745E-3</v>
      </c>
    </row>
    <row r="125" spans="2:16">
      <c r="B125" s="75" t="s">
        <v>1602</v>
      </c>
      <c r="C125" s="69" t="s">
        <v>1603</v>
      </c>
      <c r="D125" s="69" t="s">
        <v>229</v>
      </c>
      <c r="E125" s="69"/>
      <c r="F125" s="94">
        <v>44409</v>
      </c>
      <c r="G125" s="76">
        <v>9.6800000000000903</v>
      </c>
      <c r="H125" s="82" t="s">
        <v>130</v>
      </c>
      <c r="I125" s="83">
        <v>4.8000000000000001E-2</v>
      </c>
      <c r="J125" s="83">
        <v>4.860000000000033E-2</v>
      </c>
      <c r="K125" s="76">
        <v>9014230.4872950017</v>
      </c>
      <c r="L125" s="78">
        <v>110.877154</v>
      </c>
      <c r="M125" s="76">
        <v>9994.7221798810024</v>
      </c>
      <c r="N125" s="69"/>
      <c r="O125" s="77">
        <f t="shared" si="1"/>
        <v>5.0022642918109142E-3</v>
      </c>
      <c r="P125" s="77">
        <f>M125/'סכום נכסי הקרן'!$C$42</f>
        <v>3.0540038561438095E-3</v>
      </c>
    </row>
    <row r="126" spans="2:16">
      <c r="B126" s="75" t="s">
        <v>1604</v>
      </c>
      <c r="C126" s="69" t="s">
        <v>1605</v>
      </c>
      <c r="D126" s="69" t="s">
        <v>229</v>
      </c>
      <c r="E126" s="69"/>
      <c r="F126" s="94">
        <v>44440</v>
      </c>
      <c r="G126" s="76">
        <v>9.7699999999999978</v>
      </c>
      <c r="H126" s="82" t="s">
        <v>130</v>
      </c>
      <c r="I126" s="83">
        <v>4.8000000000000001E-2</v>
      </c>
      <c r="J126" s="83">
        <v>4.8499999999999988E-2</v>
      </c>
      <c r="K126" s="76">
        <v>26409560.718644999</v>
      </c>
      <c r="L126" s="78">
        <v>110.124297</v>
      </c>
      <c r="M126" s="76">
        <v>29083.343123113002</v>
      </c>
      <c r="N126" s="69"/>
      <c r="O126" s="77">
        <f t="shared" si="1"/>
        <v>1.4555939242021513E-2</v>
      </c>
      <c r="P126" s="77">
        <f>M126/'סכום נכסי הקרן'!$C$42</f>
        <v>8.8867544739095646E-3</v>
      </c>
    </row>
    <row r="127" spans="2:16">
      <c r="B127" s="75" t="s">
        <v>1606</v>
      </c>
      <c r="C127" s="69" t="s">
        <v>1607</v>
      </c>
      <c r="D127" s="69" t="s">
        <v>229</v>
      </c>
      <c r="E127" s="69"/>
      <c r="F127" s="94">
        <v>44501</v>
      </c>
      <c r="G127" s="76">
        <v>9.9400000000000261</v>
      </c>
      <c r="H127" s="82" t="s">
        <v>130</v>
      </c>
      <c r="I127" s="83">
        <v>4.8000000000000001E-2</v>
      </c>
      <c r="J127" s="83">
        <v>4.8500000000000078E-2</v>
      </c>
      <c r="K127" s="76">
        <v>33299019.566226006</v>
      </c>
      <c r="L127" s="78">
        <v>108.723134</v>
      </c>
      <c r="M127" s="76">
        <v>36203.737799782008</v>
      </c>
      <c r="N127" s="69"/>
      <c r="O127" s="77">
        <f t="shared" si="1"/>
        <v>1.8119629697209927E-2</v>
      </c>
      <c r="P127" s="77">
        <f>M127/'סכום נכסי הקרן'!$C$42</f>
        <v>1.1062474059551103E-2</v>
      </c>
    </row>
    <row r="128" spans="2:16">
      <c r="B128" s="75" t="s">
        <v>1608</v>
      </c>
      <c r="C128" s="69" t="s">
        <v>1609</v>
      </c>
      <c r="D128" s="69" t="s">
        <v>229</v>
      </c>
      <c r="E128" s="69"/>
      <c r="F128" s="94">
        <v>44531</v>
      </c>
      <c r="G128" s="76">
        <v>10.020000000000008</v>
      </c>
      <c r="H128" s="82" t="s">
        <v>130</v>
      </c>
      <c r="I128" s="83">
        <v>4.8000000000000001E-2</v>
      </c>
      <c r="J128" s="83">
        <v>4.8499999999999745E-2</v>
      </c>
      <c r="K128" s="76">
        <v>9543689.2243710011</v>
      </c>
      <c r="L128" s="78">
        <v>108.188389</v>
      </c>
      <c r="M128" s="76">
        <v>10325.163644045002</v>
      </c>
      <c r="N128" s="69"/>
      <c r="O128" s="77">
        <f t="shared" si="1"/>
        <v>5.1676471315709452E-3</v>
      </c>
      <c r="P128" s="77">
        <f>M128/'סכום נכסי הקרן'!$C$42</f>
        <v>3.1549740969993361E-3</v>
      </c>
    </row>
    <row r="129" spans="2:16">
      <c r="B129" s="75" t="s">
        <v>1610</v>
      </c>
      <c r="C129" s="69" t="s">
        <v>1611</v>
      </c>
      <c r="D129" s="69" t="s">
        <v>229</v>
      </c>
      <c r="E129" s="69"/>
      <c r="F129" s="94">
        <v>44563</v>
      </c>
      <c r="G129" s="76">
        <v>9.8700000000000507</v>
      </c>
      <c r="H129" s="82" t="s">
        <v>130</v>
      </c>
      <c r="I129" s="83">
        <v>4.8000000000000001E-2</v>
      </c>
      <c r="J129" s="83">
        <v>4.850000000000023E-2</v>
      </c>
      <c r="K129" s="76">
        <v>27416453.007222004</v>
      </c>
      <c r="L129" s="78">
        <v>110.437162</v>
      </c>
      <c r="M129" s="76">
        <v>30277.952537458008</v>
      </c>
      <c r="N129" s="69"/>
      <c r="O129" s="77">
        <f t="shared" si="1"/>
        <v>1.5153829999612367E-2</v>
      </c>
      <c r="P129" s="77">
        <f>M129/'סכום נכסי הקרן'!$C$42</f>
        <v>9.2517813043040409E-3</v>
      </c>
    </row>
    <row r="130" spans="2:16">
      <c r="B130" s="75" t="s">
        <v>1612</v>
      </c>
      <c r="C130" s="69" t="s">
        <v>1613</v>
      </c>
      <c r="D130" s="69" t="s">
        <v>229</v>
      </c>
      <c r="E130" s="69"/>
      <c r="F130" s="94">
        <v>44652</v>
      </c>
      <c r="G130" s="76">
        <v>10.110000000000124</v>
      </c>
      <c r="H130" s="82" t="s">
        <v>130</v>
      </c>
      <c r="I130" s="83">
        <v>4.8000000000000001E-2</v>
      </c>
      <c r="J130" s="83">
        <v>4.8500000000000473E-2</v>
      </c>
      <c r="K130" s="76">
        <v>1943156.4464340005</v>
      </c>
      <c r="L130" s="78">
        <v>107.888125</v>
      </c>
      <c r="M130" s="76">
        <v>2096.4350478340002</v>
      </c>
      <c r="N130" s="69"/>
      <c r="O130" s="77">
        <f t="shared" si="1"/>
        <v>1.0492459911482786E-3</v>
      </c>
      <c r="P130" s="77">
        <f>M130/'סכום נכסי הקרן'!$C$42</f>
        <v>6.4059016398956045E-4</v>
      </c>
    </row>
    <row r="131" spans="2:16">
      <c r="B131" s="75" t="s">
        <v>1614</v>
      </c>
      <c r="C131" s="69" t="s">
        <v>1615</v>
      </c>
      <c r="D131" s="69" t="s">
        <v>229</v>
      </c>
      <c r="E131" s="69"/>
      <c r="F131" s="94">
        <v>40057</v>
      </c>
      <c r="G131" s="76">
        <v>1.1400000000000599</v>
      </c>
      <c r="H131" s="82" t="s">
        <v>130</v>
      </c>
      <c r="I131" s="83">
        <v>4.8000000000000001E-2</v>
      </c>
      <c r="J131" s="83">
        <v>4.8200000000001797E-2</v>
      </c>
      <c r="K131" s="76">
        <v>6821163.9676080011</v>
      </c>
      <c r="L131" s="78">
        <v>122.365416</v>
      </c>
      <c r="M131" s="76">
        <v>8346.7456537250018</v>
      </c>
      <c r="N131" s="69"/>
      <c r="O131" s="77">
        <f t="shared" si="1"/>
        <v>4.1774675658822194E-3</v>
      </c>
      <c r="P131" s="77">
        <f>M131/'סכום נכסי הקרן'!$C$42</f>
        <v>2.5504454204880395E-3</v>
      </c>
    </row>
    <row r="132" spans="2:16">
      <c r="B132" s="75" t="s">
        <v>1616</v>
      </c>
      <c r="C132" s="69" t="s">
        <v>1617</v>
      </c>
      <c r="D132" s="69" t="s">
        <v>229</v>
      </c>
      <c r="E132" s="69"/>
      <c r="F132" s="94">
        <v>40087</v>
      </c>
      <c r="G132" s="76">
        <v>1.2200000000001354</v>
      </c>
      <c r="H132" s="82" t="s">
        <v>130</v>
      </c>
      <c r="I132" s="83">
        <v>4.8000000000000001E-2</v>
      </c>
      <c r="J132" s="83">
        <v>4.8300000000002674E-2</v>
      </c>
      <c r="K132" s="76">
        <v>6327019.2958920011</v>
      </c>
      <c r="L132" s="78">
        <v>121.30183100000001</v>
      </c>
      <c r="M132" s="76">
        <v>7674.7902745180008</v>
      </c>
      <c r="N132" s="69"/>
      <c r="O132" s="77">
        <f t="shared" si="1"/>
        <v>3.8411602290096035E-3</v>
      </c>
      <c r="P132" s="77">
        <f>M132/'סכום נכסי הקרן'!$C$42</f>
        <v>2.3451216223552944E-3</v>
      </c>
    </row>
    <row r="133" spans="2:16">
      <c r="B133" s="75" t="s">
        <v>1618</v>
      </c>
      <c r="C133" s="69" t="s">
        <v>1619</v>
      </c>
      <c r="D133" s="69" t="s">
        <v>229</v>
      </c>
      <c r="E133" s="69"/>
      <c r="F133" s="94">
        <v>40118</v>
      </c>
      <c r="G133" s="76">
        <v>1.3099999999999743</v>
      </c>
      <c r="H133" s="82" t="s">
        <v>130</v>
      </c>
      <c r="I133" s="83">
        <v>4.8000000000000001E-2</v>
      </c>
      <c r="J133" s="83">
        <v>4.8299999999999649E-2</v>
      </c>
      <c r="K133" s="76">
        <v>7745572.6892370014</v>
      </c>
      <c r="L133" s="78">
        <v>121.16885499999999</v>
      </c>
      <c r="M133" s="76">
        <v>9385.2217369040027</v>
      </c>
      <c r="N133" s="69"/>
      <c r="O133" s="77">
        <f t="shared" si="1"/>
        <v>4.697215062140072E-3</v>
      </c>
      <c r="P133" s="77">
        <f>M133/'סכום נכסי הקרן'!$C$42</f>
        <v>2.8677638917233798E-3</v>
      </c>
    </row>
    <row r="134" spans="2:16">
      <c r="B134" s="75" t="s">
        <v>1620</v>
      </c>
      <c r="C134" s="69" t="s">
        <v>1621</v>
      </c>
      <c r="D134" s="69" t="s">
        <v>229</v>
      </c>
      <c r="E134" s="69"/>
      <c r="F134" s="94">
        <v>39630</v>
      </c>
      <c r="G134" s="78">
        <v>0</v>
      </c>
      <c r="H134" s="82" t="s">
        <v>130</v>
      </c>
      <c r="I134" s="83">
        <v>4.8000000000000001E-2</v>
      </c>
      <c r="J134" s="83">
        <v>9.0999999999950894E-3</v>
      </c>
      <c r="K134" s="76">
        <v>1291422.7580490003</v>
      </c>
      <c r="L134" s="78">
        <v>129.25723400000001</v>
      </c>
      <c r="M134" s="76">
        <v>1669.2573312020002</v>
      </c>
      <c r="N134" s="69"/>
      <c r="O134" s="77">
        <f t="shared" si="1"/>
        <v>8.3544756837000602E-4</v>
      </c>
      <c r="P134" s="77">
        <f>M134/'סכום נכסי הקרן'!$C$42</f>
        <v>5.1006103367726911E-4</v>
      </c>
    </row>
    <row r="135" spans="2:16">
      <c r="B135" s="75" t="s">
        <v>1622</v>
      </c>
      <c r="C135" s="69" t="s">
        <v>1623</v>
      </c>
      <c r="D135" s="69" t="s">
        <v>229</v>
      </c>
      <c r="E135" s="69"/>
      <c r="F135" s="94">
        <v>39904</v>
      </c>
      <c r="G135" s="76">
        <v>0.74000000000002886</v>
      </c>
      <c r="H135" s="82" t="s">
        <v>130</v>
      </c>
      <c r="I135" s="83">
        <v>4.8000000000000001E-2</v>
      </c>
      <c r="J135" s="83">
        <v>4.8199999999999583E-2</v>
      </c>
      <c r="K135" s="76">
        <v>9855777.276990002</v>
      </c>
      <c r="L135" s="78">
        <v>126.607923</v>
      </c>
      <c r="M135" s="76">
        <v>12478.194869536001</v>
      </c>
      <c r="N135" s="69"/>
      <c r="O135" s="77">
        <f t="shared" si="1"/>
        <v>6.2452189764499533E-3</v>
      </c>
      <c r="P135" s="77">
        <f>M135/'סכום נכסי הקרן'!$C$42</f>
        <v>3.8128578827321207E-3</v>
      </c>
    </row>
    <row r="136" spans="2:16">
      <c r="B136" s="75" t="s">
        <v>1624</v>
      </c>
      <c r="C136" s="69" t="s">
        <v>1625</v>
      </c>
      <c r="D136" s="69" t="s">
        <v>229</v>
      </c>
      <c r="E136" s="69"/>
      <c r="F136" s="94">
        <v>39965</v>
      </c>
      <c r="G136" s="76">
        <v>0.91000000000005765</v>
      </c>
      <c r="H136" s="82" t="s">
        <v>130</v>
      </c>
      <c r="I136" s="83">
        <v>4.8000000000000001E-2</v>
      </c>
      <c r="J136" s="83">
        <v>4.8300000000002258E-2</v>
      </c>
      <c r="K136" s="76">
        <v>4643673.4731780011</v>
      </c>
      <c r="L136" s="78">
        <v>123.76357299999999</v>
      </c>
      <c r="M136" s="76">
        <v>5747.1761990369996</v>
      </c>
      <c r="N136" s="69"/>
      <c r="O136" s="77">
        <f t="shared" si="1"/>
        <v>2.8764075440794938E-3</v>
      </c>
      <c r="P136" s="77">
        <f>M136/'סכום נכסי הקרן'!$C$42</f>
        <v>1.7561166741711166E-3</v>
      </c>
    </row>
    <row r="137" spans="2:16">
      <c r="B137" s="75" t="s">
        <v>1626</v>
      </c>
      <c r="C137" s="69" t="s">
        <v>1627</v>
      </c>
      <c r="D137" s="69" t="s">
        <v>229</v>
      </c>
      <c r="E137" s="69"/>
      <c r="F137" s="94">
        <v>39995</v>
      </c>
      <c r="G137" s="76">
        <v>0.97000000000004039</v>
      </c>
      <c r="H137" s="82" t="s">
        <v>130</v>
      </c>
      <c r="I137" s="83">
        <v>4.8000000000000001E-2</v>
      </c>
      <c r="J137" s="83">
        <v>4.8500000000000897E-2</v>
      </c>
      <c r="K137" s="76">
        <v>7094091.2441760013</v>
      </c>
      <c r="L137" s="78">
        <v>125.72881599999999</v>
      </c>
      <c r="M137" s="76">
        <v>8919.3169621120014</v>
      </c>
      <c r="N137" s="69"/>
      <c r="O137" s="77">
        <f t="shared" si="1"/>
        <v>4.4640341115962335E-3</v>
      </c>
      <c r="P137" s="77">
        <f>M137/'סכום נכסי הקרן'!$C$42</f>
        <v>2.7254012574047613E-3</v>
      </c>
    </row>
    <row r="138" spans="2:16">
      <c r="B138" s="75" t="s">
        <v>1628</v>
      </c>
      <c r="C138" s="69" t="s">
        <v>1629</v>
      </c>
      <c r="D138" s="69" t="s">
        <v>229</v>
      </c>
      <c r="E138" s="69"/>
      <c r="F138" s="94">
        <v>40027</v>
      </c>
      <c r="G138" s="76">
        <v>1.0599999999999767</v>
      </c>
      <c r="H138" s="82" t="s">
        <v>130</v>
      </c>
      <c r="I138" s="83">
        <v>4.8000000000000001E-2</v>
      </c>
      <c r="J138" s="83">
        <v>4.8299999999999607E-2</v>
      </c>
      <c r="K138" s="76">
        <v>8932566.7111500017</v>
      </c>
      <c r="L138" s="78">
        <v>124.14088</v>
      </c>
      <c r="M138" s="76">
        <v>11088.966934421001</v>
      </c>
      <c r="N138" s="69"/>
      <c r="O138" s="77">
        <f t="shared" si="1"/>
        <v>5.5499234826941971E-3</v>
      </c>
      <c r="P138" s="77">
        <f>M138/'סכום נכסי הקרן'!$C$42</f>
        <v>3.3883630949285821E-3</v>
      </c>
    </row>
    <row r="139" spans="2:16">
      <c r="B139" s="75" t="s">
        <v>1630</v>
      </c>
      <c r="C139" s="69" t="s">
        <v>1631</v>
      </c>
      <c r="D139" s="69" t="s">
        <v>229</v>
      </c>
      <c r="E139" s="69"/>
      <c r="F139" s="94">
        <v>40179</v>
      </c>
      <c r="G139" s="76">
        <v>1.4400000000001785</v>
      </c>
      <c r="H139" s="82" t="s">
        <v>130</v>
      </c>
      <c r="I139" s="83">
        <v>4.8000000000000001E-2</v>
      </c>
      <c r="J139" s="83">
        <v>4.830000000000427E-2</v>
      </c>
      <c r="K139" s="76">
        <v>3475408.5180720002</v>
      </c>
      <c r="L139" s="78">
        <v>122.51553699999999</v>
      </c>
      <c r="M139" s="76">
        <v>4257.9154062460011</v>
      </c>
      <c r="N139" s="69"/>
      <c r="O139" s="77">
        <f t="shared" si="1"/>
        <v>2.1310465474558616E-3</v>
      </c>
      <c r="P139" s="77">
        <f>M139/'סכום נכסי הקרן'!$C$42</f>
        <v>1.3010556807657304E-3</v>
      </c>
    </row>
    <row r="140" spans="2:16">
      <c r="B140" s="75" t="s">
        <v>1632</v>
      </c>
      <c r="C140" s="69" t="s">
        <v>1633</v>
      </c>
      <c r="D140" s="69" t="s">
        <v>229</v>
      </c>
      <c r="E140" s="69"/>
      <c r="F140" s="94">
        <v>40210</v>
      </c>
      <c r="G140" s="76">
        <v>1.5200000000000131</v>
      </c>
      <c r="H140" s="82" t="s">
        <v>130</v>
      </c>
      <c r="I140" s="83">
        <v>4.8000000000000001E-2</v>
      </c>
      <c r="J140" s="83">
        <v>4.8200000000001256E-2</v>
      </c>
      <c r="K140" s="76">
        <v>5091531.4949400006</v>
      </c>
      <c r="L140" s="78">
        <v>122.0322</v>
      </c>
      <c r="M140" s="76">
        <v>6213.3079001210008</v>
      </c>
      <c r="N140" s="69"/>
      <c r="O140" s="77">
        <f t="shared" si="1"/>
        <v>3.1097020690946291E-3</v>
      </c>
      <c r="P140" s="77">
        <f>M140/'סכום נכסי הקרן'!$C$42</f>
        <v>1.8985486484632086E-3</v>
      </c>
    </row>
    <row r="141" spans="2:16">
      <c r="B141" s="75" t="s">
        <v>1634</v>
      </c>
      <c r="C141" s="69" t="s">
        <v>1635</v>
      </c>
      <c r="D141" s="69" t="s">
        <v>229</v>
      </c>
      <c r="E141" s="69"/>
      <c r="F141" s="94">
        <v>40238</v>
      </c>
      <c r="G141" s="76">
        <v>1.5999999999998877</v>
      </c>
      <c r="H141" s="82" t="s">
        <v>130</v>
      </c>
      <c r="I141" s="83">
        <v>4.8000000000000001E-2</v>
      </c>
      <c r="J141" s="83">
        <v>4.8399999999997528E-2</v>
      </c>
      <c r="K141" s="76">
        <v>7263346.5145800002</v>
      </c>
      <c r="L141" s="78">
        <v>122.364876</v>
      </c>
      <c r="M141" s="76">
        <v>8887.7849631549998</v>
      </c>
      <c r="N141" s="69"/>
      <c r="O141" s="77">
        <f t="shared" si="1"/>
        <v>4.4482526431778779E-3</v>
      </c>
      <c r="P141" s="77">
        <f>M141/'סכום נכסי הקרן'!$C$42</f>
        <v>2.7157662876003525E-3</v>
      </c>
    </row>
    <row r="142" spans="2:16">
      <c r="B142" s="75" t="s">
        <v>1636</v>
      </c>
      <c r="C142" s="69" t="s">
        <v>1637</v>
      </c>
      <c r="D142" s="69" t="s">
        <v>229</v>
      </c>
      <c r="E142" s="69"/>
      <c r="F142" s="94">
        <v>40300</v>
      </c>
      <c r="G142" s="76">
        <v>1.7699999999997325</v>
      </c>
      <c r="H142" s="82" t="s">
        <v>130</v>
      </c>
      <c r="I142" s="83">
        <v>4.8000000000000001E-2</v>
      </c>
      <c r="J142" s="83">
        <v>4.839999999999247E-2</v>
      </c>
      <c r="K142" s="76">
        <v>1135158.0188310002</v>
      </c>
      <c r="L142" s="78">
        <v>121.62039</v>
      </c>
      <c r="M142" s="76">
        <v>1380.5836074809999</v>
      </c>
      <c r="N142" s="69"/>
      <c r="O142" s="77">
        <f t="shared" ref="O142:O158" si="2">IFERROR(M142/$M$11,0)</f>
        <v>6.9096908921223508E-4</v>
      </c>
      <c r="P142" s="77">
        <f>M142/'סכום נכסי הקרן'!$C$42</f>
        <v>4.2185341274049345E-4</v>
      </c>
    </row>
    <row r="143" spans="2:16">
      <c r="B143" s="75" t="s">
        <v>1638</v>
      </c>
      <c r="C143" s="69" t="s">
        <v>1639</v>
      </c>
      <c r="D143" s="69" t="s">
        <v>229</v>
      </c>
      <c r="E143" s="69"/>
      <c r="F143" s="94">
        <v>40360</v>
      </c>
      <c r="G143" s="76">
        <v>1.8900000000001465</v>
      </c>
      <c r="H143" s="82" t="s">
        <v>130</v>
      </c>
      <c r="I143" s="83">
        <v>4.8000000000000001E-2</v>
      </c>
      <c r="J143" s="83">
        <v>4.8500000000005275E-2</v>
      </c>
      <c r="K143" s="76">
        <v>3187977.2503740005</v>
      </c>
      <c r="L143" s="78">
        <v>122.050555</v>
      </c>
      <c r="M143" s="76">
        <v>3890.9439358870004</v>
      </c>
      <c r="N143" s="69"/>
      <c r="O143" s="77">
        <f t="shared" si="2"/>
        <v>1.9473807837405532E-3</v>
      </c>
      <c r="P143" s="77">
        <f>M143/'סכום נכסי הקרן'!$C$42</f>
        <v>1.1889232707396524E-3</v>
      </c>
    </row>
    <row r="144" spans="2:16">
      <c r="B144" s="75" t="s">
        <v>1640</v>
      </c>
      <c r="C144" s="69" t="s">
        <v>1641</v>
      </c>
      <c r="D144" s="69" t="s">
        <v>229</v>
      </c>
      <c r="E144" s="69"/>
      <c r="F144" s="94">
        <v>40422</v>
      </c>
      <c r="G144" s="76">
        <v>2.0599999999999947</v>
      </c>
      <c r="H144" s="82" t="s">
        <v>130</v>
      </c>
      <c r="I144" s="83">
        <v>4.8000000000000001E-2</v>
      </c>
      <c r="J144" s="83">
        <v>4.8400000000000581E-2</v>
      </c>
      <c r="K144" s="76">
        <v>6332568.6490200004</v>
      </c>
      <c r="L144" s="78">
        <v>120.177226</v>
      </c>
      <c r="M144" s="76">
        <v>7610.3053533840011</v>
      </c>
      <c r="N144" s="69"/>
      <c r="O144" s="77">
        <f t="shared" si="2"/>
        <v>3.808886133487652E-3</v>
      </c>
      <c r="P144" s="77">
        <f>M144/'סכום נכסי הקרן'!$C$42</f>
        <v>2.3254175030949517E-3</v>
      </c>
    </row>
    <row r="145" spans="2:16">
      <c r="B145" s="75" t="s">
        <v>1642</v>
      </c>
      <c r="C145" s="69" t="s">
        <v>1643</v>
      </c>
      <c r="D145" s="69" t="s">
        <v>229</v>
      </c>
      <c r="E145" s="69"/>
      <c r="F145" s="94">
        <v>40483</v>
      </c>
      <c r="G145" s="76">
        <v>2.230000000000024</v>
      </c>
      <c r="H145" s="82" t="s">
        <v>130</v>
      </c>
      <c r="I145" s="83">
        <v>4.8000000000000001E-2</v>
      </c>
      <c r="J145" s="83">
        <v>4.8400000000000547E-2</v>
      </c>
      <c r="K145" s="76">
        <v>12308023.812087001</v>
      </c>
      <c r="L145" s="78">
        <v>118.34103</v>
      </c>
      <c r="M145" s="76">
        <v>14565.442163655001</v>
      </c>
      <c r="N145" s="69"/>
      <c r="O145" s="77">
        <f t="shared" si="2"/>
        <v>7.28986658342073E-3</v>
      </c>
      <c r="P145" s="77">
        <f>M145/'סכום נכסי הקרן'!$C$42</f>
        <v>4.4506406214856508E-3</v>
      </c>
    </row>
    <row r="146" spans="2:16">
      <c r="B146" s="75" t="s">
        <v>1644</v>
      </c>
      <c r="C146" s="69" t="s">
        <v>1645</v>
      </c>
      <c r="D146" s="69" t="s">
        <v>229</v>
      </c>
      <c r="E146" s="69"/>
      <c r="F146" s="94">
        <v>40513</v>
      </c>
      <c r="G146" s="76">
        <v>2.3099999999999121</v>
      </c>
      <c r="H146" s="82" t="s">
        <v>130</v>
      </c>
      <c r="I146" s="83">
        <v>4.8000000000000001E-2</v>
      </c>
      <c r="J146" s="83">
        <v>4.8399999999996897E-2</v>
      </c>
      <c r="K146" s="76">
        <v>4183581.6502020005</v>
      </c>
      <c r="L146" s="78">
        <v>117.546156</v>
      </c>
      <c r="M146" s="76">
        <v>4917.6394032530015</v>
      </c>
      <c r="N146" s="69"/>
      <c r="O146" s="77">
        <f t="shared" si="2"/>
        <v>2.4612321927679338E-3</v>
      </c>
      <c r="P146" s="77">
        <f>M146/'סכום נכסי הקרן'!$C$42</f>
        <v>1.5026420375036597E-3</v>
      </c>
    </row>
    <row r="147" spans="2:16">
      <c r="B147" s="75" t="s">
        <v>1646</v>
      </c>
      <c r="C147" s="69" t="s">
        <v>1647</v>
      </c>
      <c r="D147" s="69" t="s">
        <v>229</v>
      </c>
      <c r="E147" s="69"/>
      <c r="F147" s="94">
        <v>40544</v>
      </c>
      <c r="G147" s="76">
        <v>2.3400000000000163</v>
      </c>
      <c r="H147" s="82" t="s">
        <v>130</v>
      </c>
      <c r="I147" s="83">
        <v>4.8000000000000001E-2</v>
      </c>
      <c r="J147" s="83">
        <v>4.840000000000097E-2</v>
      </c>
      <c r="K147" s="76">
        <v>10514447.656785002</v>
      </c>
      <c r="L147" s="78">
        <v>119.781476</v>
      </c>
      <c r="M147" s="76">
        <v>12594.360645819999</v>
      </c>
      <c r="N147" s="69"/>
      <c r="O147" s="77">
        <f t="shared" si="2"/>
        <v>6.3033588530946151E-3</v>
      </c>
      <c r="P147" s="77">
        <f>M147/'סכום נכסי הקרן'!$C$42</f>
        <v>3.8483536896528384E-3</v>
      </c>
    </row>
    <row r="148" spans="2:16">
      <c r="B148" s="75" t="s">
        <v>1648</v>
      </c>
      <c r="C148" s="69" t="s">
        <v>1649</v>
      </c>
      <c r="D148" s="69" t="s">
        <v>229</v>
      </c>
      <c r="E148" s="69"/>
      <c r="F148" s="94">
        <v>40575</v>
      </c>
      <c r="G148" s="76">
        <v>2.4199999999998374</v>
      </c>
      <c r="H148" s="82" t="s">
        <v>130</v>
      </c>
      <c r="I148" s="83">
        <v>4.8000000000000001E-2</v>
      </c>
      <c r="J148" s="83">
        <v>4.8399999999996751E-2</v>
      </c>
      <c r="K148" s="76">
        <v>4144231.6916580005</v>
      </c>
      <c r="L148" s="78">
        <v>118.867741</v>
      </c>
      <c r="M148" s="76">
        <v>4926.1545974400005</v>
      </c>
      <c r="N148" s="69"/>
      <c r="O148" s="77">
        <f t="shared" si="2"/>
        <v>2.4654939672377838E-3</v>
      </c>
      <c r="P148" s="77">
        <f>M148/'סכום נכסי הקרן'!$C$42</f>
        <v>1.5052439543368516E-3</v>
      </c>
    </row>
    <row r="149" spans="2:16">
      <c r="B149" s="75" t="s">
        <v>1650</v>
      </c>
      <c r="C149" s="69" t="s">
        <v>1651</v>
      </c>
      <c r="D149" s="69" t="s">
        <v>229</v>
      </c>
      <c r="E149" s="69"/>
      <c r="F149" s="94">
        <v>40603</v>
      </c>
      <c r="G149" s="76">
        <v>2.5000000000000662</v>
      </c>
      <c r="H149" s="82" t="s">
        <v>130</v>
      </c>
      <c r="I149" s="83">
        <v>4.8000000000000001E-2</v>
      </c>
      <c r="J149" s="83">
        <v>4.8500000000000071E-2</v>
      </c>
      <c r="K149" s="76">
        <v>6425583.3747450002</v>
      </c>
      <c r="L149" s="78">
        <v>118.15514400000001</v>
      </c>
      <c r="M149" s="76">
        <v>7592.1572597070008</v>
      </c>
      <c r="N149" s="69"/>
      <c r="O149" s="77">
        <f t="shared" si="2"/>
        <v>3.7998031835735826E-3</v>
      </c>
      <c r="P149" s="77">
        <f>M149/'סכום נכסי הקרן'!$C$42</f>
        <v>2.3198721415457549E-3</v>
      </c>
    </row>
    <row r="150" spans="2:16">
      <c r="B150" s="75" t="s">
        <v>1652</v>
      </c>
      <c r="C150" s="69" t="s">
        <v>1653</v>
      </c>
      <c r="D150" s="69" t="s">
        <v>229</v>
      </c>
      <c r="E150" s="69"/>
      <c r="F150" s="94">
        <v>40634</v>
      </c>
      <c r="G150" s="76">
        <v>2.5900000000000669</v>
      </c>
      <c r="H150" s="82" t="s">
        <v>130</v>
      </c>
      <c r="I150" s="83">
        <v>4.8000000000000001E-2</v>
      </c>
      <c r="J150" s="83">
        <v>4.8500000000002617E-2</v>
      </c>
      <c r="K150" s="76">
        <v>2278892.3106780006</v>
      </c>
      <c r="L150" s="78">
        <v>117.34350499999999</v>
      </c>
      <c r="M150" s="76">
        <v>2674.1321101980006</v>
      </c>
      <c r="N150" s="69"/>
      <c r="O150" s="77">
        <f t="shared" si="2"/>
        <v>1.3383779284385962E-3</v>
      </c>
      <c r="P150" s="77">
        <f>M150/'סכום נכסי הקרן'!$C$42</f>
        <v>8.1711223477748634E-4</v>
      </c>
    </row>
    <row r="151" spans="2:16">
      <c r="B151" s="75" t="s">
        <v>1654</v>
      </c>
      <c r="C151" s="69" t="s">
        <v>1655</v>
      </c>
      <c r="D151" s="69" t="s">
        <v>229</v>
      </c>
      <c r="E151" s="69"/>
      <c r="F151" s="94">
        <v>40664</v>
      </c>
      <c r="G151" s="76">
        <v>2.6699999999998609</v>
      </c>
      <c r="H151" s="82" t="s">
        <v>130</v>
      </c>
      <c r="I151" s="83">
        <v>4.8000000000000001E-2</v>
      </c>
      <c r="J151" s="83">
        <v>4.8499999999997614E-2</v>
      </c>
      <c r="K151" s="76">
        <v>8457277.227903001</v>
      </c>
      <c r="L151" s="78">
        <v>116.655061</v>
      </c>
      <c r="M151" s="76">
        <v>9865.8419338110016</v>
      </c>
      <c r="N151" s="69"/>
      <c r="O151" s="77">
        <f t="shared" si="2"/>
        <v>4.9377609428200324E-3</v>
      </c>
      <c r="P151" s="77">
        <f>M151/'סכום נכסי הקרן'!$C$42</f>
        <v>3.0146229947857171E-3</v>
      </c>
    </row>
    <row r="152" spans="2:16">
      <c r="B152" s="75" t="s">
        <v>1656</v>
      </c>
      <c r="C152" s="69" t="s">
        <v>1657</v>
      </c>
      <c r="D152" s="69" t="s">
        <v>229</v>
      </c>
      <c r="E152" s="69"/>
      <c r="F152" s="94">
        <v>40756</v>
      </c>
      <c r="G152" s="76">
        <v>2.8600000000001295</v>
      </c>
      <c r="H152" s="82" t="s">
        <v>130</v>
      </c>
      <c r="I152" s="83">
        <v>4.8000000000000001E-2</v>
      </c>
      <c r="J152" s="83">
        <v>4.8500000000003228E-2</v>
      </c>
      <c r="K152" s="76">
        <v>4653700.1453070007</v>
      </c>
      <c r="L152" s="78">
        <v>116.340991</v>
      </c>
      <c r="M152" s="76">
        <v>5414.1608648050005</v>
      </c>
      <c r="N152" s="69"/>
      <c r="O152" s="77">
        <f t="shared" si="2"/>
        <v>2.7097365065985859E-3</v>
      </c>
      <c r="P152" s="77">
        <f>M152/'סכום נכסי הקרן'!$C$42</f>
        <v>1.6543599573164162E-3</v>
      </c>
    </row>
    <row r="153" spans="2:16">
      <c r="B153" s="75" t="s">
        <v>1658</v>
      </c>
      <c r="C153" s="69" t="s">
        <v>1659</v>
      </c>
      <c r="D153" s="69" t="s">
        <v>229</v>
      </c>
      <c r="E153" s="69"/>
      <c r="F153" s="94">
        <v>40848</v>
      </c>
      <c r="G153" s="76">
        <v>3.1000000000000592</v>
      </c>
      <c r="H153" s="82" t="s">
        <v>130</v>
      </c>
      <c r="I153" s="83">
        <v>4.8000000000000001E-2</v>
      </c>
      <c r="J153" s="83">
        <v>4.8400000000001171E-2</v>
      </c>
      <c r="K153" s="76">
        <v>13123400.356917001</v>
      </c>
      <c r="L153" s="78">
        <v>114.970302</v>
      </c>
      <c r="M153" s="76">
        <v>15088.013036061004</v>
      </c>
      <c r="N153" s="69"/>
      <c r="O153" s="77">
        <f t="shared" si="2"/>
        <v>7.5514083819750687E-3</v>
      </c>
      <c r="P153" s="77">
        <f>M153/'סכום נכסי הקרן'!$C$42</f>
        <v>4.6103182424053115E-3</v>
      </c>
    </row>
    <row r="154" spans="2:16">
      <c r="B154" s="75" t="s">
        <v>1660</v>
      </c>
      <c r="C154" s="69" t="s">
        <v>1661</v>
      </c>
      <c r="D154" s="69" t="s">
        <v>229</v>
      </c>
      <c r="E154" s="69"/>
      <c r="F154" s="94">
        <v>40940</v>
      </c>
      <c r="G154" s="76">
        <v>3.2800000000000415</v>
      </c>
      <c r="H154" s="82" t="s">
        <v>130</v>
      </c>
      <c r="I154" s="83">
        <v>4.8000000000000001E-2</v>
      </c>
      <c r="J154" s="83">
        <v>4.840000000000072E-2</v>
      </c>
      <c r="K154" s="76">
        <v>16505352.723447002</v>
      </c>
      <c r="L154" s="78">
        <v>116.346996</v>
      </c>
      <c r="M154" s="76">
        <v>19203.482133440004</v>
      </c>
      <c r="N154" s="69"/>
      <c r="O154" s="77">
        <f t="shared" si="2"/>
        <v>9.6111618938145918E-3</v>
      </c>
      <c r="P154" s="77">
        <f>M154/'סכום נכסי הקרן'!$C$42</f>
        <v>5.8678477932052713E-3</v>
      </c>
    </row>
    <row r="155" spans="2:16">
      <c r="B155" s="75" t="s">
        <v>1662</v>
      </c>
      <c r="C155" s="69" t="s">
        <v>1663</v>
      </c>
      <c r="D155" s="69" t="s">
        <v>229</v>
      </c>
      <c r="E155" s="69"/>
      <c r="F155" s="94">
        <v>40969</v>
      </c>
      <c r="G155" s="76">
        <v>3.3600000000001207</v>
      </c>
      <c r="H155" s="82" t="s">
        <v>130</v>
      </c>
      <c r="I155" s="83">
        <v>4.8000000000000001E-2</v>
      </c>
      <c r="J155" s="83">
        <v>4.8500000000001285E-2</v>
      </c>
      <c r="K155" s="76">
        <v>10056499.902063001</v>
      </c>
      <c r="L155" s="78">
        <v>115.876114</v>
      </c>
      <c r="M155" s="76">
        <v>11653.081297910001</v>
      </c>
      <c r="N155" s="69"/>
      <c r="O155" s="77">
        <f t="shared" si="2"/>
        <v>5.8322574071587455E-3</v>
      </c>
      <c r="P155" s="77">
        <f>M155/'סכום נכסי הקרן'!$C$42</f>
        <v>3.5607348137612935E-3</v>
      </c>
    </row>
    <row r="156" spans="2:16">
      <c r="B156" s="75" t="s">
        <v>1664</v>
      </c>
      <c r="C156" s="69" t="s">
        <v>1665</v>
      </c>
      <c r="D156" s="69" t="s">
        <v>229</v>
      </c>
      <c r="E156" s="69"/>
      <c r="F156" s="94">
        <v>41000</v>
      </c>
      <c r="G156" s="76">
        <v>3.4399999999999937</v>
      </c>
      <c r="H156" s="82" t="s">
        <v>130</v>
      </c>
      <c r="I156" s="83">
        <v>4.8000000000000001E-2</v>
      </c>
      <c r="J156" s="83">
        <v>4.8500000000000626E-2</v>
      </c>
      <c r="K156" s="76">
        <v>5494553.2658610009</v>
      </c>
      <c r="L156" s="78">
        <v>115.425898</v>
      </c>
      <c r="M156" s="76">
        <v>6342.1374686160016</v>
      </c>
      <c r="N156" s="69"/>
      <c r="O156" s="77">
        <f t="shared" si="2"/>
        <v>3.1741800544366513E-3</v>
      </c>
      <c r="P156" s="77">
        <f>M156/'סכום נכסי הקרן'!$C$42</f>
        <v>1.9379140246975843E-3</v>
      </c>
    </row>
    <row r="157" spans="2:16">
      <c r="B157" s="75" t="s">
        <v>1666</v>
      </c>
      <c r="C157" s="69" t="s">
        <v>1667</v>
      </c>
      <c r="D157" s="69" t="s">
        <v>229</v>
      </c>
      <c r="E157" s="69"/>
      <c r="F157" s="94">
        <v>41640</v>
      </c>
      <c r="G157" s="76">
        <v>4.7999999999997938</v>
      </c>
      <c r="H157" s="82" t="s">
        <v>130</v>
      </c>
      <c r="I157" s="83">
        <v>4.8000000000000001E-2</v>
      </c>
      <c r="J157" s="83">
        <v>4.8499999999997601E-2</v>
      </c>
      <c r="K157" s="76">
        <v>10313346.666726001</v>
      </c>
      <c r="L157" s="78">
        <v>112.976168</v>
      </c>
      <c r="M157" s="76">
        <v>11651.623829048001</v>
      </c>
      <c r="N157" s="69"/>
      <c r="O157" s="77">
        <f t="shared" si="2"/>
        <v>5.8315279577239743E-3</v>
      </c>
      <c r="P157" s="77">
        <f>M157/'סכום נכסי הקרן'!$C$42</f>
        <v>3.5602894671628942E-3</v>
      </c>
    </row>
    <row r="158" spans="2:16">
      <c r="B158" s="75" t="s">
        <v>1668</v>
      </c>
      <c r="C158" s="69" t="s">
        <v>1669</v>
      </c>
      <c r="D158" s="69" t="s">
        <v>229</v>
      </c>
      <c r="E158" s="69"/>
      <c r="F158" s="94">
        <v>44774</v>
      </c>
      <c r="G158" s="76">
        <v>10.20999999984793</v>
      </c>
      <c r="H158" s="82" t="s">
        <v>130</v>
      </c>
      <c r="I158" s="83">
        <v>4.8000000000000001E-2</v>
      </c>
      <c r="J158" s="83">
        <v>4.8499999999194916E-2</v>
      </c>
      <c r="K158" s="76">
        <v>26296.366526999998</v>
      </c>
      <c r="L158" s="78">
        <v>106.27995900000001</v>
      </c>
      <c r="M158" s="76">
        <v>27.947767625000008</v>
      </c>
      <c r="N158" s="69"/>
      <c r="O158" s="77">
        <f t="shared" si="2"/>
        <v>1.3987594403352504E-5</v>
      </c>
      <c r="P158" s="77">
        <f>M158/'סכום נכסי הקרן'!$C$42</f>
        <v>8.5397661446931135E-6</v>
      </c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28" t="s">
        <v>109</v>
      </c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28" t="s">
        <v>199</v>
      </c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28" t="s">
        <v>207</v>
      </c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143</v>
      </c>
      <c r="C1" s="67" t="s" vm="1">
        <v>224</v>
      </c>
    </row>
    <row r="2" spans="2:19">
      <c r="B2" s="46" t="s">
        <v>142</v>
      </c>
      <c r="C2" s="67" t="s">
        <v>225</v>
      </c>
    </row>
    <row r="3" spans="2:19">
      <c r="B3" s="46" t="s">
        <v>144</v>
      </c>
      <c r="C3" s="67" t="s">
        <v>226</v>
      </c>
    </row>
    <row r="4" spans="2:19">
      <c r="B4" s="46" t="s">
        <v>145</v>
      </c>
      <c r="C4" s="67">
        <v>2207</v>
      </c>
    </row>
    <row r="6" spans="2:19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19" ht="26.25" customHeight="1">
      <c r="B7" s="153" t="s">
        <v>87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19" s="3" customFormat="1" ht="78.75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63</v>
      </c>
      <c r="G8" s="29" t="s">
        <v>14</v>
      </c>
      <c r="H8" s="29" t="s">
        <v>64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201</v>
      </c>
      <c r="O8" s="29" t="s">
        <v>200</v>
      </c>
      <c r="P8" s="29" t="s">
        <v>108</v>
      </c>
      <c r="Q8" s="29" t="s">
        <v>57</v>
      </c>
      <c r="R8" s="29" t="s">
        <v>146</v>
      </c>
      <c r="S8" s="30" t="s">
        <v>148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</row>
    <row r="11" spans="2:19" s="4" customFormat="1" ht="18" customHeight="1">
      <c r="B11" s="125" t="s">
        <v>2567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6">
        <v>0</v>
      </c>
      <c r="Q11" s="68"/>
      <c r="R11" s="127">
        <v>0</v>
      </c>
      <c r="S11" s="127">
        <v>0</v>
      </c>
    </row>
    <row r="12" spans="2:19" ht="20.25" customHeight="1">
      <c r="B12" s="128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28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28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28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3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7.4257812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7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143</v>
      </c>
      <c r="C1" s="67" t="s" vm="1">
        <v>224</v>
      </c>
    </row>
    <row r="2" spans="2:30">
      <c r="B2" s="46" t="s">
        <v>142</v>
      </c>
      <c r="C2" s="67" t="s">
        <v>225</v>
      </c>
    </row>
    <row r="3" spans="2:30">
      <c r="B3" s="46" t="s">
        <v>144</v>
      </c>
      <c r="C3" s="67" t="s">
        <v>226</v>
      </c>
    </row>
    <row r="4" spans="2:30">
      <c r="B4" s="46" t="s">
        <v>145</v>
      </c>
      <c r="C4" s="67">
        <v>2207</v>
      </c>
    </row>
    <row r="6" spans="2:30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</row>
    <row r="7" spans="2:30" ht="26.25" customHeight="1">
      <c r="B7" s="153" t="s">
        <v>88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30" s="3" customFormat="1" ht="78.75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63</v>
      </c>
      <c r="G8" s="29" t="s">
        <v>14</v>
      </c>
      <c r="H8" s="29" t="s">
        <v>64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201</v>
      </c>
      <c r="O8" s="29" t="s">
        <v>200</v>
      </c>
      <c r="P8" s="29" t="s">
        <v>108</v>
      </c>
      <c r="Q8" s="29" t="s">
        <v>57</v>
      </c>
      <c r="R8" s="29" t="s">
        <v>146</v>
      </c>
      <c r="S8" s="30" t="s">
        <v>148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A10" s="1"/>
    </row>
    <row r="11" spans="2:30" s="4" customFormat="1" ht="18" customHeight="1">
      <c r="B11" s="95" t="s">
        <v>51</v>
      </c>
      <c r="C11" s="85"/>
      <c r="D11" s="85"/>
      <c r="E11" s="85"/>
      <c r="F11" s="85"/>
      <c r="G11" s="85"/>
      <c r="H11" s="85"/>
      <c r="I11" s="85"/>
      <c r="J11" s="89">
        <v>6.7356438763493163</v>
      </c>
      <c r="K11" s="85"/>
      <c r="L11" s="85"/>
      <c r="M11" s="90">
        <v>2.9033244837145249E-2</v>
      </c>
      <c r="N11" s="87"/>
      <c r="O11" s="89"/>
      <c r="P11" s="87">
        <v>12663.326163907002</v>
      </c>
      <c r="Q11" s="85"/>
      <c r="R11" s="90">
        <f>IFERROR(P11/$P$11,0)</f>
        <v>1</v>
      </c>
      <c r="S11" s="90">
        <f>P11/'סכום נכסי הקרן'!$C$42</f>
        <v>3.8694269075360364E-3</v>
      </c>
      <c r="AA11" s="1"/>
      <c r="AD11" s="1"/>
    </row>
    <row r="12" spans="2:30" ht="17.25" customHeight="1">
      <c r="B12" s="96" t="s">
        <v>194</v>
      </c>
      <c r="C12" s="71"/>
      <c r="D12" s="71"/>
      <c r="E12" s="71"/>
      <c r="F12" s="71"/>
      <c r="G12" s="71"/>
      <c r="H12" s="71"/>
      <c r="I12" s="71"/>
      <c r="J12" s="81">
        <v>6.7199292649075293</v>
      </c>
      <c r="K12" s="71"/>
      <c r="L12" s="71"/>
      <c r="M12" s="80">
        <v>2.8947085278477971E-2</v>
      </c>
      <c r="N12" s="79"/>
      <c r="O12" s="81"/>
      <c r="P12" s="79">
        <v>12628.357966394</v>
      </c>
      <c r="Q12" s="71"/>
      <c r="R12" s="80">
        <f t="shared" ref="R12:R37" si="0">IFERROR(P12/$P$11,0)</f>
        <v>0.9972386245872219</v>
      </c>
      <c r="S12" s="80">
        <f>P12/'סכום נכסי הקרן'!$C$42</f>
        <v>3.8587419672120242E-3</v>
      </c>
    </row>
    <row r="13" spans="2:30">
      <c r="B13" s="97" t="s">
        <v>58</v>
      </c>
      <c r="C13" s="71"/>
      <c r="D13" s="71"/>
      <c r="E13" s="71"/>
      <c r="F13" s="71"/>
      <c r="G13" s="71"/>
      <c r="H13" s="71"/>
      <c r="I13" s="71"/>
      <c r="J13" s="81">
        <v>7.2045890773704526</v>
      </c>
      <c r="K13" s="71"/>
      <c r="L13" s="71"/>
      <c r="M13" s="80">
        <v>2.5806918579387259E-2</v>
      </c>
      <c r="N13" s="79"/>
      <c r="O13" s="81"/>
      <c r="P13" s="79">
        <v>11163.843177255001</v>
      </c>
      <c r="Q13" s="71"/>
      <c r="R13" s="80">
        <f t="shared" si="0"/>
        <v>0.8815885362784206</v>
      </c>
      <c r="S13" s="80">
        <f>P13/'סכום נכסי הקרן'!$C$42</f>
        <v>3.4112424036510298E-3</v>
      </c>
    </row>
    <row r="14" spans="2:30">
      <c r="B14" s="98" t="s">
        <v>1670</v>
      </c>
      <c r="C14" s="69" t="s">
        <v>1671</v>
      </c>
      <c r="D14" s="82" t="s">
        <v>1672</v>
      </c>
      <c r="E14" s="69" t="s">
        <v>260</v>
      </c>
      <c r="F14" s="82" t="s">
        <v>126</v>
      </c>
      <c r="G14" s="69" t="s">
        <v>261</v>
      </c>
      <c r="H14" s="69" t="s">
        <v>262</v>
      </c>
      <c r="I14" s="94">
        <v>39076</v>
      </c>
      <c r="J14" s="78">
        <v>6.0299999999997977</v>
      </c>
      <c r="K14" s="82" t="s">
        <v>130</v>
      </c>
      <c r="L14" s="83">
        <v>4.9000000000000002E-2</v>
      </c>
      <c r="M14" s="77">
        <v>2.4799999999998493E-2</v>
      </c>
      <c r="N14" s="76">
        <v>1862663.9766490003</v>
      </c>
      <c r="O14" s="78">
        <v>156.71</v>
      </c>
      <c r="P14" s="76">
        <v>2918.9806578530001</v>
      </c>
      <c r="Q14" s="77">
        <v>1.1521620948287071E-3</v>
      </c>
      <c r="R14" s="77">
        <f t="shared" si="0"/>
        <v>0.23050663151776626</v>
      </c>
      <c r="S14" s="77">
        <f>P14/'סכום נכסי הקרן'!$C$42</f>
        <v>8.9192856236033902E-4</v>
      </c>
    </row>
    <row r="15" spans="2:30">
      <c r="B15" s="98" t="s">
        <v>1673</v>
      </c>
      <c r="C15" s="69" t="s">
        <v>1674</v>
      </c>
      <c r="D15" s="82" t="s">
        <v>1672</v>
      </c>
      <c r="E15" s="69" t="s">
        <v>260</v>
      </c>
      <c r="F15" s="82" t="s">
        <v>126</v>
      </c>
      <c r="G15" s="69" t="s">
        <v>261</v>
      </c>
      <c r="H15" s="69" t="s">
        <v>262</v>
      </c>
      <c r="I15" s="94">
        <v>40738</v>
      </c>
      <c r="J15" s="78">
        <v>9.769999999999925</v>
      </c>
      <c r="K15" s="82" t="s">
        <v>130</v>
      </c>
      <c r="L15" s="83">
        <v>4.0999999999999995E-2</v>
      </c>
      <c r="M15" s="77">
        <v>2.4799999999999312E-2</v>
      </c>
      <c r="N15" s="76">
        <v>3801774.4109380008</v>
      </c>
      <c r="O15" s="78">
        <v>137.80000000000001</v>
      </c>
      <c r="P15" s="76">
        <v>5238.8455227070017</v>
      </c>
      <c r="Q15" s="77">
        <v>1.0066834449035634E-3</v>
      </c>
      <c r="R15" s="77">
        <f t="shared" si="0"/>
        <v>0.41370217073289584</v>
      </c>
      <c r="S15" s="77">
        <f>P15/'סכום נכסי הקרן'!$C$42</f>
        <v>1.6007903111399345E-3</v>
      </c>
    </row>
    <row r="16" spans="2:30">
      <c r="B16" s="98" t="s">
        <v>1675</v>
      </c>
      <c r="C16" s="69" t="s">
        <v>1676</v>
      </c>
      <c r="D16" s="82" t="s">
        <v>1672</v>
      </c>
      <c r="E16" s="69" t="s">
        <v>1677</v>
      </c>
      <c r="F16" s="82" t="s">
        <v>471</v>
      </c>
      <c r="G16" s="69" t="s">
        <v>254</v>
      </c>
      <c r="H16" s="69" t="s">
        <v>128</v>
      </c>
      <c r="I16" s="94">
        <v>42795</v>
      </c>
      <c r="J16" s="78">
        <v>5.2899999999997753</v>
      </c>
      <c r="K16" s="82" t="s">
        <v>130</v>
      </c>
      <c r="L16" s="83">
        <v>2.1400000000000002E-2</v>
      </c>
      <c r="M16" s="77">
        <v>1.9600000000002251E-2</v>
      </c>
      <c r="N16" s="76">
        <v>1250708.5697940001</v>
      </c>
      <c r="O16" s="78">
        <v>113.84</v>
      </c>
      <c r="P16" s="76">
        <v>1423.806699708</v>
      </c>
      <c r="Q16" s="77">
        <v>2.9401466106720718E-3</v>
      </c>
      <c r="R16" s="77">
        <f t="shared" si="0"/>
        <v>0.11243544399623318</v>
      </c>
      <c r="S16" s="77">
        <f>P16/'סכום נכסי הקרן'!$C$42</f>
        <v>4.3506073235978574E-4</v>
      </c>
    </row>
    <row r="17" spans="2:19">
      <c r="B17" s="98" t="s">
        <v>1678</v>
      </c>
      <c r="C17" s="69" t="s">
        <v>1679</v>
      </c>
      <c r="D17" s="82" t="s">
        <v>1672</v>
      </c>
      <c r="E17" s="69" t="s">
        <v>252</v>
      </c>
      <c r="F17" s="82" t="s">
        <v>253</v>
      </c>
      <c r="G17" s="69" t="s">
        <v>283</v>
      </c>
      <c r="H17" s="69" t="s">
        <v>262</v>
      </c>
      <c r="I17" s="94">
        <v>36489</v>
      </c>
      <c r="J17" s="78">
        <v>3.0899999988483073</v>
      </c>
      <c r="K17" s="82" t="s">
        <v>130</v>
      </c>
      <c r="L17" s="83">
        <v>6.0499999999999998E-2</v>
      </c>
      <c r="M17" s="77">
        <v>1.6799999993187167E-2</v>
      </c>
      <c r="N17" s="76">
        <v>718.09448400000008</v>
      </c>
      <c r="O17" s="78">
        <v>171.7</v>
      </c>
      <c r="P17" s="76">
        <v>1.2329684380000003</v>
      </c>
      <c r="Q17" s="69"/>
      <c r="R17" s="77">
        <f t="shared" si="0"/>
        <v>9.7365291080806675E-5</v>
      </c>
      <c r="S17" s="77">
        <f>P17/'סכום נכסי הקרן'!$C$42</f>
        <v>3.7674787716815183E-7</v>
      </c>
    </row>
    <row r="18" spans="2:19">
      <c r="B18" s="98" t="s">
        <v>1680</v>
      </c>
      <c r="C18" s="69" t="s">
        <v>1681</v>
      </c>
      <c r="D18" s="82" t="s">
        <v>1672</v>
      </c>
      <c r="E18" s="69" t="s">
        <v>280</v>
      </c>
      <c r="F18" s="82" t="s">
        <v>126</v>
      </c>
      <c r="G18" s="69" t="s">
        <v>273</v>
      </c>
      <c r="H18" s="69" t="s">
        <v>128</v>
      </c>
      <c r="I18" s="94">
        <v>39084</v>
      </c>
      <c r="J18" s="78">
        <v>1.9199999999987727</v>
      </c>
      <c r="K18" s="82" t="s">
        <v>130</v>
      </c>
      <c r="L18" s="83">
        <v>5.5999999999999994E-2</v>
      </c>
      <c r="M18" s="77">
        <v>2.4799999999991818E-2</v>
      </c>
      <c r="N18" s="76">
        <v>345462.02224600001</v>
      </c>
      <c r="O18" s="78">
        <v>141.53</v>
      </c>
      <c r="P18" s="76">
        <v>488.93239948000007</v>
      </c>
      <c r="Q18" s="77">
        <v>8.0150152017239521E-4</v>
      </c>
      <c r="R18" s="77">
        <f t="shared" si="0"/>
        <v>3.8610108683258482E-2</v>
      </c>
      <c r="S18" s="77">
        <f>P18/'סכום נכסי הקרן'!$C$42</f>
        <v>1.4939899344189114E-4</v>
      </c>
    </row>
    <row r="19" spans="2:19">
      <c r="B19" s="98" t="s">
        <v>1682</v>
      </c>
      <c r="C19" s="69" t="s">
        <v>1683</v>
      </c>
      <c r="D19" s="82" t="s">
        <v>1672</v>
      </c>
      <c r="E19" s="69" t="s">
        <v>1684</v>
      </c>
      <c r="F19" s="82" t="s">
        <v>253</v>
      </c>
      <c r="G19" s="69" t="s">
        <v>350</v>
      </c>
      <c r="H19" s="69" t="s">
        <v>128</v>
      </c>
      <c r="I19" s="94">
        <v>44381</v>
      </c>
      <c r="J19" s="78">
        <v>2.9700000000000575</v>
      </c>
      <c r="K19" s="82" t="s">
        <v>130</v>
      </c>
      <c r="L19" s="83">
        <v>8.5000000000000006E-3</v>
      </c>
      <c r="M19" s="77">
        <v>4.2800000000004265E-2</v>
      </c>
      <c r="N19" s="76">
        <v>1042984.0000000001</v>
      </c>
      <c r="O19" s="78">
        <v>99.05</v>
      </c>
      <c r="P19" s="76">
        <v>1033.0756933020002</v>
      </c>
      <c r="Q19" s="77">
        <v>3.2593250000000004E-3</v>
      </c>
      <c r="R19" s="77">
        <f t="shared" si="0"/>
        <v>8.1580121994051721E-2</v>
      </c>
      <c r="S19" s="77">
        <f>P19/'סכום נכסי הקרן'!$C$42</f>
        <v>3.1566831916385611E-4</v>
      </c>
    </row>
    <row r="20" spans="2:19">
      <c r="B20" s="98" t="s">
        <v>1685</v>
      </c>
      <c r="C20" s="69" t="s">
        <v>1686</v>
      </c>
      <c r="D20" s="82" t="s">
        <v>26</v>
      </c>
      <c r="E20" s="69" t="s">
        <v>1687</v>
      </c>
      <c r="F20" s="82" t="s">
        <v>403</v>
      </c>
      <c r="G20" s="69" t="s">
        <v>455</v>
      </c>
      <c r="H20" s="69"/>
      <c r="I20" s="94">
        <v>39104</v>
      </c>
      <c r="J20" s="78">
        <v>1.7500000000127183</v>
      </c>
      <c r="K20" s="82" t="s">
        <v>130</v>
      </c>
      <c r="L20" s="83">
        <v>5.5999999999999994E-2</v>
      </c>
      <c r="M20" s="132">
        <v>0</v>
      </c>
      <c r="N20" s="76">
        <v>441903.55013900006</v>
      </c>
      <c r="O20" s="78">
        <v>13.344352000000001</v>
      </c>
      <c r="P20" s="76">
        <v>58.969235767000015</v>
      </c>
      <c r="Q20" s="77">
        <v>1.1753327217831173E-3</v>
      </c>
      <c r="R20" s="77">
        <f t="shared" si="0"/>
        <v>4.6566940631343808E-3</v>
      </c>
      <c r="S20" s="77">
        <f>P20/'סכום נכסי הקרן'!$C$42</f>
        <v>1.8018737308055487E-5</v>
      </c>
    </row>
    <row r="21" spans="2:19">
      <c r="B21" s="99"/>
      <c r="C21" s="69"/>
      <c r="D21" s="69"/>
      <c r="E21" s="69"/>
      <c r="F21" s="69"/>
      <c r="G21" s="69"/>
      <c r="H21" s="69"/>
      <c r="I21" s="69"/>
      <c r="J21" s="78"/>
      <c r="K21" s="69"/>
      <c r="L21" s="69"/>
      <c r="M21" s="77"/>
      <c r="N21" s="76"/>
      <c r="O21" s="78"/>
      <c r="P21" s="69"/>
      <c r="Q21" s="69"/>
      <c r="R21" s="77"/>
      <c r="S21" s="69"/>
    </row>
    <row r="22" spans="2:19">
      <c r="B22" s="97" t="s">
        <v>59</v>
      </c>
      <c r="C22" s="71"/>
      <c r="D22" s="71"/>
      <c r="E22" s="71"/>
      <c r="F22" s="71"/>
      <c r="G22" s="71"/>
      <c r="H22" s="71"/>
      <c r="I22" s="71"/>
      <c r="J22" s="81">
        <v>2.6163683373101669</v>
      </c>
      <c r="K22" s="71"/>
      <c r="L22" s="71"/>
      <c r="M22" s="80">
        <v>5.5395950157595172E-2</v>
      </c>
      <c r="N22" s="79"/>
      <c r="O22" s="81"/>
      <c r="P22" s="79">
        <f>SUM(P23:P29)</f>
        <v>1463.5272803280002</v>
      </c>
      <c r="Q22" s="71"/>
      <c r="R22" s="80">
        <f t="shared" ref="R22:R29" si="1">IFERROR(P22/$P$11,0)</f>
        <v>0.11557210652121905</v>
      </c>
      <c r="S22" s="80">
        <f>P22/'סכום נכסי הקרן'!$C$42</f>
        <v>4.47197818733826E-4</v>
      </c>
    </row>
    <row r="23" spans="2:19">
      <c r="B23" s="98" t="s">
        <v>1703</v>
      </c>
      <c r="C23" s="69">
        <v>9555</v>
      </c>
      <c r="D23" s="82" t="s">
        <v>1672</v>
      </c>
      <c r="E23" s="69" t="s">
        <v>1704</v>
      </c>
      <c r="F23" s="82" t="s">
        <v>421</v>
      </c>
      <c r="G23" s="69" t="s">
        <v>455</v>
      </c>
      <c r="H23" s="69"/>
      <c r="I23" s="94">
        <v>44074</v>
      </c>
      <c r="J23" s="133">
        <v>0</v>
      </c>
      <c r="K23" s="82" t="s">
        <v>130</v>
      </c>
      <c r="L23" s="83">
        <v>0</v>
      </c>
      <c r="M23" s="132">
        <v>0</v>
      </c>
      <c r="N23" s="76">
        <v>247457.71477900003</v>
      </c>
      <c r="O23" s="78">
        <v>59</v>
      </c>
      <c r="P23" s="76">
        <v>146.00005170700004</v>
      </c>
      <c r="Q23" s="132">
        <v>4.2713221639281305E-4</v>
      </c>
      <c r="R23" s="77">
        <f t="shared" si="1"/>
        <v>1.1529360439528851E-2</v>
      </c>
      <c r="S23" s="77">
        <f>P23/'סכום נכסי הקרן'!$C$42</f>
        <v>4.461201751139444E-5</v>
      </c>
    </row>
    <row r="24" spans="2:19">
      <c r="B24" s="98" t="s">
        <v>1705</v>
      </c>
      <c r="C24" s="69">
        <v>9556</v>
      </c>
      <c r="D24" s="82" t="s">
        <v>1672</v>
      </c>
      <c r="E24" s="69" t="s">
        <v>1704</v>
      </c>
      <c r="F24" s="82" t="s">
        <v>421</v>
      </c>
      <c r="G24" s="69" t="s">
        <v>455</v>
      </c>
      <c r="H24" s="69"/>
      <c r="I24" s="94">
        <v>45046</v>
      </c>
      <c r="J24" s="133">
        <v>0</v>
      </c>
      <c r="K24" s="82" t="s">
        <v>130</v>
      </c>
      <c r="L24" s="83">
        <v>0</v>
      </c>
      <c r="M24" s="132">
        <v>0</v>
      </c>
      <c r="N24" s="76">
        <v>519.47493200000008</v>
      </c>
      <c r="O24" s="78">
        <v>29.41732</v>
      </c>
      <c r="P24" s="76">
        <v>0.15281561900000001</v>
      </c>
      <c r="Q24" s="132">
        <v>0</v>
      </c>
      <c r="R24" s="77">
        <f t="shared" si="1"/>
        <v>1.2067573481251309E-5</v>
      </c>
      <c r="S24" s="77">
        <f>P24/'סכום נכסי הקרן'!$C$42</f>
        <v>4.6694593537022133E-8</v>
      </c>
    </row>
    <row r="25" spans="2:19">
      <c r="B25" s="98" t="s">
        <v>1695</v>
      </c>
      <c r="C25" s="69" t="s">
        <v>1696</v>
      </c>
      <c r="D25" s="82" t="s">
        <v>1672</v>
      </c>
      <c r="E25" s="69" t="s">
        <v>586</v>
      </c>
      <c r="F25" s="82" t="s">
        <v>465</v>
      </c>
      <c r="G25" s="69" t="s">
        <v>347</v>
      </c>
      <c r="H25" s="69" t="s">
        <v>262</v>
      </c>
      <c r="I25" s="94">
        <v>44007</v>
      </c>
      <c r="J25" s="78">
        <v>3.9400000000006452</v>
      </c>
      <c r="K25" s="82" t="s">
        <v>130</v>
      </c>
      <c r="L25" s="83">
        <v>3.3500000000000002E-2</v>
      </c>
      <c r="M25" s="77">
        <v>6.6500000000029938E-2</v>
      </c>
      <c r="N25" s="76">
        <v>245750.59821500003</v>
      </c>
      <c r="O25" s="78">
        <v>88.34</v>
      </c>
      <c r="P25" s="76">
        <v>217.09607571900003</v>
      </c>
      <c r="Q25" s="77">
        <v>3.0718824776875003E-4</v>
      </c>
      <c r="R25" s="77">
        <f t="shared" si="1"/>
        <v>1.7143685072075851E-2</v>
      </c>
      <c r="S25" s="77">
        <f>P25/'סכום נכסי הקרן'!$C$42</f>
        <v>6.6336236312214164E-5</v>
      </c>
    </row>
    <row r="26" spans="2:19">
      <c r="B26" s="98" t="s">
        <v>1697</v>
      </c>
      <c r="C26" s="69" t="s">
        <v>1698</v>
      </c>
      <c r="D26" s="82" t="s">
        <v>1672</v>
      </c>
      <c r="E26" s="69" t="s">
        <v>1699</v>
      </c>
      <c r="F26" s="82" t="s">
        <v>265</v>
      </c>
      <c r="G26" s="69" t="s">
        <v>392</v>
      </c>
      <c r="H26" s="69" t="s">
        <v>262</v>
      </c>
      <c r="I26" s="94">
        <v>43310</v>
      </c>
      <c r="J26" s="78">
        <v>1.4300000000001498</v>
      </c>
      <c r="K26" s="82" t="s">
        <v>130</v>
      </c>
      <c r="L26" s="83">
        <v>3.5499999999999997E-2</v>
      </c>
      <c r="M26" s="77">
        <v>6.0199999999983572E-2</v>
      </c>
      <c r="N26" s="76">
        <v>276752.61600000004</v>
      </c>
      <c r="O26" s="78">
        <v>96.7</v>
      </c>
      <c r="P26" s="76">
        <v>267.61977967199999</v>
      </c>
      <c r="Q26" s="77">
        <v>1.0295856250000001E-3</v>
      </c>
      <c r="R26" s="77">
        <f t="shared" si="1"/>
        <v>2.1133450738619493E-2</v>
      </c>
      <c r="S26" s="77">
        <f>P26/'סכום נכסי הקרן'!$C$42</f>
        <v>8.1774342937101588E-5</v>
      </c>
    </row>
    <row r="27" spans="2:19">
      <c r="B27" s="98" t="s">
        <v>1692</v>
      </c>
      <c r="C27" s="69" t="s">
        <v>1693</v>
      </c>
      <c r="D27" s="82" t="s">
        <v>1672</v>
      </c>
      <c r="E27" s="69" t="s">
        <v>1694</v>
      </c>
      <c r="F27" s="82" t="s">
        <v>265</v>
      </c>
      <c r="G27" s="69" t="s">
        <v>291</v>
      </c>
      <c r="H27" s="69" t="s">
        <v>128</v>
      </c>
      <c r="I27" s="94">
        <v>42598</v>
      </c>
      <c r="J27" s="78">
        <v>2.7099999999974105</v>
      </c>
      <c r="K27" s="82" t="s">
        <v>130</v>
      </c>
      <c r="L27" s="83">
        <v>3.1E-2</v>
      </c>
      <c r="M27" s="77">
        <v>5.2399999999934985E-2</v>
      </c>
      <c r="N27" s="76">
        <v>383573.15309200005</v>
      </c>
      <c r="O27" s="78">
        <v>94.65</v>
      </c>
      <c r="P27" s="76">
        <v>363.05198941400005</v>
      </c>
      <c r="Q27" s="77">
        <v>5.439743178557218E-4</v>
      </c>
      <c r="R27" s="77">
        <f t="shared" si="1"/>
        <v>2.8669560012500539E-2</v>
      </c>
      <c r="S27" s="77">
        <f>P27/'סכום נכסי הקרן'!$C$42</f>
        <v>1.1093476693958877E-4</v>
      </c>
    </row>
    <row r="28" spans="2:19">
      <c r="B28" s="98" t="s">
        <v>1688</v>
      </c>
      <c r="C28" s="69" t="s">
        <v>1689</v>
      </c>
      <c r="D28" s="82" t="s">
        <v>1672</v>
      </c>
      <c r="E28" s="69" t="s">
        <v>1677</v>
      </c>
      <c r="F28" s="82" t="s">
        <v>471</v>
      </c>
      <c r="G28" s="69" t="s">
        <v>254</v>
      </c>
      <c r="H28" s="69" t="s">
        <v>128</v>
      </c>
      <c r="I28" s="94">
        <v>42795</v>
      </c>
      <c r="J28" s="78">
        <v>4.8299999999884795</v>
      </c>
      <c r="K28" s="82" t="s">
        <v>130</v>
      </c>
      <c r="L28" s="83">
        <v>3.7400000000000003E-2</v>
      </c>
      <c r="M28" s="77">
        <v>5.0399999999898214E-2</v>
      </c>
      <c r="N28" s="76">
        <v>148599.97833800002</v>
      </c>
      <c r="O28" s="78">
        <v>95.22</v>
      </c>
      <c r="P28" s="76">
        <v>141.49690266100004</v>
      </c>
      <c r="Q28" s="77">
        <v>2.1894136670814725E-4</v>
      </c>
      <c r="R28" s="77">
        <f t="shared" si="1"/>
        <v>1.1173754891056533E-2</v>
      </c>
      <c r="S28" s="77">
        <f>P28/'סכום נכסי הקרן'!$C$42</f>
        <v>4.3236027833666542E-5</v>
      </c>
    </row>
    <row r="29" spans="2:19">
      <c r="B29" s="98" t="s">
        <v>1690</v>
      </c>
      <c r="C29" s="69" t="s">
        <v>1691</v>
      </c>
      <c r="D29" s="82" t="s">
        <v>1672</v>
      </c>
      <c r="E29" s="69" t="s">
        <v>1677</v>
      </c>
      <c r="F29" s="82" t="s">
        <v>471</v>
      </c>
      <c r="G29" s="69" t="s">
        <v>254</v>
      </c>
      <c r="H29" s="69" t="s">
        <v>128</v>
      </c>
      <c r="I29" s="94">
        <v>42795</v>
      </c>
      <c r="J29" s="78">
        <v>1.6500000000018287</v>
      </c>
      <c r="K29" s="82" t="s">
        <v>130</v>
      </c>
      <c r="L29" s="83">
        <v>2.5000000000000001E-2</v>
      </c>
      <c r="M29" s="77">
        <v>4.9600000000074369E-2</v>
      </c>
      <c r="N29" s="76">
        <v>338711.32627800008</v>
      </c>
      <c r="O29" s="78">
        <v>96.87</v>
      </c>
      <c r="P29" s="76">
        <v>328.10966553600002</v>
      </c>
      <c r="Q29" s="77">
        <v>8.3008216138755881E-4</v>
      </c>
      <c r="R29" s="77">
        <f t="shared" si="1"/>
        <v>2.591022779395652E-2</v>
      </c>
      <c r="S29" s="77">
        <f>P29/'סכום נכסי הקרן'!$C$42</f>
        <v>1.0025773260632344E-4</v>
      </c>
    </row>
    <row r="30" spans="2:19">
      <c r="B30" s="99"/>
      <c r="C30" s="69"/>
      <c r="D30" s="69"/>
      <c r="E30" s="69"/>
      <c r="F30" s="69"/>
      <c r="G30" s="69"/>
      <c r="H30" s="69"/>
      <c r="I30" s="69"/>
      <c r="J30" s="78"/>
      <c r="K30" s="69"/>
      <c r="L30" s="69"/>
      <c r="M30" s="77"/>
      <c r="N30" s="76"/>
      <c r="O30" s="78"/>
      <c r="P30" s="69"/>
      <c r="Q30" s="69"/>
      <c r="R30" s="77"/>
      <c r="S30" s="69"/>
    </row>
    <row r="31" spans="2:19">
      <c r="B31" s="97" t="s">
        <v>46</v>
      </c>
      <c r="C31" s="71"/>
      <c r="D31" s="71"/>
      <c r="E31" s="71"/>
      <c r="F31" s="71"/>
      <c r="G31" s="71"/>
      <c r="H31" s="71"/>
      <c r="I31" s="71"/>
      <c r="J31" s="81">
        <v>1.9199999988658329</v>
      </c>
      <c r="K31" s="71"/>
      <c r="L31" s="71"/>
      <c r="M31" s="80">
        <v>5.7399999978329314E-2</v>
      </c>
      <c r="N31" s="79"/>
      <c r="O31" s="81"/>
      <c r="P31" s="79">
        <f>P32</f>
        <v>0.9875088110000001</v>
      </c>
      <c r="Q31" s="71"/>
      <c r="R31" s="80">
        <f t="shared" si="0"/>
        <v>7.7981787582364937E-5</v>
      </c>
      <c r="S31" s="80">
        <f>P31/'סכום נכסי הקרן'!$C$42</f>
        <v>3.0174482716896241E-7</v>
      </c>
    </row>
    <row r="32" spans="2:19">
      <c r="B32" s="98" t="s">
        <v>1700</v>
      </c>
      <c r="C32" s="69" t="s">
        <v>1701</v>
      </c>
      <c r="D32" s="82" t="s">
        <v>1672</v>
      </c>
      <c r="E32" s="69" t="s">
        <v>1702</v>
      </c>
      <c r="F32" s="82" t="s">
        <v>403</v>
      </c>
      <c r="G32" s="69" t="s">
        <v>273</v>
      </c>
      <c r="H32" s="69" t="s">
        <v>128</v>
      </c>
      <c r="I32" s="94">
        <v>38118</v>
      </c>
      <c r="J32" s="78">
        <v>1.9199999988658329</v>
      </c>
      <c r="K32" s="82" t="s">
        <v>129</v>
      </c>
      <c r="L32" s="83">
        <v>7.9699999999999993E-2</v>
      </c>
      <c r="M32" s="77">
        <v>5.7399999978329314E-2</v>
      </c>
      <c r="N32" s="76">
        <v>246.21243000000007</v>
      </c>
      <c r="O32" s="78">
        <v>108.4</v>
      </c>
      <c r="P32" s="76">
        <v>0.9875088110000001</v>
      </c>
      <c r="Q32" s="77">
        <v>5.4274028166445869E-6</v>
      </c>
      <c r="R32" s="77">
        <f t="shared" si="0"/>
        <v>7.7981787582364937E-5</v>
      </c>
      <c r="S32" s="77">
        <f>P32/'סכום נכסי הקרן'!$C$42</f>
        <v>3.0174482716896241E-7</v>
      </c>
    </row>
    <row r="33" spans="2:19">
      <c r="B33" s="99"/>
      <c r="C33" s="69"/>
      <c r="D33" s="69"/>
      <c r="E33" s="69"/>
      <c r="F33" s="69"/>
      <c r="G33" s="69"/>
      <c r="H33" s="69"/>
      <c r="I33" s="69"/>
      <c r="J33" s="78"/>
      <c r="K33" s="69"/>
      <c r="L33" s="69"/>
      <c r="M33" s="77"/>
      <c r="N33" s="76"/>
      <c r="O33" s="78"/>
      <c r="P33" s="69"/>
      <c r="Q33" s="69"/>
      <c r="R33" s="77"/>
      <c r="S33" s="69"/>
    </row>
    <row r="34" spans="2:19">
      <c r="B34" s="96" t="s">
        <v>193</v>
      </c>
      <c r="C34" s="71"/>
      <c r="D34" s="71"/>
      <c r="E34" s="71"/>
      <c r="F34" s="71"/>
      <c r="G34" s="71"/>
      <c r="H34" s="71"/>
      <c r="I34" s="71"/>
      <c r="J34" s="81">
        <v>12.345112394012116</v>
      </c>
      <c r="K34" s="71"/>
      <c r="L34" s="71"/>
      <c r="M34" s="80">
        <v>5.9643359036010812E-2</v>
      </c>
      <c r="N34" s="79"/>
      <c r="O34" s="81"/>
      <c r="P34" s="79">
        <v>34.968197513000014</v>
      </c>
      <c r="Q34" s="71"/>
      <c r="R34" s="80">
        <f t="shared" si="0"/>
        <v>2.7613754127779108E-3</v>
      </c>
      <c r="S34" s="80">
        <f>P34/'סכום נכסי הקרן'!$C$42</f>
        <v>1.0684940324011276E-5</v>
      </c>
    </row>
    <row r="35" spans="2:19">
      <c r="B35" s="97" t="s">
        <v>66</v>
      </c>
      <c r="C35" s="71"/>
      <c r="D35" s="71"/>
      <c r="E35" s="71"/>
      <c r="F35" s="71"/>
      <c r="G35" s="71"/>
      <c r="H35" s="71"/>
      <c r="I35" s="71"/>
      <c r="J35" s="81">
        <v>12.345112394012116</v>
      </c>
      <c r="K35" s="71"/>
      <c r="L35" s="71"/>
      <c r="M35" s="80">
        <v>5.9643359036010812E-2</v>
      </c>
      <c r="N35" s="79"/>
      <c r="O35" s="81"/>
      <c r="P35" s="79">
        <v>34.968197513000014</v>
      </c>
      <c r="Q35" s="71"/>
      <c r="R35" s="80">
        <f t="shared" si="0"/>
        <v>2.7613754127779108E-3</v>
      </c>
      <c r="S35" s="80">
        <f>P35/'סכום נכסי הקרן'!$C$42</f>
        <v>1.0684940324011276E-5</v>
      </c>
    </row>
    <row r="36" spans="2:19">
      <c r="B36" s="98" t="s">
        <v>1706</v>
      </c>
      <c r="C36" s="69">
        <v>4824</v>
      </c>
      <c r="D36" s="82" t="s">
        <v>1672</v>
      </c>
      <c r="E36" s="69"/>
      <c r="F36" s="82" t="s">
        <v>1144</v>
      </c>
      <c r="G36" s="69" t="s">
        <v>1707</v>
      </c>
      <c r="H36" s="69" t="s">
        <v>1708</v>
      </c>
      <c r="I36" s="94">
        <v>42206</v>
      </c>
      <c r="J36" s="78">
        <v>14.339999999674665</v>
      </c>
      <c r="K36" s="82" t="s">
        <v>137</v>
      </c>
      <c r="L36" s="83">
        <v>4.555E-2</v>
      </c>
      <c r="M36" s="77">
        <v>6.24999999983624E-2</v>
      </c>
      <c r="N36" s="76">
        <v>8228.8668750000015</v>
      </c>
      <c r="O36" s="78">
        <v>79.8</v>
      </c>
      <c r="P36" s="76">
        <v>18.319599944000004</v>
      </c>
      <c r="Q36" s="77">
        <v>4.9399185221426479E-5</v>
      </c>
      <c r="R36" s="77">
        <f t="shared" si="0"/>
        <v>1.4466657264356427E-3</v>
      </c>
      <c r="S36" s="77">
        <f>P36/'סכום נכסי הקרן'!$C$42</f>
        <v>5.5977672880802419E-6</v>
      </c>
    </row>
    <row r="37" spans="2:19">
      <c r="B37" s="98" t="s">
        <v>1709</v>
      </c>
      <c r="C37" s="69">
        <v>5168</v>
      </c>
      <c r="D37" s="82" t="s">
        <v>1672</v>
      </c>
      <c r="E37" s="69"/>
      <c r="F37" s="82" t="s">
        <v>1144</v>
      </c>
      <c r="G37" s="69" t="s">
        <v>1710</v>
      </c>
      <c r="H37" s="69" t="s">
        <v>1711</v>
      </c>
      <c r="I37" s="94">
        <v>42408</v>
      </c>
      <c r="J37" s="78">
        <v>10.149999999858846</v>
      </c>
      <c r="K37" s="82" t="s">
        <v>137</v>
      </c>
      <c r="L37" s="83">
        <v>3.9510000000000003E-2</v>
      </c>
      <c r="M37" s="77">
        <v>5.6499999999489445E-2</v>
      </c>
      <c r="N37" s="76">
        <v>7063.1637600000013</v>
      </c>
      <c r="O37" s="78">
        <v>84.49</v>
      </c>
      <c r="P37" s="76">
        <v>16.648597569000007</v>
      </c>
      <c r="Q37" s="77">
        <v>1.7901957840257312E-5</v>
      </c>
      <c r="R37" s="77">
        <f t="shared" si="0"/>
        <v>1.3147096863422676E-3</v>
      </c>
      <c r="S37" s="77">
        <f>P37/'סכום נכסי הקרן'!$C$42</f>
        <v>5.0871730359310331E-6</v>
      </c>
    </row>
    <row r="38" spans="2:19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2:19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2:19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2:19">
      <c r="B41" s="128" t="s">
        <v>216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2:19">
      <c r="B42" s="128" t="s">
        <v>109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2:19">
      <c r="B43" s="128" t="s">
        <v>199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2:19">
      <c r="B44" s="128" t="s">
        <v>207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2:19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2:19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spans="2:19"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2:19"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spans="2:19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spans="2:19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2:19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2:19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2:19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2:19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2:19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spans="2:19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2:19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2:19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2:19"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2:19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2:19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2:19"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2:19"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2:19"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</row>
    <row r="65" spans="2:19"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</row>
    <row r="66" spans="2:19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2:19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</row>
    <row r="68" spans="2:19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</row>
    <row r="69" spans="2:19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</row>
    <row r="70" spans="2:19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</row>
    <row r="71" spans="2:19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</row>
    <row r="72" spans="2:19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</row>
    <row r="73" spans="2:19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</row>
    <row r="74" spans="2:19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</row>
    <row r="75" spans="2:19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</row>
    <row r="76" spans="2:19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</row>
    <row r="77" spans="2:19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</row>
    <row r="78" spans="2:19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</row>
    <row r="79" spans="2:19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</row>
    <row r="80" spans="2:19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</row>
    <row r="81" spans="2:19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</row>
    <row r="82" spans="2:19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</row>
    <row r="83" spans="2:19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</row>
    <row r="84" spans="2:19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</row>
    <row r="85" spans="2:19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</row>
    <row r="86" spans="2:19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</row>
    <row r="87" spans="2:19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</row>
    <row r="88" spans="2:19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</row>
    <row r="89" spans="2:19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</row>
    <row r="90" spans="2:19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</row>
    <row r="91" spans="2:19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</row>
    <row r="92" spans="2:19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</row>
    <row r="93" spans="2:19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</row>
    <row r="94" spans="2:19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</row>
    <row r="95" spans="2:19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</row>
    <row r="96" spans="2:19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spans="2:19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</row>
    <row r="98" spans="2:19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</row>
    <row r="99" spans="2:19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2:19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</row>
    <row r="101" spans="2:19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2:19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</row>
    <row r="103" spans="2:19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</row>
    <row r="104" spans="2:19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</row>
    <row r="105" spans="2:19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</row>
    <row r="106" spans="2:19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</row>
    <row r="107" spans="2:19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</row>
    <row r="108" spans="2:19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</row>
    <row r="109" spans="2:19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</row>
    <row r="110" spans="2:19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</row>
    <row r="111" spans="2:19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2:19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2:19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2:19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2:19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2:19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2:19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2:19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2:19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2:19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2:19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2:19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2:19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2:19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2:19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2:19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2:19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2:19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2:19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2:19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2:19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2:19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2:19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2:19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2:19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2:19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2:19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2:19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2:19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2:19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2:19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2:19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2:19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2:19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2:19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2:19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2:19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2:19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2:19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2:19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2:19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2:19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2:19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2:19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2:19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2:19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2:19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2:19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2:19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2:19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2:19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2:19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2:19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2:19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2:19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2:19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2:19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2:19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2:19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2:19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2:19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2:19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2:19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2:19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2:19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2:19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2:19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2:19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2:19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2:19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2:19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2:19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2:19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2:19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2:19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2:19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2:19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2:19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2:19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2:19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2:19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2:19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2:19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2:19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2:19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2:19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2:19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2:19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2:19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2:19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2:19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2:19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2:19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2:19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2:19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2:19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2:19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2:19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2:19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2:19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2:19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2:19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2:19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2:19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2:19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2:19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2:19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2:19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2:19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2:19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2:19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2:19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2:19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2:19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2:19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2:19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2:19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2:19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2:19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2:19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2:19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2:19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2:19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2:19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2:19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2:19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2:19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2:19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2:19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2:19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2:19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2:19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2:19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2:19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2:19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2:19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2:19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2:19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2:19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2:19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2:19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2:19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2:19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2:19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2:19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2:19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2:19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2:19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2:19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2:19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2:19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2:19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2:19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2:19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2:19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2:19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2:19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2:19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2:19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2:19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2:19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2:19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2:19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2:19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2:19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2:19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2:19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2:19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2:19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2:19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2:19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2:19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2:19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2:19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2:19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2:19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2:19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2:19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2:19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2:19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2:19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2:19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2:19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2:19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2:19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2:19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2:19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2:19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2:19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2:19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2:19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2:19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2:19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2:19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2:19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2:19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2:19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2:19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2:19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2:19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2:19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2:19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2:19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2:19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2:19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2:19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2:19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2:19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2:19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2:19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2:19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2:19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2:19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2:19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2:19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2:19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2:19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2:19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2:19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2:19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2:19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2:19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2:19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2:19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2:19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2:19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2:19">
      <c r="B538" s="129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2:19">
      <c r="B539" s="129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2:19">
      <c r="B540" s="130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2:19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2:19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2:19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2:19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2:19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2:19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2:19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2:19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2:19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2:19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2:19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2:19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2:19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2:19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2:19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2:19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2:19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2:19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2:19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2:19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2:19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2:19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2:19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2:19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2:19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2:19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2:19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2:19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2:19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2:19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2:19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2:19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2:19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2:19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2:19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2:19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2:19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2:19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2:19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2:19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2:19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2:19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2:19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2:19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2:19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2:19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2:19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2:19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2:19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2:19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2:19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2:19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2:19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2:19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2:19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2:19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2:19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2:19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2:19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2:19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2:19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2:19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2:19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2:19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2:19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2:19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2:19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2:19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2:19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2:19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2:19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2:19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2:19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2:19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2:19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2:19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2:19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2:19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2:19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2:19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2:19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2:19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2:19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2:19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2:19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2:19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2:19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2:19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2:19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2:19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2:19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2:19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2:19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2:19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2:19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2:19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2:19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2:19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2:19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2:19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2:19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2:19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2:19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2:19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2:19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2:19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2:19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2:19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2:19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2:19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2:19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2:19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2:19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2:19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2:19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2:19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2:19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2:19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2:19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2:19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2:19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2:19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2:19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2:19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2:19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2:19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2:19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2:19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D1:M27 C5:C27 A1:B32 C28:M29 C30:XFD32 A33:XFD1048576 N1:XFD29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52" style="2" customWidth="1"/>
    <col min="4" max="4" width="5.7109375" style="2" bestFit="1" customWidth="1"/>
    <col min="5" max="5" width="11.28515625" style="2" bestFit="1" customWidth="1"/>
    <col min="6" max="6" width="16.140625" style="1" bestFit="1" customWidth="1"/>
    <col min="7" max="7" width="12.28515625" style="1" bestFit="1" customWidth="1"/>
    <col min="8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143</v>
      </c>
      <c r="C1" s="67" t="s" vm="1">
        <v>224</v>
      </c>
    </row>
    <row r="2" spans="2:49">
      <c r="B2" s="46" t="s">
        <v>142</v>
      </c>
      <c r="C2" s="67" t="s">
        <v>225</v>
      </c>
    </row>
    <row r="3" spans="2:49">
      <c r="B3" s="46" t="s">
        <v>144</v>
      </c>
      <c r="C3" s="67" t="s">
        <v>226</v>
      </c>
    </row>
    <row r="4" spans="2:49">
      <c r="B4" s="46" t="s">
        <v>145</v>
      </c>
      <c r="C4" s="67">
        <v>2207</v>
      </c>
    </row>
    <row r="6" spans="2:49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49" ht="26.25" customHeight="1">
      <c r="B7" s="153" t="s">
        <v>89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2:49" s="3" customFormat="1" ht="63">
      <c r="B8" s="21" t="s">
        <v>113</v>
      </c>
      <c r="C8" s="29" t="s">
        <v>44</v>
      </c>
      <c r="D8" s="29" t="s">
        <v>115</v>
      </c>
      <c r="E8" s="29" t="s">
        <v>114</v>
      </c>
      <c r="F8" s="29" t="s">
        <v>63</v>
      </c>
      <c r="G8" s="29" t="s">
        <v>100</v>
      </c>
      <c r="H8" s="29" t="s">
        <v>201</v>
      </c>
      <c r="I8" s="29" t="s">
        <v>200</v>
      </c>
      <c r="J8" s="29" t="s">
        <v>108</v>
      </c>
      <c r="K8" s="29" t="s">
        <v>57</v>
      </c>
      <c r="L8" s="29" t="s">
        <v>146</v>
      </c>
      <c r="M8" s="30" t="s">
        <v>148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208</v>
      </c>
      <c r="I9" s="31"/>
      <c r="J9" s="31" t="s">
        <v>204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6"/>
      <c r="I11" s="76"/>
      <c r="J11" s="76">
        <v>16477.93633</v>
      </c>
      <c r="K11" s="69"/>
      <c r="L11" s="77">
        <f>IFERROR(J11/$J$11,0)</f>
        <v>1</v>
      </c>
      <c r="M11" s="77">
        <f>J11/'סכום נכסי הקרן'!$C$42</f>
        <v>5.0350255052023195E-3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6" t="s">
        <v>194</v>
      </c>
      <c r="C12" s="71"/>
      <c r="D12" s="71"/>
      <c r="E12" s="71"/>
      <c r="F12" s="71"/>
      <c r="G12" s="71"/>
      <c r="H12" s="79"/>
      <c r="I12" s="79"/>
      <c r="J12" s="79">
        <v>2023.6192800000003</v>
      </c>
      <c r="K12" s="71"/>
      <c r="L12" s="80">
        <f t="shared" ref="L12:L32" si="0">IFERROR(J12/$J$11,0)</f>
        <v>0.12280781036371441</v>
      </c>
      <c r="M12" s="80">
        <f>J12/'סכום נכסי הקרן'!$C$42</f>
        <v>6.1834045741935185E-4</v>
      </c>
    </row>
    <row r="13" spans="2:49">
      <c r="B13" s="75" t="s">
        <v>1712</v>
      </c>
      <c r="C13" s="69">
        <v>5992</v>
      </c>
      <c r="D13" s="82" t="s">
        <v>26</v>
      </c>
      <c r="E13" s="69" t="s">
        <v>1687</v>
      </c>
      <c r="F13" s="82" t="s">
        <v>403</v>
      </c>
      <c r="G13" s="82" t="s">
        <v>130</v>
      </c>
      <c r="H13" s="76">
        <v>1821.0000000000002</v>
      </c>
      <c r="I13" s="134">
        <v>0</v>
      </c>
      <c r="J13" s="134">
        <v>0</v>
      </c>
      <c r="K13" s="77">
        <v>6.6703296703296712E-5</v>
      </c>
      <c r="L13" s="135">
        <v>0</v>
      </c>
      <c r="M13" s="135">
        <v>0</v>
      </c>
    </row>
    <row r="14" spans="2:49">
      <c r="B14" s="75" t="s">
        <v>1713</v>
      </c>
      <c r="C14" s="69" t="s">
        <v>1714</v>
      </c>
      <c r="D14" s="82" t="s">
        <v>26</v>
      </c>
      <c r="E14" s="69" t="s">
        <v>1715</v>
      </c>
      <c r="F14" s="82" t="s">
        <v>265</v>
      </c>
      <c r="G14" s="82" t="s">
        <v>129</v>
      </c>
      <c r="H14" s="76">
        <v>84344.210000000021</v>
      </c>
      <c r="I14" s="76">
        <v>648.44299999999998</v>
      </c>
      <c r="J14" s="76">
        <v>2023.6192800000003</v>
      </c>
      <c r="K14" s="77">
        <v>1.4199919443133628E-3</v>
      </c>
      <c r="L14" s="77">
        <f t="shared" si="0"/>
        <v>0.12280781036371441</v>
      </c>
      <c r="M14" s="77">
        <f>J14/'סכום נכסי הקרן'!$C$42</f>
        <v>6.1834045741935185E-4</v>
      </c>
    </row>
    <row r="15" spans="2:49">
      <c r="B15" s="72"/>
      <c r="C15" s="69"/>
      <c r="D15" s="69"/>
      <c r="E15" s="69"/>
      <c r="F15" s="69"/>
      <c r="G15" s="69"/>
      <c r="H15" s="76"/>
      <c r="I15" s="76"/>
      <c r="J15" s="69"/>
      <c r="K15" s="69"/>
      <c r="L15" s="77"/>
      <c r="M15" s="69"/>
    </row>
    <row r="16" spans="2:49">
      <c r="B16" s="92" t="s">
        <v>193</v>
      </c>
      <c r="C16" s="69"/>
      <c r="D16" s="69"/>
      <c r="E16" s="69"/>
      <c r="F16" s="69"/>
      <c r="G16" s="69"/>
      <c r="H16" s="76"/>
      <c r="I16" s="76"/>
      <c r="J16" s="76">
        <v>14454.317050000003</v>
      </c>
      <c r="K16" s="69"/>
      <c r="L16" s="77">
        <f t="shared" si="0"/>
        <v>0.87719218963628576</v>
      </c>
      <c r="M16" s="77">
        <f>J16/'סכום נכסי הקרן'!$C$42</f>
        <v>4.4166850477829686E-3</v>
      </c>
    </row>
    <row r="17" spans="2:13">
      <c r="B17" s="86" t="s">
        <v>61</v>
      </c>
      <c r="C17" s="71"/>
      <c r="D17" s="71"/>
      <c r="E17" s="71"/>
      <c r="F17" s="71"/>
      <c r="G17" s="71"/>
      <c r="H17" s="79"/>
      <c r="I17" s="79"/>
      <c r="J17" s="79">
        <v>14454.317050000003</v>
      </c>
      <c r="K17" s="71"/>
      <c r="L17" s="80">
        <f t="shared" si="0"/>
        <v>0.87719218963628576</v>
      </c>
      <c r="M17" s="80">
        <f>J17/'סכום נכסי הקרן'!$C$42</f>
        <v>4.4166850477829686E-3</v>
      </c>
    </row>
    <row r="18" spans="2:13">
      <c r="B18" s="75" t="s">
        <v>1716</v>
      </c>
      <c r="C18" s="69">
        <v>3610</v>
      </c>
      <c r="D18" s="82" t="s">
        <v>26</v>
      </c>
      <c r="E18" s="136"/>
      <c r="F18" s="82" t="s">
        <v>1158</v>
      </c>
      <c r="G18" s="82" t="s">
        <v>129</v>
      </c>
      <c r="H18" s="76">
        <v>27000.000000000004</v>
      </c>
      <c r="I18" s="76">
        <v>385.99090000000001</v>
      </c>
      <c r="J18" s="76">
        <v>385.6049000000001</v>
      </c>
      <c r="K18" s="77">
        <v>3.9525664446511564E-3</v>
      </c>
      <c r="L18" s="77">
        <f t="shared" si="0"/>
        <v>2.3401285954598665E-2</v>
      </c>
      <c r="M18" s="77">
        <f>J18/'סכום נכסי הקרן'!$C$42</f>
        <v>1.178260716359371E-4</v>
      </c>
    </row>
    <row r="19" spans="2:13">
      <c r="B19" s="75" t="s">
        <v>1717</v>
      </c>
      <c r="C19" s="69" t="s">
        <v>1718</v>
      </c>
      <c r="D19" s="82" t="s">
        <v>26</v>
      </c>
      <c r="E19" s="136"/>
      <c r="F19" s="82" t="s">
        <v>1158</v>
      </c>
      <c r="G19" s="82" t="s">
        <v>129</v>
      </c>
      <c r="H19" s="76">
        <v>209.78000000000003</v>
      </c>
      <c r="I19" s="76">
        <v>143595.27100000001</v>
      </c>
      <c r="J19" s="76">
        <v>1114.5823400000004</v>
      </c>
      <c r="K19" s="77">
        <v>2.4750562397479782E-3</v>
      </c>
      <c r="L19" s="77">
        <f t="shared" si="0"/>
        <v>6.7640893718637185E-2</v>
      </c>
      <c r="M19" s="77">
        <f>J19/'סכום נכסי הקרן'!$C$42</f>
        <v>3.4057362506801758E-4</v>
      </c>
    </row>
    <row r="20" spans="2:13">
      <c r="B20" s="75" t="s">
        <v>1719</v>
      </c>
      <c r="C20" s="69" t="s">
        <v>1720</v>
      </c>
      <c r="D20" s="82" t="s">
        <v>26</v>
      </c>
      <c r="E20" s="136"/>
      <c r="F20" s="82" t="s">
        <v>1158</v>
      </c>
      <c r="G20" s="82" t="s">
        <v>129</v>
      </c>
      <c r="H20" s="76">
        <v>134106.85</v>
      </c>
      <c r="I20" s="76">
        <v>254.874</v>
      </c>
      <c r="J20" s="76">
        <v>1264.6729500000001</v>
      </c>
      <c r="K20" s="77">
        <v>5.440545922953159E-3</v>
      </c>
      <c r="L20" s="77">
        <f t="shared" si="0"/>
        <v>7.6749474246815469E-2</v>
      </c>
      <c r="M20" s="77">
        <f>J20/'סכום נכסי הקרן'!$C$42</f>
        <v>3.8643556034358449E-4</v>
      </c>
    </row>
    <row r="21" spans="2:13">
      <c r="B21" s="75" t="s">
        <v>1721</v>
      </c>
      <c r="C21" s="69" t="s">
        <v>1722</v>
      </c>
      <c r="D21" s="82" t="s">
        <v>26</v>
      </c>
      <c r="E21" s="136"/>
      <c r="F21" s="82" t="s">
        <v>1158</v>
      </c>
      <c r="G21" s="82" t="s">
        <v>129</v>
      </c>
      <c r="H21" s="76">
        <v>153.26000000000002</v>
      </c>
      <c r="I21" s="134">
        <v>0</v>
      </c>
      <c r="J21" s="134">
        <v>0</v>
      </c>
      <c r="K21" s="77">
        <v>2.9400452152327575E-3</v>
      </c>
      <c r="L21" s="135">
        <v>0</v>
      </c>
      <c r="M21" s="135">
        <v>0</v>
      </c>
    </row>
    <row r="22" spans="2:13">
      <c r="B22" s="75" t="s">
        <v>1723</v>
      </c>
      <c r="C22" s="69" t="s">
        <v>1724</v>
      </c>
      <c r="D22" s="82" t="s">
        <v>26</v>
      </c>
      <c r="E22" s="136"/>
      <c r="F22" s="82" t="s">
        <v>1158</v>
      </c>
      <c r="G22" s="82" t="s">
        <v>131</v>
      </c>
      <c r="H22" s="76">
        <v>0.60000000000000009</v>
      </c>
      <c r="I22" s="134">
        <v>0</v>
      </c>
      <c r="J22" s="134">
        <v>0</v>
      </c>
      <c r="K22" s="77">
        <v>2.0253458531212441E-5</v>
      </c>
      <c r="L22" s="135">
        <v>0</v>
      </c>
      <c r="M22" s="135">
        <v>0</v>
      </c>
    </row>
    <row r="23" spans="2:13">
      <c r="B23" s="75" t="s">
        <v>2577</v>
      </c>
      <c r="C23" s="69">
        <v>4654</v>
      </c>
      <c r="D23" s="82" t="s">
        <v>26</v>
      </c>
      <c r="E23" s="136"/>
      <c r="F23" s="82" t="s">
        <v>1158</v>
      </c>
      <c r="G23" s="82" t="s">
        <v>132</v>
      </c>
      <c r="H23" s="76">
        <v>145700.50000000003</v>
      </c>
      <c r="I23" s="76">
        <v>358.88350000000003</v>
      </c>
      <c r="J23" s="76">
        <v>2442.2859100000005</v>
      </c>
      <c r="K23" s="77">
        <v>1.4750000000000003E-2</v>
      </c>
      <c r="L23" s="77">
        <f t="shared" si="0"/>
        <v>0.1482155205050486</v>
      </c>
      <c r="M23" s="77">
        <f>J23/'סכום נכסי הקרן'!$C$42</f>
        <v>7.4626892600975717E-4</v>
      </c>
    </row>
    <row r="24" spans="2:13">
      <c r="B24" s="75" t="s">
        <v>1725</v>
      </c>
      <c r="C24" s="69" t="s">
        <v>1726</v>
      </c>
      <c r="D24" s="82" t="s">
        <v>26</v>
      </c>
      <c r="E24" s="136"/>
      <c r="F24" s="82" t="s">
        <v>1158</v>
      </c>
      <c r="G24" s="82" t="s">
        <v>129</v>
      </c>
      <c r="H24" s="76">
        <v>12.490000000000002</v>
      </c>
      <c r="I24" s="134">
        <v>0</v>
      </c>
      <c r="J24" s="134">
        <v>0</v>
      </c>
      <c r="K24" s="77">
        <v>2.3595968999921981E-4</v>
      </c>
      <c r="L24" s="135">
        <v>0</v>
      </c>
      <c r="M24" s="135">
        <v>0</v>
      </c>
    </row>
    <row r="25" spans="2:13">
      <c r="B25" s="75" t="s">
        <v>1727</v>
      </c>
      <c r="C25" s="69" t="s">
        <v>1728</v>
      </c>
      <c r="D25" s="82" t="s">
        <v>26</v>
      </c>
      <c r="E25" s="136"/>
      <c r="F25" s="82" t="s">
        <v>1158</v>
      </c>
      <c r="G25" s="82" t="s">
        <v>129</v>
      </c>
      <c r="H25" s="76">
        <v>14944.000000000002</v>
      </c>
      <c r="I25" s="76">
        <v>541.24080000000004</v>
      </c>
      <c r="J25" s="76">
        <v>299.26721000000009</v>
      </c>
      <c r="K25" s="77">
        <v>4.158110296468869E-3</v>
      </c>
      <c r="L25" s="77">
        <f t="shared" si="0"/>
        <v>1.8161692338569686E-2</v>
      </c>
      <c r="M25" s="77">
        <f>J25/'סכום נכסי הקרן'!$C$42</f>
        <v>9.144458414233593E-5</v>
      </c>
    </row>
    <row r="26" spans="2:13">
      <c r="B26" s="75" t="s">
        <v>1729</v>
      </c>
      <c r="C26" s="69" t="s">
        <v>1730</v>
      </c>
      <c r="D26" s="82" t="s">
        <v>26</v>
      </c>
      <c r="E26" s="136"/>
      <c r="F26" s="82" t="s">
        <v>1158</v>
      </c>
      <c r="G26" s="82" t="s">
        <v>129</v>
      </c>
      <c r="H26" s="76">
        <v>105683.00000000001</v>
      </c>
      <c r="I26" s="76">
        <v>377.90539999999999</v>
      </c>
      <c r="J26" s="76">
        <v>1477.7125100000003</v>
      </c>
      <c r="K26" s="77">
        <v>2.4030848918492162E-3</v>
      </c>
      <c r="L26" s="77">
        <f t="shared" si="0"/>
        <v>8.967825099006195E-2</v>
      </c>
      <c r="M26" s="77">
        <f>J26/'סכום נכסי הקרן'!$C$42</f>
        <v>4.5153228099689707E-4</v>
      </c>
    </row>
    <row r="27" spans="2:13">
      <c r="B27" s="75" t="s">
        <v>1731</v>
      </c>
      <c r="C27" s="69">
        <v>4637</v>
      </c>
      <c r="D27" s="82" t="s">
        <v>26</v>
      </c>
      <c r="E27" s="136"/>
      <c r="F27" s="82" t="s">
        <v>1158</v>
      </c>
      <c r="G27" s="82" t="s">
        <v>132</v>
      </c>
      <c r="H27" s="76">
        <v>782469.49000000011</v>
      </c>
      <c r="I27" s="76">
        <v>29.6904</v>
      </c>
      <c r="J27" s="76">
        <v>1085.0891800000002</v>
      </c>
      <c r="K27" s="77">
        <v>4.3320946712783167E-3</v>
      </c>
      <c r="L27" s="77">
        <f t="shared" si="0"/>
        <v>6.5851036092697421E-2</v>
      </c>
      <c r="M27" s="77">
        <f>J27/'סכום נכסי הקרן'!$C$42</f>
        <v>3.3156164627073004E-4</v>
      </c>
    </row>
    <row r="28" spans="2:13">
      <c r="B28" s="75" t="s">
        <v>1732</v>
      </c>
      <c r="C28" s="69">
        <v>5691</v>
      </c>
      <c r="D28" s="82" t="s">
        <v>26</v>
      </c>
      <c r="E28" s="136"/>
      <c r="F28" s="82" t="s">
        <v>1158</v>
      </c>
      <c r="G28" s="82" t="s">
        <v>129</v>
      </c>
      <c r="H28" s="76">
        <v>949344.19000000018</v>
      </c>
      <c r="I28" s="76">
        <v>113.20099999999999</v>
      </c>
      <c r="J28" s="76">
        <v>3976.268340000001</v>
      </c>
      <c r="K28" s="77">
        <v>9.7875373596316984E-3</v>
      </c>
      <c r="L28" s="77">
        <f t="shared" si="0"/>
        <v>0.24130863600684885</v>
      </c>
      <c r="M28" s="77">
        <f>J28/'סכום נכסי הקרן'!$C$42</f>
        <v>1.2149951369200668E-3</v>
      </c>
    </row>
    <row r="29" spans="2:13">
      <c r="B29" s="75" t="s">
        <v>1733</v>
      </c>
      <c r="C29" s="69">
        <v>3865</v>
      </c>
      <c r="D29" s="82" t="s">
        <v>26</v>
      </c>
      <c r="E29" s="136"/>
      <c r="F29" s="82" t="s">
        <v>1158</v>
      </c>
      <c r="G29" s="82" t="s">
        <v>129</v>
      </c>
      <c r="H29" s="76">
        <v>13855.000000000002</v>
      </c>
      <c r="I29" s="76">
        <v>663.30269999999996</v>
      </c>
      <c r="J29" s="76">
        <v>340.03218000000004</v>
      </c>
      <c r="K29" s="77">
        <v>3.2036265598349052E-3</v>
      </c>
      <c r="L29" s="77">
        <f t="shared" si="0"/>
        <v>2.0635604677081552E-2</v>
      </c>
      <c r="M29" s="77">
        <f>J29/'סכום נכסי הקרן'!$C$42</f>
        <v>1.0390079586437789E-4</v>
      </c>
    </row>
    <row r="30" spans="2:13">
      <c r="B30" s="75" t="s">
        <v>1734</v>
      </c>
      <c r="C30" s="69" t="s">
        <v>1735</v>
      </c>
      <c r="D30" s="82" t="s">
        <v>26</v>
      </c>
      <c r="E30" s="136"/>
      <c r="F30" s="82" t="s">
        <v>1158</v>
      </c>
      <c r="G30" s="82" t="s">
        <v>129</v>
      </c>
      <c r="H30" s="76">
        <v>36.430000000000007</v>
      </c>
      <c r="I30" s="134">
        <v>0</v>
      </c>
      <c r="J30" s="134">
        <v>0</v>
      </c>
      <c r="K30" s="77">
        <v>2.9401842397085488E-3</v>
      </c>
      <c r="L30" s="135">
        <v>0</v>
      </c>
      <c r="M30" s="135">
        <v>0</v>
      </c>
    </row>
    <row r="31" spans="2:13">
      <c r="B31" s="75" t="s">
        <v>1736</v>
      </c>
      <c r="C31" s="69">
        <v>4811</v>
      </c>
      <c r="D31" s="82" t="s">
        <v>26</v>
      </c>
      <c r="E31" s="136"/>
      <c r="F31" s="82" t="s">
        <v>1158</v>
      </c>
      <c r="G31" s="82" t="s">
        <v>129</v>
      </c>
      <c r="H31" s="76">
        <v>17062.189999999999</v>
      </c>
      <c r="I31" s="76">
        <v>18.508700000000001</v>
      </c>
      <c r="J31" s="76">
        <v>11.684559999999999</v>
      </c>
      <c r="K31" s="77">
        <v>9.8971466469237324E-4</v>
      </c>
      <c r="L31" s="77">
        <f t="shared" si="0"/>
        <v>7.0910335893985092E-4</v>
      </c>
      <c r="M31" s="77">
        <f>J31/'סכום נכסי הקרן'!$C$42</f>
        <v>3.5703534980867843E-6</v>
      </c>
    </row>
    <row r="32" spans="2:13">
      <c r="B32" s="75" t="s">
        <v>1737</v>
      </c>
      <c r="C32" s="69">
        <v>5356</v>
      </c>
      <c r="D32" s="82" t="s">
        <v>26</v>
      </c>
      <c r="E32" s="136"/>
      <c r="F32" s="82" t="s">
        <v>1158</v>
      </c>
      <c r="G32" s="82" t="s">
        <v>129</v>
      </c>
      <c r="H32" s="76">
        <v>252639.79000000004</v>
      </c>
      <c r="I32" s="76">
        <v>220.06729999999999</v>
      </c>
      <c r="J32" s="76">
        <v>2057.11697</v>
      </c>
      <c r="K32" s="77">
        <v>1.0657587403714083E-2</v>
      </c>
      <c r="L32" s="77">
        <f t="shared" si="0"/>
        <v>0.1248406917469865</v>
      </c>
      <c r="M32" s="77">
        <f>J32/'סכום נכסי הקרן'!$C$42</f>
        <v>6.2857606703317778E-4</v>
      </c>
    </row>
    <row r="33" spans="2:13">
      <c r="B33" s="72"/>
      <c r="C33" s="69"/>
      <c r="D33" s="69"/>
      <c r="E33" s="69"/>
      <c r="F33" s="69"/>
      <c r="G33" s="69"/>
      <c r="H33" s="76"/>
      <c r="I33" s="76"/>
      <c r="J33" s="69"/>
      <c r="K33" s="69"/>
      <c r="L33" s="77"/>
      <c r="M33" s="69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128" t="s">
        <v>216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128" t="s">
        <v>109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128" t="s">
        <v>199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128" t="s">
        <v>207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2:13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</row>
    <row r="122" spans="2:13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2:13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</row>
    <row r="124" spans="2:13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</row>
    <row r="125" spans="2:13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2:13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</row>
    <row r="127" spans="2:13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</row>
    <row r="128" spans="2:13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</row>
    <row r="130" spans="2:13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</row>
    <row r="131" spans="2:13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2:13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2:13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2:13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2:13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2:13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2:13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2:13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2:13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2:13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2:13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2:13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2:13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2:13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2:13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2:13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2:13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2:13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2:13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2:13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2:13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2:13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2:13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2:13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2:13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2:13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2:13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2:13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2:13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2:13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2:13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2:13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2:13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2:13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2:13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2:13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2:13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2:13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2:13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2:13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2:13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2:13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2:13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2:13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2:13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2:13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2:13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2:13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2:13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2:13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2:13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2:13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2:13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2:13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</row>
    <row r="283" spans="2:13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2:13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2:13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2:13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2:13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2:13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2:13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2:13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2:13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2:13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2:13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2:13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2:13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2:13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2:13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2:13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2:13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2:13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2:13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2:13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57031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143</v>
      </c>
      <c r="C1" s="67" t="s" vm="1">
        <v>224</v>
      </c>
    </row>
    <row r="2" spans="2:11">
      <c r="B2" s="46" t="s">
        <v>142</v>
      </c>
      <c r="C2" s="67" t="s">
        <v>225</v>
      </c>
    </row>
    <row r="3" spans="2:11">
      <c r="B3" s="46" t="s">
        <v>144</v>
      </c>
      <c r="C3" s="67" t="s">
        <v>226</v>
      </c>
    </row>
    <row r="4" spans="2:11">
      <c r="B4" s="46" t="s">
        <v>145</v>
      </c>
      <c r="C4" s="67">
        <v>2207</v>
      </c>
    </row>
    <row r="6" spans="2:11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1" ht="26.25" customHeight="1">
      <c r="B7" s="153" t="s">
        <v>95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1" s="3" customFormat="1" ht="78.75">
      <c r="B8" s="21" t="s">
        <v>113</v>
      </c>
      <c r="C8" s="29" t="s">
        <v>44</v>
      </c>
      <c r="D8" s="29" t="s">
        <v>100</v>
      </c>
      <c r="E8" s="29" t="s">
        <v>101</v>
      </c>
      <c r="F8" s="29" t="s">
        <v>201</v>
      </c>
      <c r="G8" s="29" t="s">
        <v>200</v>
      </c>
      <c r="H8" s="29" t="s">
        <v>108</v>
      </c>
      <c r="I8" s="29" t="s">
        <v>57</v>
      </c>
      <c r="J8" s="29" t="s">
        <v>146</v>
      </c>
      <c r="K8" s="30" t="s">
        <v>148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208</v>
      </c>
      <c r="G9" s="31"/>
      <c r="H9" s="31" t="s">
        <v>204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4" t="s">
        <v>1738</v>
      </c>
      <c r="C11" s="85"/>
      <c r="D11" s="85"/>
      <c r="E11" s="85"/>
      <c r="F11" s="87"/>
      <c r="G11" s="89"/>
      <c r="H11" s="87">
        <v>59805.350433168991</v>
      </c>
      <c r="I11" s="85"/>
      <c r="J11" s="90">
        <f>IFERROR(H11/$H$11,0)</f>
        <v>1</v>
      </c>
      <c r="K11" s="90">
        <f>H11/'סכום נכסי הקרן'!$C$42</f>
        <v>1.8274221889687838E-2</v>
      </c>
    </row>
    <row r="12" spans="2:11" ht="21" customHeight="1">
      <c r="B12" s="70" t="s">
        <v>1739</v>
      </c>
      <c r="C12" s="71"/>
      <c r="D12" s="71"/>
      <c r="E12" s="71"/>
      <c r="F12" s="79"/>
      <c r="G12" s="81"/>
      <c r="H12" s="79">
        <v>5029.2476700000007</v>
      </c>
      <c r="I12" s="71"/>
      <c r="J12" s="80">
        <f t="shared" ref="J12:J67" si="0">IFERROR(H12/$H$11,0)</f>
        <v>8.4093607571450679E-2</v>
      </c>
      <c r="K12" s="80">
        <f>H12/'סכום נכסי הקרן'!$C$42</f>
        <v>1.5367452442650227E-3</v>
      </c>
    </row>
    <row r="13" spans="2:11">
      <c r="B13" s="86" t="s">
        <v>189</v>
      </c>
      <c r="C13" s="71"/>
      <c r="D13" s="71"/>
      <c r="E13" s="71"/>
      <c r="F13" s="79"/>
      <c r="G13" s="81"/>
      <c r="H13" s="79">
        <v>1463.3846699999999</v>
      </c>
      <c r="I13" s="71"/>
      <c r="J13" s="80">
        <f t="shared" si="0"/>
        <v>2.4469126247078785E-2</v>
      </c>
      <c r="K13" s="80">
        <f>H13/'סכום נכסי הקרן'!$C$42</f>
        <v>4.471542424859023E-4</v>
      </c>
    </row>
    <row r="14" spans="2:11">
      <c r="B14" s="75" t="s">
        <v>1740</v>
      </c>
      <c r="C14" s="69">
        <v>5277</v>
      </c>
      <c r="D14" s="82" t="s">
        <v>129</v>
      </c>
      <c r="E14" s="94">
        <v>42481</v>
      </c>
      <c r="F14" s="76">
        <v>391794.38000000006</v>
      </c>
      <c r="G14" s="78">
        <v>100.9482</v>
      </c>
      <c r="H14" s="76">
        <v>1463.3846699999999</v>
      </c>
      <c r="I14" s="77">
        <v>1.7269472140762463E-3</v>
      </c>
      <c r="J14" s="77">
        <f t="shared" si="0"/>
        <v>2.4469126247078785E-2</v>
      </c>
      <c r="K14" s="77">
        <f>H14/'סכום נכסי הקרן'!$C$42</f>
        <v>4.471542424859023E-4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86" t="s">
        <v>192</v>
      </c>
      <c r="C16" s="71"/>
      <c r="D16" s="71"/>
      <c r="E16" s="71"/>
      <c r="F16" s="79"/>
      <c r="G16" s="81"/>
      <c r="H16" s="79">
        <v>3565.8630000000003</v>
      </c>
      <c r="I16" s="71"/>
      <c r="J16" s="80">
        <f t="shared" si="0"/>
        <v>5.9624481324371884E-2</v>
      </c>
      <c r="K16" s="80">
        <f>H16/'סכום נכסי הקרן'!$C$42</f>
        <v>1.0895910017791203E-3</v>
      </c>
    </row>
    <row r="17" spans="2:11">
      <c r="B17" s="75" t="s">
        <v>1741</v>
      </c>
      <c r="C17" s="69">
        <v>5322</v>
      </c>
      <c r="D17" s="82" t="s">
        <v>131</v>
      </c>
      <c r="E17" s="94">
        <v>42527</v>
      </c>
      <c r="F17" s="76">
        <v>373319.62000000005</v>
      </c>
      <c r="G17" s="78">
        <v>237.69489999999999</v>
      </c>
      <c r="H17" s="76">
        <v>3565.8630000000003</v>
      </c>
      <c r="I17" s="77">
        <v>4.0460446400000004E-3</v>
      </c>
      <c r="J17" s="77">
        <f t="shared" si="0"/>
        <v>5.9624481324371884E-2</v>
      </c>
      <c r="K17" s="77">
        <f>H17/'סכום נכסי הקרן'!$C$42</f>
        <v>1.0895910017791203E-3</v>
      </c>
    </row>
    <row r="18" spans="2:11">
      <c r="B18" s="72"/>
      <c r="C18" s="69"/>
      <c r="D18" s="69"/>
      <c r="E18" s="69"/>
      <c r="F18" s="76"/>
      <c r="G18" s="78"/>
      <c r="H18" s="69"/>
      <c r="I18" s="69"/>
      <c r="J18" s="77"/>
      <c r="K18" s="69"/>
    </row>
    <row r="19" spans="2:11">
      <c r="B19" s="70" t="s">
        <v>1742</v>
      </c>
      <c r="C19" s="71"/>
      <c r="D19" s="71"/>
      <c r="E19" s="71"/>
      <c r="F19" s="79"/>
      <c r="G19" s="81"/>
      <c r="H19" s="79">
        <v>54776.102763169009</v>
      </c>
      <c r="I19" s="71"/>
      <c r="J19" s="80">
        <f t="shared" si="0"/>
        <v>0.91590639242854965</v>
      </c>
      <c r="K19" s="80">
        <f>H19/'סכום נכסי הקרן'!$C$42</f>
        <v>1.673747664542282E-2</v>
      </c>
    </row>
    <row r="20" spans="2:11">
      <c r="B20" s="86" t="s">
        <v>189</v>
      </c>
      <c r="C20" s="71"/>
      <c r="D20" s="71"/>
      <c r="E20" s="71"/>
      <c r="F20" s="79"/>
      <c r="G20" s="81"/>
      <c r="H20" s="79">
        <v>13525.684260000002</v>
      </c>
      <c r="I20" s="71"/>
      <c r="J20" s="80">
        <f t="shared" si="0"/>
        <v>0.22616177586175373</v>
      </c>
      <c r="K20" s="80">
        <f>H20/'סכום נכסי הקרן'!$C$42</f>
        <v>4.1329304750635345E-3</v>
      </c>
    </row>
    <row r="21" spans="2:11">
      <c r="B21" s="75" t="s">
        <v>1743</v>
      </c>
      <c r="C21" s="69">
        <v>5295</v>
      </c>
      <c r="D21" s="82" t="s">
        <v>129</v>
      </c>
      <c r="E21" s="94">
        <v>42879</v>
      </c>
      <c r="F21" s="76">
        <v>897328.30000000016</v>
      </c>
      <c r="G21" s="78">
        <v>211.74430000000001</v>
      </c>
      <c r="H21" s="76">
        <v>7030.1536600000009</v>
      </c>
      <c r="I21" s="77">
        <v>6.8261980405405411E-4</v>
      </c>
      <c r="J21" s="77">
        <f t="shared" si="0"/>
        <v>0.1175505804928946</v>
      </c>
      <c r="K21" s="77">
        <f>H21/'סכום נכסי הקרן'!$C$42</f>
        <v>2.1481453911887665E-3</v>
      </c>
    </row>
    <row r="22" spans="2:11" ht="16.5" customHeight="1">
      <c r="B22" s="75" t="s">
        <v>1744</v>
      </c>
      <c r="C22" s="69">
        <v>5288</v>
      </c>
      <c r="D22" s="82" t="s">
        <v>129</v>
      </c>
      <c r="E22" s="94">
        <v>42649</v>
      </c>
      <c r="F22" s="76">
        <v>639412.58000000007</v>
      </c>
      <c r="G22" s="78">
        <v>274.55650000000003</v>
      </c>
      <c r="H22" s="76">
        <v>6495.5306</v>
      </c>
      <c r="I22" s="77">
        <v>1.5840455555555556E-3</v>
      </c>
      <c r="J22" s="77">
        <f t="shared" si="0"/>
        <v>0.1086111953688591</v>
      </c>
      <c r="K22" s="77">
        <f>H22/'סכום נכסי הקרן'!$C$42</f>
        <v>1.9847850838747671E-3</v>
      </c>
    </row>
    <row r="23" spans="2:11" ht="16.5" customHeight="1">
      <c r="B23" s="72"/>
      <c r="C23" s="69"/>
      <c r="D23" s="69"/>
      <c r="E23" s="69"/>
      <c r="F23" s="76"/>
      <c r="G23" s="78"/>
      <c r="H23" s="69"/>
      <c r="I23" s="69"/>
      <c r="J23" s="77"/>
      <c r="K23" s="69"/>
    </row>
    <row r="24" spans="2:11" ht="16.5" customHeight="1">
      <c r="B24" s="86" t="s">
        <v>1745</v>
      </c>
      <c r="C24" s="69"/>
      <c r="D24" s="69"/>
      <c r="E24" s="69"/>
      <c r="F24" s="76"/>
      <c r="G24" s="78"/>
      <c r="H24" s="76">
        <v>24.292047850000003</v>
      </c>
      <c r="I24" s="69"/>
      <c r="J24" s="77">
        <f t="shared" si="0"/>
        <v>4.0618519370011502E-4</v>
      </c>
      <c r="K24" s="77">
        <f>H24/'סכום נכסי הקרן'!$C$42</f>
        <v>7.4227183579817354E-6</v>
      </c>
    </row>
    <row r="25" spans="2:11">
      <c r="B25" s="75" t="s">
        <v>1746</v>
      </c>
      <c r="C25" s="69" t="s">
        <v>1747</v>
      </c>
      <c r="D25" s="82" t="s">
        <v>129</v>
      </c>
      <c r="E25" s="94">
        <v>44616</v>
      </c>
      <c r="F25" s="76">
        <v>6.4745040000000005</v>
      </c>
      <c r="G25" s="78">
        <v>101404.19</v>
      </c>
      <c r="H25" s="76">
        <v>24.292047850000003</v>
      </c>
      <c r="I25" s="77">
        <v>8.6142013652482275E-6</v>
      </c>
      <c r="J25" s="77">
        <f t="shared" si="0"/>
        <v>4.0618519370011502E-4</v>
      </c>
      <c r="K25" s="77">
        <f>H25/'סכום נכסי הקרן'!$C$42</f>
        <v>7.4227183579817354E-6</v>
      </c>
    </row>
    <row r="26" spans="2:11">
      <c r="B26" s="72"/>
      <c r="C26" s="69"/>
      <c r="D26" s="69"/>
      <c r="E26" s="69"/>
      <c r="F26" s="76"/>
      <c r="G26" s="78"/>
      <c r="H26" s="69"/>
      <c r="I26" s="69"/>
      <c r="J26" s="77"/>
      <c r="K26" s="69"/>
    </row>
    <row r="27" spans="2:11">
      <c r="B27" s="86" t="s">
        <v>191</v>
      </c>
      <c r="C27" s="71"/>
      <c r="D27" s="71"/>
      <c r="E27" s="71"/>
      <c r="F27" s="79"/>
      <c r="G27" s="81"/>
      <c r="H27" s="79">
        <v>8931.8793300000016</v>
      </c>
      <c r="I27" s="71"/>
      <c r="J27" s="80">
        <f t="shared" si="0"/>
        <v>0.14934916801434275</v>
      </c>
      <c r="K27" s="80">
        <f>H27/'סכום נכסי הקרן'!$C$42</f>
        <v>2.7292398353343686E-3</v>
      </c>
    </row>
    <row r="28" spans="2:11">
      <c r="B28" s="75" t="s">
        <v>1748</v>
      </c>
      <c r="C28" s="69">
        <v>5343</v>
      </c>
      <c r="D28" s="82" t="s">
        <v>129</v>
      </c>
      <c r="E28" s="94">
        <v>43382</v>
      </c>
      <c r="F28" s="76">
        <v>429545.65000000008</v>
      </c>
      <c r="G28" s="78">
        <v>187.70859999999999</v>
      </c>
      <c r="H28" s="76">
        <v>2983.2882500000005</v>
      </c>
      <c r="I28" s="77">
        <v>3.3581064181085591E-3</v>
      </c>
      <c r="J28" s="77">
        <f t="shared" si="0"/>
        <v>4.9883300212975955E-2</v>
      </c>
      <c r="K28" s="77">
        <f>H28/'סכום נכסי הקרן'!$C$42</f>
        <v>9.1157849668183511E-4</v>
      </c>
    </row>
    <row r="29" spans="2:11">
      <c r="B29" s="75" t="s">
        <v>1749</v>
      </c>
      <c r="C29" s="69">
        <v>5299</v>
      </c>
      <c r="D29" s="82" t="s">
        <v>129</v>
      </c>
      <c r="E29" s="94">
        <v>42831</v>
      </c>
      <c r="F29" s="76">
        <v>1083885.8500000003</v>
      </c>
      <c r="G29" s="78">
        <v>147.5677</v>
      </c>
      <c r="H29" s="76">
        <v>5918.0220500000005</v>
      </c>
      <c r="I29" s="77">
        <v>1.4627533333333334E-3</v>
      </c>
      <c r="J29" s="77">
        <f t="shared" si="0"/>
        <v>9.8954725741691701E-2</v>
      </c>
      <c r="K29" s="77">
        <f>H29/'סכום נכסי הקרן'!$C$42</f>
        <v>1.8083206152368788E-3</v>
      </c>
    </row>
    <row r="30" spans="2:11">
      <c r="B30" s="75" t="s">
        <v>1750</v>
      </c>
      <c r="C30" s="69">
        <v>53431</v>
      </c>
      <c r="D30" s="82" t="s">
        <v>129</v>
      </c>
      <c r="E30" s="94">
        <v>43382</v>
      </c>
      <c r="F30" s="76">
        <v>3269.5300000000007</v>
      </c>
      <c r="G30" s="78">
        <v>252.69399999999999</v>
      </c>
      <c r="H30" s="76">
        <v>30.569030000000005</v>
      </c>
      <c r="I30" s="77">
        <v>3.3581064181085591E-3</v>
      </c>
      <c r="J30" s="77">
        <f t="shared" si="0"/>
        <v>5.1114205967508119E-4</v>
      </c>
      <c r="K30" s="77">
        <f>H30/'סכום נכסי הקרן'!$C$42</f>
        <v>9.3407234156544949E-6</v>
      </c>
    </row>
    <row r="31" spans="2:11">
      <c r="B31" s="72"/>
      <c r="C31" s="69"/>
      <c r="D31" s="69"/>
      <c r="E31" s="69"/>
      <c r="F31" s="76"/>
      <c r="G31" s="78"/>
      <c r="H31" s="69"/>
      <c r="I31" s="69"/>
      <c r="J31" s="77"/>
      <c r="K31" s="69"/>
    </row>
    <row r="32" spans="2:11">
      <c r="B32" s="86" t="s">
        <v>192</v>
      </c>
      <c r="C32" s="71"/>
      <c r="D32" s="71"/>
      <c r="E32" s="71"/>
      <c r="F32" s="79"/>
      <c r="G32" s="81"/>
      <c r="H32" s="79">
        <v>32294.247125319009</v>
      </c>
      <c r="I32" s="71"/>
      <c r="J32" s="80">
        <f t="shared" si="0"/>
        <v>0.53998926335875308</v>
      </c>
      <c r="K32" s="80">
        <f>H32/'סכום נכסי הקרן'!$C$42</f>
        <v>9.8678836166669354E-3</v>
      </c>
    </row>
    <row r="33" spans="2:11">
      <c r="B33" s="75" t="s">
        <v>1751</v>
      </c>
      <c r="C33" s="69">
        <v>60831</v>
      </c>
      <c r="D33" s="82" t="s">
        <v>129</v>
      </c>
      <c r="E33" s="94">
        <v>42555</v>
      </c>
      <c r="F33" s="76">
        <v>105596.50000000001</v>
      </c>
      <c r="G33" s="78">
        <v>100</v>
      </c>
      <c r="H33" s="76">
        <v>390.70705000000004</v>
      </c>
      <c r="I33" s="77">
        <v>6.4585459999999997E-5</v>
      </c>
      <c r="J33" s="77">
        <f t="shared" si="0"/>
        <v>6.5329781895786324E-3</v>
      </c>
      <c r="K33" s="77">
        <f>H33/'סכום נכסי הקרן'!$C$42</f>
        <v>1.1938509303685106E-4</v>
      </c>
    </row>
    <row r="34" spans="2:11">
      <c r="B34" s="75" t="s">
        <v>1752</v>
      </c>
      <c r="C34" s="69">
        <v>8400</v>
      </c>
      <c r="D34" s="82" t="s">
        <v>129</v>
      </c>
      <c r="E34" s="94">
        <v>44544</v>
      </c>
      <c r="F34" s="76">
        <v>10175.790729000002</v>
      </c>
      <c r="G34" s="78">
        <v>111.9472</v>
      </c>
      <c r="H34" s="76">
        <v>42.148597343000006</v>
      </c>
      <c r="I34" s="77">
        <v>2.8426197459075073E-5</v>
      </c>
      <c r="J34" s="77">
        <f t="shared" si="0"/>
        <v>7.0476298588200781E-4</v>
      </c>
      <c r="K34" s="77">
        <f>H34/'סכום נכסי הקרן'!$C$42</f>
        <v>1.2878995183646746E-5</v>
      </c>
    </row>
    <row r="35" spans="2:11">
      <c r="B35" s="75" t="s">
        <v>1753</v>
      </c>
      <c r="C35" s="69">
        <v>5291</v>
      </c>
      <c r="D35" s="82" t="s">
        <v>129</v>
      </c>
      <c r="E35" s="94">
        <v>42787</v>
      </c>
      <c r="F35" s="76">
        <v>1363925.2500000002</v>
      </c>
      <c r="G35" s="78">
        <v>63.1678</v>
      </c>
      <c r="H35" s="76">
        <v>3187.7778500000004</v>
      </c>
      <c r="I35" s="77">
        <v>5.1421202187416405E-4</v>
      </c>
      <c r="J35" s="77">
        <f t="shared" si="0"/>
        <v>5.3302552813602584E-2</v>
      </c>
      <c r="K35" s="77">
        <f>H35/'סכום נכסי הקרן'!$C$42</f>
        <v>9.740626774025783E-4</v>
      </c>
    </row>
    <row r="36" spans="2:11">
      <c r="B36" s="75" t="s">
        <v>1754</v>
      </c>
      <c r="C36" s="69">
        <v>5281</v>
      </c>
      <c r="D36" s="82" t="s">
        <v>129</v>
      </c>
      <c r="E36" s="94">
        <v>42603</v>
      </c>
      <c r="F36" s="76">
        <v>1399106.3500000003</v>
      </c>
      <c r="G36" s="78">
        <v>29.365100000000002</v>
      </c>
      <c r="H36" s="76">
        <v>1520.1412300000002</v>
      </c>
      <c r="I36" s="77">
        <v>4.201687470588235E-4</v>
      </c>
      <c r="J36" s="77">
        <f t="shared" si="0"/>
        <v>2.5418147690627124E-2</v>
      </c>
      <c r="K36" s="77">
        <f>H36/'סכום נכסי הקרן'!$C$42</f>
        <v>4.644968709233765E-4</v>
      </c>
    </row>
    <row r="37" spans="2:11">
      <c r="B37" s="75" t="s">
        <v>1755</v>
      </c>
      <c r="C37" s="69">
        <v>5302</v>
      </c>
      <c r="D37" s="82" t="s">
        <v>129</v>
      </c>
      <c r="E37" s="94">
        <v>42948</v>
      </c>
      <c r="F37" s="76">
        <v>1376546.8200000003</v>
      </c>
      <c r="G37" s="78">
        <v>111.4234</v>
      </c>
      <c r="H37" s="76">
        <v>5675.0425000000014</v>
      </c>
      <c r="I37" s="77">
        <v>7.0172081702127653E-5</v>
      </c>
      <c r="J37" s="77">
        <f t="shared" si="0"/>
        <v>9.4891886075339063E-2</v>
      </c>
      <c r="K37" s="77">
        <f>H37/'סכום נכסי הקרן'!$C$42</f>
        <v>1.7340753816717253E-3</v>
      </c>
    </row>
    <row r="38" spans="2:11">
      <c r="B38" s="75" t="s">
        <v>1756</v>
      </c>
      <c r="C38" s="69">
        <v>9011</v>
      </c>
      <c r="D38" s="82" t="s">
        <v>132</v>
      </c>
      <c r="E38" s="94">
        <v>44644</v>
      </c>
      <c r="F38" s="76">
        <v>42917.319399000007</v>
      </c>
      <c r="G38" s="78">
        <v>103.40689999999999</v>
      </c>
      <c r="H38" s="76">
        <v>207.28318843500003</v>
      </c>
      <c r="I38" s="77">
        <v>5.6972444783156137E-5</v>
      </c>
      <c r="J38" s="77">
        <f t="shared" si="0"/>
        <v>3.4659639469320374E-3</v>
      </c>
      <c r="K38" s="77">
        <f>H38/'סכום נכסי הקרן'!$C$42</f>
        <v>6.3337794227894288E-5</v>
      </c>
    </row>
    <row r="39" spans="2:11">
      <c r="B39" s="75" t="s">
        <v>1757</v>
      </c>
      <c r="C39" s="69">
        <v>5290</v>
      </c>
      <c r="D39" s="82" t="s">
        <v>129</v>
      </c>
      <c r="E39" s="94">
        <v>42359</v>
      </c>
      <c r="F39" s="76">
        <v>1562366.0600000003</v>
      </c>
      <c r="G39" s="78">
        <v>57.095799999999997</v>
      </c>
      <c r="H39" s="76">
        <v>3300.5679800000003</v>
      </c>
      <c r="I39" s="77">
        <v>3.2736400909685122E-4</v>
      </c>
      <c r="J39" s="77">
        <f t="shared" si="0"/>
        <v>5.5188506648553189E-2</v>
      </c>
      <c r="K39" s="77">
        <f>H39/'סכום נכסי הקרן'!$C$42</f>
        <v>1.0085270162561734E-3</v>
      </c>
    </row>
    <row r="40" spans="2:11">
      <c r="B40" s="75" t="s">
        <v>1758</v>
      </c>
      <c r="C40" s="69">
        <v>5294</v>
      </c>
      <c r="D40" s="82" t="s">
        <v>132</v>
      </c>
      <c r="E40" s="94">
        <v>42646</v>
      </c>
      <c r="F40" s="76">
        <v>1405762.5100000002</v>
      </c>
      <c r="G40" s="78">
        <v>44.360900000000001</v>
      </c>
      <c r="H40" s="76">
        <v>2912.6900900000001</v>
      </c>
      <c r="I40" s="77">
        <v>2.3429374666666665E-3</v>
      </c>
      <c r="J40" s="77">
        <f t="shared" si="0"/>
        <v>4.8702834594287002E-2</v>
      </c>
      <c r="K40" s="77">
        <f>H40/'סכום נכסי הקרן'!$C$42</f>
        <v>8.9000640603276561E-4</v>
      </c>
    </row>
    <row r="41" spans="2:11">
      <c r="B41" s="75" t="s">
        <v>1759</v>
      </c>
      <c r="C41" s="69">
        <v>9317</v>
      </c>
      <c r="D41" s="82" t="s">
        <v>131</v>
      </c>
      <c r="E41" s="94">
        <v>44545</v>
      </c>
      <c r="F41" s="76">
        <v>42240.323364000011</v>
      </c>
      <c r="G41" s="78">
        <v>103.5138</v>
      </c>
      <c r="H41" s="76">
        <v>175.70715983099998</v>
      </c>
      <c r="I41" s="77">
        <v>1.091973666074061E-5</v>
      </c>
      <c r="J41" s="77">
        <f t="shared" si="0"/>
        <v>2.9379839522443467E-3</v>
      </c>
      <c r="K41" s="77">
        <f>H41/'סכום נכסי הקרן'!$C$42</f>
        <v>5.3689370651655222E-5</v>
      </c>
    </row>
    <row r="42" spans="2:11">
      <c r="B42" s="75" t="s">
        <v>1760</v>
      </c>
      <c r="C42" s="69">
        <v>60833</v>
      </c>
      <c r="D42" s="82" t="s">
        <v>129</v>
      </c>
      <c r="E42" s="94">
        <v>42555</v>
      </c>
      <c r="F42" s="76">
        <v>582402.2300000001</v>
      </c>
      <c r="G42" s="78">
        <v>100</v>
      </c>
      <c r="H42" s="76">
        <v>2154.8882500000004</v>
      </c>
      <c r="I42" s="77">
        <v>2.1938946000000001E-4</v>
      </c>
      <c r="J42" s="77">
        <f t="shared" si="0"/>
        <v>3.6031696736030919E-2</v>
      </c>
      <c r="K42" s="77">
        <f>H42/'סכום נכסי הקרן'!$C$42</f>
        <v>6.5845122121616995E-4</v>
      </c>
    </row>
    <row r="43" spans="2:11">
      <c r="B43" s="75" t="s">
        <v>1761</v>
      </c>
      <c r="C43" s="69">
        <v>60834</v>
      </c>
      <c r="D43" s="82" t="s">
        <v>129</v>
      </c>
      <c r="E43" s="94">
        <v>42555</v>
      </c>
      <c r="F43" s="76">
        <v>45397.56</v>
      </c>
      <c r="G43" s="78">
        <v>100</v>
      </c>
      <c r="H43" s="76">
        <v>167.97095999999999</v>
      </c>
      <c r="I43" s="77">
        <v>2.2856214000000001E-4</v>
      </c>
      <c r="J43" s="77">
        <f t="shared" si="0"/>
        <v>2.8086276358785557E-3</v>
      </c>
      <c r="K43" s="77">
        <f>H43/'סכום נכסי הקרן'!$C$42</f>
        <v>5.1325484623554103E-5</v>
      </c>
    </row>
    <row r="44" spans="2:11">
      <c r="B44" s="75" t="s">
        <v>1762</v>
      </c>
      <c r="C44" s="69">
        <v>60837</v>
      </c>
      <c r="D44" s="82" t="s">
        <v>129</v>
      </c>
      <c r="E44" s="94">
        <v>42555</v>
      </c>
      <c r="F44" s="76">
        <v>76741.3</v>
      </c>
      <c r="G44" s="78">
        <v>100</v>
      </c>
      <c r="H44" s="76">
        <v>283.94280000000003</v>
      </c>
      <c r="I44" s="77">
        <v>1.1684719E-4</v>
      </c>
      <c r="J44" s="77">
        <f t="shared" si="0"/>
        <v>4.7477825636570619E-3</v>
      </c>
      <c r="K44" s="77">
        <f>H44/'סכום נכסי הקרן'!$C$42</f>
        <v>8.6762032052260105E-5</v>
      </c>
    </row>
    <row r="45" spans="2:11">
      <c r="B45" s="75" t="s">
        <v>1763</v>
      </c>
      <c r="C45" s="69">
        <v>8410</v>
      </c>
      <c r="D45" s="82" t="s">
        <v>131</v>
      </c>
      <c r="E45" s="94">
        <v>44651</v>
      </c>
      <c r="F45" s="76">
        <v>10030.078924000001</v>
      </c>
      <c r="G45" s="78">
        <v>117.68559999999999</v>
      </c>
      <c r="H45" s="76">
        <v>47.434207447000006</v>
      </c>
      <c r="I45" s="77">
        <v>3.0394194483807426E-5</v>
      </c>
      <c r="J45" s="77">
        <f t="shared" si="0"/>
        <v>7.9314320714509595E-4</v>
      </c>
      <c r="K45" s="77">
        <f>H45/'סכום נכסי הקרן'!$C$42</f>
        <v>1.4494074957668126E-5</v>
      </c>
    </row>
    <row r="46" spans="2:11">
      <c r="B46" s="75" t="s">
        <v>1764</v>
      </c>
      <c r="C46" s="69">
        <v>8411</v>
      </c>
      <c r="D46" s="82" t="s">
        <v>131</v>
      </c>
      <c r="E46" s="94">
        <v>44651</v>
      </c>
      <c r="F46" s="76">
        <v>13358.240910000002</v>
      </c>
      <c r="G46" s="78">
        <v>104.7353</v>
      </c>
      <c r="H46" s="76">
        <v>56.222004475000006</v>
      </c>
      <c r="I46" s="77">
        <v>4.5591291725711145E-5</v>
      </c>
      <c r="J46" s="77">
        <f t="shared" si="0"/>
        <v>9.4008318767108828E-4</v>
      </c>
      <c r="K46" s="77">
        <f>H46/'סכום נכסי הקרן'!$C$42</f>
        <v>1.717928876626652E-5</v>
      </c>
    </row>
    <row r="47" spans="2:11">
      <c r="B47" s="75" t="s">
        <v>1765</v>
      </c>
      <c r="C47" s="69">
        <v>9384</v>
      </c>
      <c r="D47" s="82" t="s">
        <v>131</v>
      </c>
      <c r="E47" s="94">
        <v>44910</v>
      </c>
      <c r="F47" s="76">
        <v>1779.5910220000003</v>
      </c>
      <c r="G47" s="78">
        <v>91.305400000000006</v>
      </c>
      <c r="H47" s="76">
        <v>6.5295107480000008</v>
      </c>
      <c r="I47" s="77">
        <v>1.7795919472636648E-5</v>
      </c>
      <c r="J47" s="77">
        <f t="shared" si="0"/>
        <v>1.0917937443233559E-4</v>
      </c>
      <c r="K47" s="77">
        <f>H47/'סכום נכסי הקרן'!$C$42</f>
        <v>1.9951681141538116E-6</v>
      </c>
    </row>
    <row r="48" spans="2:11">
      <c r="B48" s="75" t="s">
        <v>1766</v>
      </c>
      <c r="C48" s="69">
        <v>9536</v>
      </c>
      <c r="D48" s="82" t="s">
        <v>130</v>
      </c>
      <c r="E48" s="94">
        <v>45015</v>
      </c>
      <c r="F48" s="76">
        <v>27379.021950000002</v>
      </c>
      <c r="G48" s="78">
        <v>100</v>
      </c>
      <c r="H48" s="76">
        <v>27.379021950000002</v>
      </c>
      <c r="I48" s="77">
        <v>7.6052874874106005E-5</v>
      </c>
      <c r="J48" s="77">
        <f t="shared" si="0"/>
        <v>4.5780221588360032E-4</v>
      </c>
      <c r="K48" s="77">
        <f>H48/'סכום נכסי הקרן'!$C$42</f>
        <v>8.3659792746476855E-6</v>
      </c>
    </row>
    <row r="49" spans="2:11">
      <c r="B49" s="75" t="s">
        <v>1767</v>
      </c>
      <c r="C49" s="69">
        <v>60838</v>
      </c>
      <c r="D49" s="82" t="s">
        <v>129</v>
      </c>
      <c r="E49" s="94">
        <v>42555</v>
      </c>
      <c r="F49" s="76">
        <v>65500.880000000012</v>
      </c>
      <c r="G49" s="78">
        <v>100</v>
      </c>
      <c r="H49" s="76">
        <v>242.35325000000003</v>
      </c>
      <c r="I49" s="77">
        <v>3.5625340000000002E-5</v>
      </c>
      <c r="J49" s="77">
        <f t="shared" si="0"/>
        <v>4.0523673591850926E-3</v>
      </c>
      <c r="K49" s="77">
        <f>H49/'סכום נכסי הקרן'!$C$42</f>
        <v>7.40538603002767E-5</v>
      </c>
    </row>
    <row r="50" spans="2:11">
      <c r="B50" s="75" t="s">
        <v>1768</v>
      </c>
      <c r="C50" s="69">
        <v>7085</v>
      </c>
      <c r="D50" s="82" t="s">
        <v>129</v>
      </c>
      <c r="E50" s="94">
        <v>43983</v>
      </c>
      <c r="F50" s="76">
        <v>87448.747437000013</v>
      </c>
      <c r="G50" s="78">
        <v>98.3048</v>
      </c>
      <c r="H50" s="76">
        <v>318.07537020300009</v>
      </c>
      <c r="I50" s="77">
        <v>2.914959796201676E-5</v>
      </c>
      <c r="J50" s="77">
        <f t="shared" si="0"/>
        <v>5.3185102653723519E-3</v>
      </c>
      <c r="K50" s="77">
        <f>H50/'סכום נכסי הקרן'!$C$42</f>
        <v>9.7191636711996886E-5</v>
      </c>
    </row>
    <row r="51" spans="2:11">
      <c r="B51" s="75" t="s">
        <v>1769</v>
      </c>
      <c r="C51" s="69">
        <v>608311</v>
      </c>
      <c r="D51" s="82" t="s">
        <v>129</v>
      </c>
      <c r="E51" s="94">
        <v>42555</v>
      </c>
      <c r="F51" s="76">
        <v>124408.58000000002</v>
      </c>
      <c r="G51" s="78">
        <v>100</v>
      </c>
      <c r="H51" s="76">
        <v>460.31173000000013</v>
      </c>
      <c r="I51" s="77">
        <v>1.1582798999999999E-4</v>
      </c>
      <c r="J51" s="77">
        <f t="shared" si="0"/>
        <v>7.6968319166424272E-3</v>
      </c>
      <c r="K51" s="77">
        <f>H51/'סכום נכסי הקרן'!$C$42</f>
        <v>1.4065361429235504E-4</v>
      </c>
    </row>
    <row r="52" spans="2:11">
      <c r="B52" s="75" t="s">
        <v>1770</v>
      </c>
      <c r="C52" s="69">
        <v>5287</v>
      </c>
      <c r="D52" s="82" t="s">
        <v>131</v>
      </c>
      <c r="E52" s="94">
        <v>42735</v>
      </c>
      <c r="F52" s="76">
        <v>36589.493825000005</v>
      </c>
      <c r="G52" s="78">
        <v>29.861799999999999</v>
      </c>
      <c r="H52" s="76">
        <v>43.907262052000007</v>
      </c>
      <c r="I52" s="77">
        <v>2.3793543235646588E-5</v>
      </c>
      <c r="J52" s="77">
        <f t="shared" si="0"/>
        <v>7.3416946366805914E-4</v>
      </c>
      <c r="K52" s="77">
        <f>H52/'סכום נכסי הקרן'!$C$42</f>
        <v>1.3416375683703225E-5</v>
      </c>
    </row>
    <row r="53" spans="2:11">
      <c r="B53" s="75" t="s">
        <v>1771</v>
      </c>
      <c r="C53" s="69">
        <v>8339</v>
      </c>
      <c r="D53" s="82" t="s">
        <v>129</v>
      </c>
      <c r="E53" s="94">
        <v>44539</v>
      </c>
      <c r="F53" s="76">
        <v>8331.9693119999993</v>
      </c>
      <c r="G53" s="78">
        <v>99.307299999999998</v>
      </c>
      <c r="H53" s="76">
        <v>30.614738912000004</v>
      </c>
      <c r="I53" s="77">
        <v>2.0349985114399713E-5</v>
      </c>
      <c r="J53" s="77">
        <f t="shared" si="0"/>
        <v>5.1190635436893265E-4</v>
      </c>
      <c r="K53" s="77">
        <f>H53/'סכום נכסי הקרן'!$C$42</f>
        <v>9.3546903064790477E-6</v>
      </c>
    </row>
    <row r="54" spans="2:11">
      <c r="B54" s="75" t="s">
        <v>1772</v>
      </c>
      <c r="C54" s="69">
        <v>7013</v>
      </c>
      <c r="D54" s="82" t="s">
        <v>131</v>
      </c>
      <c r="E54" s="94">
        <v>43507</v>
      </c>
      <c r="F54" s="76">
        <v>48944.007587000007</v>
      </c>
      <c r="G54" s="78">
        <v>96.100399999999993</v>
      </c>
      <c r="H54" s="76">
        <v>189.01170288500003</v>
      </c>
      <c r="I54" s="77">
        <v>4.0763934843456961E-5</v>
      </c>
      <c r="J54" s="77">
        <f t="shared" si="0"/>
        <v>3.1604480454673696E-3</v>
      </c>
      <c r="K54" s="77">
        <f>H54/'סכום נכסי הקרן'!$C$42</f>
        <v>5.7754728853700941E-5</v>
      </c>
    </row>
    <row r="55" spans="2:11">
      <c r="B55" s="75" t="s">
        <v>1773</v>
      </c>
      <c r="C55" s="69">
        <v>608312</v>
      </c>
      <c r="D55" s="82" t="s">
        <v>129</v>
      </c>
      <c r="E55" s="94">
        <v>42555</v>
      </c>
      <c r="F55" s="76">
        <v>66805.259999999995</v>
      </c>
      <c r="G55" s="78">
        <v>100</v>
      </c>
      <c r="H55" s="76">
        <v>247.17948000000004</v>
      </c>
      <c r="I55" s="77">
        <v>5.1337025899999998E-3</v>
      </c>
      <c r="J55" s="77">
        <f t="shared" si="0"/>
        <v>4.1330663261678743E-3</v>
      </c>
      <c r="K55" s="77">
        <f>H55/'סכום נכסי הקרן'!$C$42</f>
        <v>7.5528571129188646E-5</v>
      </c>
    </row>
    <row r="56" spans="2:11">
      <c r="B56" s="75" t="s">
        <v>1774</v>
      </c>
      <c r="C56" s="69">
        <v>608314</v>
      </c>
      <c r="D56" s="82" t="s">
        <v>129</v>
      </c>
      <c r="E56" s="94">
        <v>42555</v>
      </c>
      <c r="F56" s="76">
        <v>32518.110000000004</v>
      </c>
      <c r="G56" s="78">
        <v>100</v>
      </c>
      <c r="H56" s="76">
        <v>120.31702000000001</v>
      </c>
      <c r="I56" s="77">
        <v>8.6981788E-4</v>
      </c>
      <c r="J56" s="77">
        <f t="shared" si="0"/>
        <v>2.0118103000575397E-3</v>
      </c>
      <c r="K56" s="77">
        <f>H56/'סכום נכסי הקרן'!$C$42</f>
        <v>3.6764267823210945E-5</v>
      </c>
    </row>
    <row r="57" spans="2:11">
      <c r="B57" s="75" t="s">
        <v>1775</v>
      </c>
      <c r="C57" s="69">
        <v>608315</v>
      </c>
      <c r="D57" s="82" t="s">
        <v>129</v>
      </c>
      <c r="E57" s="94">
        <v>42555</v>
      </c>
      <c r="F57" s="76">
        <v>29445.040000000005</v>
      </c>
      <c r="G57" s="78">
        <v>100</v>
      </c>
      <c r="H57" s="76">
        <v>108.94665000000002</v>
      </c>
      <c r="I57" s="77">
        <v>5.8350980000000003E-5</v>
      </c>
      <c r="J57" s="77">
        <f t="shared" si="0"/>
        <v>1.8216873442075258E-3</v>
      </c>
      <c r="K57" s="77">
        <f>H57/'סכום נכסי הקרן'!$C$42</f>
        <v>3.3289918741684468E-5</v>
      </c>
    </row>
    <row r="58" spans="2:11">
      <c r="B58" s="75" t="s">
        <v>1776</v>
      </c>
      <c r="C58" s="69">
        <v>608316</v>
      </c>
      <c r="D58" s="82" t="s">
        <v>129</v>
      </c>
      <c r="E58" s="94">
        <v>42555</v>
      </c>
      <c r="F58" s="76">
        <v>119223.02000000002</v>
      </c>
      <c r="G58" s="78">
        <v>100</v>
      </c>
      <c r="H58" s="76">
        <v>441.12519000000009</v>
      </c>
      <c r="I58" s="77">
        <v>3.2135570000000002E-5</v>
      </c>
      <c r="J58" s="77">
        <f t="shared" si="0"/>
        <v>7.3760154702704507E-3</v>
      </c>
      <c r="K58" s="77">
        <f>H58/'סכום נכסי הקרן'!$C$42</f>
        <v>1.3479094336549239E-4</v>
      </c>
    </row>
    <row r="59" spans="2:11">
      <c r="B59" s="75" t="s">
        <v>1777</v>
      </c>
      <c r="C59" s="69">
        <v>608317</v>
      </c>
      <c r="D59" s="82" t="s">
        <v>129</v>
      </c>
      <c r="E59" s="94">
        <v>42555</v>
      </c>
      <c r="F59" s="76">
        <v>7711.7600000000011</v>
      </c>
      <c r="G59" s="78">
        <v>100</v>
      </c>
      <c r="H59" s="76">
        <v>28.533500000000004</v>
      </c>
      <c r="I59" s="77">
        <v>4.5910876000000001E-4</v>
      </c>
      <c r="J59" s="77">
        <f t="shared" si="0"/>
        <v>4.7710614173033714E-4</v>
      </c>
      <c r="K59" s="77">
        <f>H59/'סכום נכסי הקרן'!$C$42</f>
        <v>8.7187434989130338E-6</v>
      </c>
    </row>
    <row r="60" spans="2:11">
      <c r="B60" s="75" t="s">
        <v>1778</v>
      </c>
      <c r="C60" s="69">
        <v>7043</v>
      </c>
      <c r="D60" s="82" t="s">
        <v>131</v>
      </c>
      <c r="E60" s="94">
        <v>43860</v>
      </c>
      <c r="F60" s="76">
        <v>104089.61545700002</v>
      </c>
      <c r="G60" s="78">
        <v>93.164199999999994</v>
      </c>
      <c r="H60" s="76">
        <v>389.69105385400007</v>
      </c>
      <c r="I60" s="77">
        <v>3.2189194282452356E-5</v>
      </c>
      <c r="J60" s="77">
        <f t="shared" si="0"/>
        <v>6.5159898074582849E-3</v>
      </c>
      <c r="K60" s="77">
        <f>H60/'סכום נכסי הקרן'!$C$42</f>
        <v>1.1907464357243702E-4</v>
      </c>
    </row>
    <row r="61" spans="2:11">
      <c r="B61" s="75" t="s">
        <v>1779</v>
      </c>
      <c r="C61" s="69">
        <v>5304</v>
      </c>
      <c r="D61" s="82" t="s">
        <v>131</v>
      </c>
      <c r="E61" s="94">
        <v>42928</v>
      </c>
      <c r="F61" s="76">
        <v>55136.884973000007</v>
      </c>
      <c r="G61" s="78">
        <v>56.195</v>
      </c>
      <c r="H61" s="76">
        <v>124.50989718400001</v>
      </c>
      <c r="I61" s="77">
        <v>1.0240908896220478E-5</v>
      </c>
      <c r="J61" s="77">
        <f t="shared" si="0"/>
        <v>2.0819190303572716E-3</v>
      </c>
      <c r="K61" s="77">
        <f>H61/'סכום נכסי הקרן'!$C$42</f>
        <v>3.8045450317112524E-5</v>
      </c>
    </row>
    <row r="62" spans="2:11">
      <c r="B62" s="75" t="s">
        <v>1780</v>
      </c>
      <c r="C62" s="69">
        <v>5284</v>
      </c>
      <c r="D62" s="82" t="s">
        <v>131</v>
      </c>
      <c r="E62" s="94">
        <v>42531</v>
      </c>
      <c r="F62" s="76">
        <v>1255983.7300000002</v>
      </c>
      <c r="G62" s="78">
        <v>43.807499999999997</v>
      </c>
      <c r="H62" s="76">
        <v>2211.0392599999996</v>
      </c>
      <c r="I62" s="77">
        <v>1.1149897499999999E-3</v>
      </c>
      <c r="J62" s="77">
        <f t="shared" si="0"/>
        <v>3.6970592831335074E-2</v>
      </c>
      <c r="K62" s="77">
        <f>H62/'סכום נכסי הקרן'!$C$42</f>
        <v>6.7560881679311964E-4</v>
      </c>
    </row>
    <row r="63" spans="2:11">
      <c r="B63" s="75" t="s">
        <v>1781</v>
      </c>
      <c r="C63" s="69">
        <v>5276</v>
      </c>
      <c r="D63" s="82" t="s">
        <v>129</v>
      </c>
      <c r="E63" s="94">
        <v>42423</v>
      </c>
      <c r="F63" s="76">
        <v>923541.33000000019</v>
      </c>
      <c r="G63" s="78">
        <v>99.959500000000006</v>
      </c>
      <c r="H63" s="76">
        <v>3415.7189800000006</v>
      </c>
      <c r="I63" s="77">
        <v>1.1733333333333333E-4</v>
      </c>
      <c r="J63" s="77">
        <f t="shared" si="0"/>
        <v>5.711393638294926E-2</v>
      </c>
      <c r="K63" s="77">
        <f>H63/'סכום נכסי הקרן'!$C$42</f>
        <v>1.0437127464555298E-3</v>
      </c>
    </row>
    <row r="64" spans="2:11">
      <c r="B64" s="75" t="s">
        <v>1782</v>
      </c>
      <c r="C64" s="69">
        <v>608318</v>
      </c>
      <c r="D64" s="82" t="s">
        <v>129</v>
      </c>
      <c r="E64" s="94">
        <v>42555</v>
      </c>
      <c r="F64" s="76">
        <v>37262.320000000007</v>
      </c>
      <c r="G64" s="78">
        <v>100</v>
      </c>
      <c r="H64" s="76">
        <v>137.87059000000002</v>
      </c>
      <c r="I64" s="77">
        <v>2.3901014000000001E-4</v>
      </c>
      <c r="J64" s="77">
        <f t="shared" si="0"/>
        <v>2.3053219988078996E-3</v>
      </c>
      <c r="K64" s="77">
        <f>H64/'סכום נכסי הקרן'!$C$42</f>
        <v>4.2127965733394233E-5</v>
      </c>
    </row>
    <row r="65" spans="2:11">
      <c r="B65" s="75" t="s">
        <v>1783</v>
      </c>
      <c r="C65" s="69">
        <v>5286</v>
      </c>
      <c r="D65" s="82" t="s">
        <v>129</v>
      </c>
      <c r="E65" s="94">
        <v>42705</v>
      </c>
      <c r="F65" s="76">
        <v>822529.2</v>
      </c>
      <c r="G65" s="78">
        <v>103.8721</v>
      </c>
      <c r="H65" s="76">
        <v>3161.1999000000005</v>
      </c>
      <c r="I65" s="77">
        <v>3.9168058095238092E-4</v>
      </c>
      <c r="J65" s="77">
        <f t="shared" si="0"/>
        <v>5.2858145251277536E-2</v>
      </c>
      <c r="K65" s="77">
        <f>H65/'סכום נכסי הקרן'!$C$42</f>
        <v>9.6594147499919514E-4</v>
      </c>
    </row>
    <row r="66" spans="2:11">
      <c r="B66" s="75" t="s">
        <v>1784</v>
      </c>
      <c r="C66" s="69">
        <v>608320</v>
      </c>
      <c r="D66" s="82" t="s">
        <v>129</v>
      </c>
      <c r="E66" s="94">
        <v>42555</v>
      </c>
      <c r="F66" s="76">
        <v>68235.039999999994</v>
      </c>
      <c r="G66" s="78">
        <v>100</v>
      </c>
      <c r="H66" s="76">
        <v>252.46967000000004</v>
      </c>
      <c r="I66" s="77">
        <v>1.0038426E-4</v>
      </c>
      <c r="J66" s="77">
        <f t="shared" si="0"/>
        <v>4.2215231274688155E-3</v>
      </c>
      <c r="K66" s="77">
        <f>H66/'סכום נכסי הקרן'!$C$42</f>
        <v>7.7145050343814086E-5</v>
      </c>
    </row>
    <row r="67" spans="2:11">
      <c r="B67" s="75" t="s">
        <v>1785</v>
      </c>
      <c r="C67" s="69">
        <v>608321</v>
      </c>
      <c r="D67" s="82" t="s">
        <v>129</v>
      </c>
      <c r="E67" s="94">
        <v>42555</v>
      </c>
      <c r="F67" s="76">
        <v>58091.750000000007</v>
      </c>
      <c r="G67" s="78">
        <v>100</v>
      </c>
      <c r="H67" s="76">
        <v>214.93948000000003</v>
      </c>
      <c r="I67" s="77">
        <v>1.0096118E-4</v>
      </c>
      <c r="J67" s="77">
        <f t="shared" si="0"/>
        <v>3.5939841242162707E-3</v>
      </c>
      <c r="K67" s="77">
        <f>H67/'סכום נכסי הקרן'!$C$42</f>
        <v>6.567726335394354E-5</v>
      </c>
    </row>
    <row r="68" spans="2:11">
      <c r="B68" s="113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2:11">
      <c r="B69" s="113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2:11">
      <c r="B70" s="113"/>
      <c r="C70" s="114"/>
      <c r="D70" s="114"/>
      <c r="E70" s="114"/>
      <c r="F70" s="114"/>
      <c r="G70" s="114"/>
      <c r="H70" s="114"/>
      <c r="I70" s="114"/>
      <c r="J70" s="114"/>
      <c r="K70" s="114"/>
    </row>
    <row r="71" spans="2:11">
      <c r="B71" s="128" t="s">
        <v>109</v>
      </c>
      <c r="C71" s="114"/>
      <c r="D71" s="114"/>
      <c r="E71" s="114"/>
      <c r="F71" s="114"/>
      <c r="G71" s="114"/>
      <c r="H71" s="114"/>
      <c r="I71" s="114"/>
      <c r="J71" s="114"/>
      <c r="K71" s="114"/>
    </row>
    <row r="72" spans="2:11">
      <c r="B72" s="128" t="s">
        <v>199</v>
      </c>
      <c r="C72" s="114"/>
      <c r="D72" s="114"/>
      <c r="E72" s="114"/>
      <c r="F72" s="114"/>
      <c r="G72" s="114"/>
      <c r="H72" s="114"/>
      <c r="I72" s="114"/>
      <c r="J72" s="114"/>
      <c r="K72" s="114"/>
    </row>
    <row r="73" spans="2:11">
      <c r="B73" s="128" t="s">
        <v>207</v>
      </c>
      <c r="C73" s="114"/>
      <c r="D73" s="114"/>
      <c r="E73" s="114"/>
      <c r="F73" s="114"/>
      <c r="G73" s="114"/>
      <c r="H73" s="114"/>
      <c r="I73" s="114"/>
      <c r="J73" s="114"/>
      <c r="K73" s="114"/>
    </row>
    <row r="74" spans="2:11">
      <c r="B74" s="113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2:11">
      <c r="B75" s="113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>
      <c r="B76" s="113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2:11">
      <c r="B77" s="113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2:11">
      <c r="B78" s="113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2:11">
      <c r="B79" s="113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2:11">
      <c r="B80" s="113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2:11">
      <c r="B81" s="113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2:11">
      <c r="B82" s="113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>
      <c r="B83" s="113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2:11">
      <c r="B84" s="113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2:11">
      <c r="B85" s="113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2:11">
      <c r="B86" s="113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2:11">
      <c r="B87" s="113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2:11">
      <c r="B88" s="113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>
      <c r="B89" s="113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>
      <c r="B90" s="113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2:11">
      <c r="B91" s="113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2:11">
      <c r="B92" s="113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>
      <c r="B93" s="113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>
      <c r="B94" s="113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2:11">
      <c r="B95" s="113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2:11">
      <c r="B96" s="113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2:11">
      <c r="B97" s="113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2:11">
      <c r="B98" s="113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>
      <c r="B99" s="113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2:11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2:11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2:11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2:11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2:11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2:11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2:11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2:11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69.285156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143</v>
      </c>
      <c r="C1" s="67" t="s" vm="1">
        <v>224</v>
      </c>
    </row>
    <row r="2" spans="2:12">
      <c r="B2" s="46" t="s">
        <v>142</v>
      </c>
      <c r="C2" s="67" t="s">
        <v>225</v>
      </c>
    </row>
    <row r="3" spans="2:12">
      <c r="B3" s="46" t="s">
        <v>144</v>
      </c>
      <c r="C3" s="67" t="s">
        <v>226</v>
      </c>
    </row>
    <row r="4" spans="2:12">
      <c r="B4" s="46" t="s">
        <v>145</v>
      </c>
      <c r="C4" s="67">
        <v>2207</v>
      </c>
    </row>
    <row r="6" spans="2:12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26.25" customHeight="1"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12" s="3" customFormat="1" ht="78.75">
      <c r="B8" s="21" t="s">
        <v>113</v>
      </c>
      <c r="C8" s="29" t="s">
        <v>44</v>
      </c>
      <c r="D8" s="29" t="s">
        <v>63</v>
      </c>
      <c r="E8" s="29" t="s">
        <v>100</v>
      </c>
      <c r="F8" s="29" t="s">
        <v>101</v>
      </c>
      <c r="G8" s="29" t="s">
        <v>201</v>
      </c>
      <c r="H8" s="29" t="s">
        <v>200</v>
      </c>
      <c r="I8" s="29" t="s">
        <v>108</v>
      </c>
      <c r="J8" s="29" t="s">
        <v>57</v>
      </c>
      <c r="K8" s="29" t="s">
        <v>146</v>
      </c>
      <c r="L8" s="30" t="s">
        <v>148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5.1607980000000005E-2</v>
      </c>
      <c r="J11" s="69"/>
      <c r="K11" s="77">
        <f>IFERROR(I11/$I$11,0)</f>
        <v>1</v>
      </c>
      <c r="L11" s="77">
        <f>I11/'סכום נכסי הקרן'!$C$42</f>
        <v>1.5769419808892491E-8</v>
      </c>
    </row>
    <row r="12" spans="2:12" ht="21" customHeight="1">
      <c r="B12" s="92" t="s">
        <v>1786</v>
      </c>
      <c r="C12" s="69"/>
      <c r="D12" s="69"/>
      <c r="E12" s="69"/>
      <c r="F12" s="69"/>
      <c r="G12" s="76"/>
      <c r="H12" s="78"/>
      <c r="I12" s="76">
        <v>5.1607980000000005E-2</v>
      </c>
      <c r="J12" s="69"/>
      <c r="K12" s="77">
        <f t="shared" ref="K12:K15" si="0">IFERROR(I12/$I$11,0)</f>
        <v>1</v>
      </c>
      <c r="L12" s="77">
        <f>I12/'סכום נכסי הקרן'!$C$42</f>
        <v>1.5769419808892491E-8</v>
      </c>
    </row>
    <row r="13" spans="2:12">
      <c r="B13" s="72" t="s">
        <v>1787</v>
      </c>
      <c r="C13" s="69">
        <v>8944</v>
      </c>
      <c r="D13" s="82" t="s">
        <v>421</v>
      </c>
      <c r="E13" s="82" t="s">
        <v>130</v>
      </c>
      <c r="F13" s="94">
        <v>44607</v>
      </c>
      <c r="G13" s="76">
        <v>836.29010000000028</v>
      </c>
      <c r="H13" s="78">
        <v>6.1585999999999999</v>
      </c>
      <c r="I13" s="76">
        <v>5.1503762000000008E-2</v>
      </c>
      <c r="J13" s="77">
        <v>5.0205503108170482E-6</v>
      </c>
      <c r="K13" s="77">
        <f t="shared" si="0"/>
        <v>0.99798058362292041</v>
      </c>
      <c r="L13" s="77">
        <f>I13/'סכום נכסי הקרן'!$C$42</f>
        <v>1.5737574784273369E-8</v>
      </c>
    </row>
    <row r="14" spans="2:12">
      <c r="B14" s="72" t="s">
        <v>1788</v>
      </c>
      <c r="C14" s="69" t="s">
        <v>1789</v>
      </c>
      <c r="D14" s="82" t="s">
        <v>756</v>
      </c>
      <c r="E14" s="82" t="s">
        <v>130</v>
      </c>
      <c r="F14" s="94">
        <v>44628</v>
      </c>
      <c r="G14" s="76">
        <v>1483.7405000000006</v>
      </c>
      <c r="H14" s="78">
        <v>1E-4</v>
      </c>
      <c r="I14" s="76">
        <v>1.4840000000000003E-6</v>
      </c>
      <c r="J14" s="77">
        <v>1.6312810094487594E-5</v>
      </c>
      <c r="K14" s="77">
        <f t="shared" si="0"/>
        <v>2.8755242890731242E-5</v>
      </c>
      <c r="L14" s="77">
        <f>I14/'סכום נכסי הקרן'!$C$42</f>
        <v>4.5345349685061221E-13</v>
      </c>
    </row>
    <row r="15" spans="2:12">
      <c r="B15" s="72" t="s">
        <v>1790</v>
      </c>
      <c r="C15" s="69">
        <v>8731</v>
      </c>
      <c r="D15" s="82" t="s">
        <v>152</v>
      </c>
      <c r="E15" s="82" t="s">
        <v>130</v>
      </c>
      <c r="F15" s="94">
        <v>44537</v>
      </c>
      <c r="G15" s="76">
        <v>178.04886000000002</v>
      </c>
      <c r="H15" s="78">
        <v>5.7700000000000001E-2</v>
      </c>
      <c r="I15" s="76">
        <v>1.0273400000000002E-4</v>
      </c>
      <c r="J15" s="77">
        <v>2.7210674783207249E-5</v>
      </c>
      <c r="K15" s="77">
        <f t="shared" si="0"/>
        <v>1.9906611341889376E-3</v>
      </c>
      <c r="L15" s="77">
        <f>I15/'סכום נכסי הקרן'!$C$42</f>
        <v>3.1391571122271424E-11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3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3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3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69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143</v>
      </c>
      <c r="C1" s="67" t="s" vm="1">
        <v>224</v>
      </c>
    </row>
    <row r="2" spans="2:12">
      <c r="B2" s="46" t="s">
        <v>142</v>
      </c>
      <c r="C2" s="67" t="s">
        <v>225</v>
      </c>
    </row>
    <row r="3" spans="2:12">
      <c r="B3" s="46" t="s">
        <v>144</v>
      </c>
      <c r="C3" s="67" t="s">
        <v>226</v>
      </c>
    </row>
    <row r="4" spans="2:12">
      <c r="B4" s="46" t="s">
        <v>145</v>
      </c>
      <c r="C4" s="67">
        <v>2207</v>
      </c>
    </row>
    <row r="6" spans="2:12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26.25" customHeight="1">
      <c r="B7" s="153" t="s">
        <v>97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12" s="3" customFormat="1" ht="63">
      <c r="B8" s="21" t="s">
        <v>113</v>
      </c>
      <c r="C8" s="29" t="s">
        <v>44</v>
      </c>
      <c r="D8" s="29" t="s">
        <v>63</v>
      </c>
      <c r="E8" s="29" t="s">
        <v>100</v>
      </c>
      <c r="F8" s="29" t="s">
        <v>101</v>
      </c>
      <c r="G8" s="29" t="s">
        <v>201</v>
      </c>
      <c r="H8" s="29" t="s">
        <v>200</v>
      </c>
      <c r="I8" s="29" t="s">
        <v>108</v>
      </c>
      <c r="J8" s="29" t="s">
        <v>57</v>
      </c>
      <c r="K8" s="29" t="s">
        <v>146</v>
      </c>
      <c r="L8" s="30" t="s">
        <v>148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49</v>
      </c>
      <c r="C11" s="69"/>
      <c r="D11" s="69"/>
      <c r="E11" s="69"/>
      <c r="F11" s="69"/>
      <c r="G11" s="76"/>
      <c r="H11" s="78"/>
      <c r="I11" s="76">
        <v>-0.50589936300000005</v>
      </c>
      <c r="J11" s="69"/>
      <c r="K11" s="77">
        <f>IFERROR(I11/$I$11,0)</f>
        <v>1</v>
      </c>
      <c r="L11" s="77">
        <f>I11/'סכום נכסי הקרן'!$C$42</f>
        <v>-1.5458344690488356E-7</v>
      </c>
    </row>
    <row r="12" spans="2:12" ht="19.5" customHeight="1">
      <c r="B12" s="92" t="s">
        <v>196</v>
      </c>
      <c r="C12" s="69"/>
      <c r="D12" s="69"/>
      <c r="E12" s="69"/>
      <c r="F12" s="69"/>
      <c r="G12" s="76"/>
      <c r="H12" s="78"/>
      <c r="I12" s="76">
        <v>-0.50589936300000005</v>
      </c>
      <c r="J12" s="69"/>
      <c r="K12" s="77">
        <f t="shared" ref="K12:K17" si="0">IFERROR(I12/$I$11,0)</f>
        <v>1</v>
      </c>
      <c r="L12" s="77">
        <f>I12/'סכום נכסי הקרן'!$C$42</f>
        <v>-1.5458344690488356E-7</v>
      </c>
    </row>
    <row r="13" spans="2:12">
      <c r="B13" s="72" t="s">
        <v>1791</v>
      </c>
      <c r="C13" s="69"/>
      <c r="D13" s="69"/>
      <c r="E13" s="69"/>
      <c r="F13" s="69"/>
      <c r="G13" s="76"/>
      <c r="H13" s="78"/>
      <c r="I13" s="76">
        <v>-0.50589936300000005</v>
      </c>
      <c r="J13" s="69"/>
      <c r="K13" s="77">
        <f t="shared" si="0"/>
        <v>1</v>
      </c>
      <c r="L13" s="77">
        <f>I13/'סכום נכסי הקרן'!$C$42</f>
        <v>-1.5458344690488356E-7</v>
      </c>
    </row>
    <row r="14" spans="2:12">
      <c r="B14" s="75" t="s">
        <v>1792</v>
      </c>
      <c r="C14" s="69" t="s">
        <v>1793</v>
      </c>
      <c r="D14" s="82" t="s">
        <v>454</v>
      </c>
      <c r="E14" s="82" t="s">
        <v>129</v>
      </c>
      <c r="F14" s="94">
        <v>45048</v>
      </c>
      <c r="G14" s="76">
        <v>-35382.526500000007</v>
      </c>
      <c r="H14" s="78">
        <v>1.4449000000000001</v>
      </c>
      <c r="I14" s="76">
        <v>-0.5112421250000001</v>
      </c>
      <c r="J14" s="69"/>
      <c r="K14" s="77">
        <f t="shared" si="0"/>
        <v>1.010560918614954</v>
      </c>
      <c r="L14" s="77">
        <f>I14/'סכום נכסי הקרן'!$C$42</f>
        <v>-1.5621599010686508E-7</v>
      </c>
    </row>
    <row r="15" spans="2:12">
      <c r="B15" s="75" t="s">
        <v>1794</v>
      </c>
      <c r="C15" s="69" t="s">
        <v>1795</v>
      </c>
      <c r="D15" s="82" t="s">
        <v>454</v>
      </c>
      <c r="E15" s="82" t="s">
        <v>129</v>
      </c>
      <c r="F15" s="94">
        <v>45076</v>
      </c>
      <c r="G15" s="76">
        <v>-165118.45700000002</v>
      </c>
      <c r="H15" s="78">
        <v>1.0383</v>
      </c>
      <c r="I15" s="76">
        <v>-1.7144249390000001</v>
      </c>
      <c r="J15" s="69"/>
      <c r="K15" s="77">
        <f t="shared" si="0"/>
        <v>3.388865581552432</v>
      </c>
      <c r="L15" s="77">
        <f>I15/'סכום נכסי הקרן'!$C$42</f>
        <v>-5.2386252269369772E-7</v>
      </c>
    </row>
    <row r="16" spans="2:12" s="6" customFormat="1">
      <c r="B16" s="75" t="s">
        <v>1796</v>
      </c>
      <c r="C16" s="69" t="s">
        <v>1797</v>
      </c>
      <c r="D16" s="82" t="s">
        <v>454</v>
      </c>
      <c r="E16" s="82" t="s">
        <v>129</v>
      </c>
      <c r="F16" s="94">
        <v>45048</v>
      </c>
      <c r="G16" s="76">
        <v>35382.526500000007</v>
      </c>
      <c r="H16" s="78">
        <v>0.1817</v>
      </c>
      <c r="I16" s="76">
        <v>6.4290051000000001E-2</v>
      </c>
      <c r="J16" s="69"/>
      <c r="K16" s="77">
        <f t="shared" si="0"/>
        <v>-0.12708071150506667</v>
      </c>
      <c r="L16" s="77">
        <f>I16/'סכום נכסי הקרן'!$C$42</f>
        <v>1.9644574419578298E-8</v>
      </c>
    </row>
    <row r="17" spans="2:12" s="6" customFormat="1">
      <c r="B17" s="75" t="s">
        <v>1798</v>
      </c>
      <c r="C17" s="69" t="s">
        <v>1799</v>
      </c>
      <c r="D17" s="82" t="s">
        <v>454</v>
      </c>
      <c r="E17" s="82" t="s">
        <v>129</v>
      </c>
      <c r="F17" s="94">
        <v>45076</v>
      </c>
      <c r="G17" s="76">
        <v>165118.45700000002</v>
      </c>
      <c r="H17" s="78">
        <v>1.0025999999999999</v>
      </c>
      <c r="I17" s="76">
        <v>1.6554776500000001</v>
      </c>
      <c r="J17" s="69"/>
      <c r="K17" s="77">
        <f t="shared" si="0"/>
        <v>-3.2723457886623195</v>
      </c>
      <c r="L17" s="77">
        <f>I17/'סכום נכסי הקרן'!$C$42</f>
        <v>5.0585049147610099E-7</v>
      </c>
    </row>
    <row r="18" spans="2:12" s="6" customFormat="1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8" t="s">
        <v>216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28" t="s">
        <v>109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28" t="s">
        <v>199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8" t="s">
        <v>207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3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3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3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3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3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3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3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3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3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3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3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3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3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3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3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3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3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3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3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3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3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3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3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3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3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3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3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3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3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3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3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3"/>
      <c r="D506" s="113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3"/>
      <c r="D507" s="113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3"/>
      <c r="D508" s="113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3"/>
      <c r="D509" s="113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3"/>
      <c r="D510" s="113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3"/>
      <c r="D511" s="113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3"/>
      <c r="D512" s="113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3"/>
      <c r="D513" s="113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3"/>
      <c r="D514" s="113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3"/>
      <c r="D515" s="113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3"/>
      <c r="D516" s="113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3"/>
      <c r="D517" s="113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3"/>
      <c r="D518" s="113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3"/>
      <c r="D519" s="113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3"/>
      <c r="D520" s="113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3"/>
      <c r="D521" s="113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3"/>
      <c r="D522" s="113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3"/>
      <c r="D523" s="113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3"/>
      <c r="D524" s="113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3"/>
      <c r="D525" s="113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3"/>
      <c r="D526" s="113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3"/>
      <c r="D527" s="113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3"/>
      <c r="D528" s="113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3"/>
      <c r="D529" s="113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3"/>
      <c r="D530" s="113"/>
      <c r="E530" s="114"/>
      <c r="F530" s="114"/>
      <c r="G530" s="114"/>
      <c r="H530" s="114"/>
      <c r="I530" s="114"/>
      <c r="J530" s="114"/>
      <c r="K530" s="114"/>
      <c r="L530" s="11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85" zoomScaleNormal="85" workbookViewId="0">
      <selection activeCell="C29" sqref="C2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143</v>
      </c>
      <c r="C1" s="67" t="s" vm="1">
        <v>224</v>
      </c>
    </row>
    <row r="2" spans="2:12">
      <c r="B2" s="46" t="s">
        <v>142</v>
      </c>
      <c r="C2" s="67" t="s">
        <v>225</v>
      </c>
    </row>
    <row r="3" spans="2:12">
      <c r="B3" s="46" t="s">
        <v>144</v>
      </c>
      <c r="C3" s="67" t="s">
        <v>226</v>
      </c>
    </row>
    <row r="4" spans="2:12">
      <c r="B4" s="46" t="s">
        <v>145</v>
      </c>
      <c r="C4" s="67">
        <v>2207</v>
      </c>
    </row>
    <row r="6" spans="2:12" ht="26.25" customHeight="1">
      <c r="B6" s="153" t="s">
        <v>169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s="3" customFormat="1" ht="63">
      <c r="B7" s="66" t="s">
        <v>112</v>
      </c>
      <c r="C7" s="49" t="s">
        <v>44</v>
      </c>
      <c r="D7" s="49" t="s">
        <v>114</v>
      </c>
      <c r="E7" s="49" t="s">
        <v>14</v>
      </c>
      <c r="F7" s="49" t="s">
        <v>64</v>
      </c>
      <c r="G7" s="49" t="s">
        <v>100</v>
      </c>
      <c r="H7" s="49" t="s">
        <v>16</v>
      </c>
      <c r="I7" s="49" t="s">
        <v>18</v>
      </c>
      <c r="J7" s="49" t="s">
        <v>60</v>
      </c>
      <c r="K7" s="49" t="s">
        <v>146</v>
      </c>
      <c r="L7" s="51" t="s">
        <v>147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43</v>
      </c>
      <c r="C10" s="85"/>
      <c r="D10" s="85"/>
      <c r="E10" s="85"/>
      <c r="F10" s="85"/>
      <c r="G10" s="85"/>
      <c r="H10" s="85"/>
      <c r="I10" s="85"/>
      <c r="J10" s="87">
        <f>J11+J52</f>
        <v>57978.210014513199</v>
      </c>
      <c r="K10" s="90">
        <f>IFERROR(J10/$J$10,0)</f>
        <v>1</v>
      </c>
      <c r="L10" s="90">
        <f>J10/'סכום נכסי הקרן'!$C$42</f>
        <v>1.7715917838423308E-2</v>
      </c>
    </row>
    <row r="11" spans="2:12">
      <c r="B11" s="70" t="s">
        <v>194</v>
      </c>
      <c r="C11" s="71"/>
      <c r="D11" s="71"/>
      <c r="E11" s="71"/>
      <c r="F11" s="71"/>
      <c r="G11" s="71"/>
      <c r="H11" s="71"/>
      <c r="I11" s="71"/>
      <c r="J11" s="79">
        <f>J12+J22</f>
        <v>57211.234162120199</v>
      </c>
      <c r="K11" s="80">
        <f t="shared" ref="K11:K50" si="0">IFERROR(J11/$J$10,0)</f>
        <v>0.98677130852778983</v>
      </c>
      <c r="L11" s="80">
        <f>J11/'סכום נכסי הקרן'!$C$42</f>
        <v>1.7481559427191783E-2</v>
      </c>
    </row>
    <row r="12" spans="2:12">
      <c r="B12" s="86" t="s">
        <v>41</v>
      </c>
      <c r="C12" s="71"/>
      <c r="D12" s="71"/>
      <c r="E12" s="71"/>
      <c r="F12" s="71"/>
      <c r="G12" s="71"/>
      <c r="H12" s="71"/>
      <c r="I12" s="71"/>
      <c r="J12" s="79">
        <f>SUM(J13:J20)</f>
        <v>29655.354220702011</v>
      </c>
      <c r="K12" s="80">
        <f t="shared" si="0"/>
        <v>0.51149137259116195</v>
      </c>
      <c r="L12" s="80">
        <f>J12/'סכום נכסי הקרן'!$C$42</f>
        <v>9.0615391318873903E-3</v>
      </c>
    </row>
    <row r="13" spans="2:12">
      <c r="B13" s="75" t="s">
        <v>2341</v>
      </c>
      <c r="C13" s="69">
        <v>30011000</v>
      </c>
      <c r="D13" s="69">
        <v>11</v>
      </c>
      <c r="E13" s="69" t="s">
        <v>261</v>
      </c>
      <c r="F13" s="69" t="s">
        <v>262</v>
      </c>
      <c r="G13" s="82" t="s">
        <v>130</v>
      </c>
      <c r="H13" s="83"/>
      <c r="I13" s="83"/>
      <c r="J13" s="76">
        <v>2125.0195724890004</v>
      </c>
      <c r="K13" s="77">
        <f t="shared" si="0"/>
        <v>3.66520382736387E-2</v>
      </c>
      <c r="L13" s="77">
        <f>J13/'סכום נכסי הקרן'!$C$42</f>
        <v>6.4932449866652968E-4</v>
      </c>
    </row>
    <row r="14" spans="2:12">
      <c r="B14" s="75" t="s">
        <v>2342</v>
      </c>
      <c r="C14" s="69">
        <v>30012000</v>
      </c>
      <c r="D14" s="69">
        <v>12</v>
      </c>
      <c r="E14" s="69" t="s">
        <v>261</v>
      </c>
      <c r="F14" s="69" t="s">
        <v>262</v>
      </c>
      <c r="G14" s="82" t="s">
        <v>130</v>
      </c>
      <c r="H14" s="83"/>
      <c r="I14" s="83"/>
      <c r="J14" s="76">
        <v>5196.5191917260008</v>
      </c>
      <c r="K14" s="77">
        <f t="shared" si="0"/>
        <v>8.9628831080248939E-2</v>
      </c>
      <c r="L14" s="77">
        <f>J14/'סכום נכסי הקרן'!$C$42</f>
        <v>1.5878570073716116E-3</v>
      </c>
    </row>
    <row r="15" spans="2:12">
      <c r="B15" s="75" t="s">
        <v>2342</v>
      </c>
      <c r="C15" s="69">
        <v>34112000</v>
      </c>
      <c r="D15" s="69">
        <v>12</v>
      </c>
      <c r="E15" s="69" t="s">
        <v>261</v>
      </c>
      <c r="F15" s="69" t="s">
        <v>262</v>
      </c>
      <c r="G15" s="82" t="s">
        <v>130</v>
      </c>
      <c r="H15" s="83"/>
      <c r="I15" s="83"/>
      <c r="J15" s="76">
        <v>6606.4491400000015</v>
      </c>
      <c r="K15" s="77">
        <f t="shared" si="0"/>
        <v>0.11394710423702741</v>
      </c>
      <c r="L15" s="77">
        <f>J15/'סכום נכסי הקרן'!$C$42</f>
        <v>2.0186775365894339E-3</v>
      </c>
    </row>
    <row r="16" spans="2:12">
      <c r="B16" s="75" t="s">
        <v>2343</v>
      </c>
      <c r="C16" s="69">
        <v>34810000</v>
      </c>
      <c r="D16" s="69">
        <v>10</v>
      </c>
      <c r="E16" s="69" t="s">
        <v>261</v>
      </c>
      <c r="F16" s="69" t="s">
        <v>262</v>
      </c>
      <c r="G16" s="82" t="s">
        <v>130</v>
      </c>
      <c r="H16" s="83"/>
      <c r="I16" s="83"/>
      <c r="J16" s="76">
        <v>1423.8602358940002</v>
      </c>
      <c r="K16" s="77">
        <f t="shared" si="0"/>
        <v>2.4558540795543312E-2</v>
      </c>
      <c r="L16" s="77">
        <f>J16/'סכום נכסי הקרן'!$C$42</f>
        <v>4.3507709096541231E-4</v>
      </c>
    </row>
    <row r="17" spans="2:12">
      <c r="B17" s="75" t="s">
        <v>2343</v>
      </c>
      <c r="C17" s="69">
        <v>30110000</v>
      </c>
      <c r="D17" s="69">
        <v>10</v>
      </c>
      <c r="E17" s="69" t="s">
        <v>261</v>
      </c>
      <c r="F17" s="69" t="s">
        <v>262</v>
      </c>
      <c r="G17" s="82" t="s">
        <v>130</v>
      </c>
      <c r="H17" s="83"/>
      <c r="I17" s="83"/>
      <c r="J17" s="76">
        <v>8461.8911300000018</v>
      </c>
      <c r="K17" s="77">
        <f t="shared" si="0"/>
        <v>0.14594950633836071</v>
      </c>
      <c r="L17" s="77">
        <f>J17/'סכום נכסי הקרן'!$C$42</f>
        <v>2.5856294628488399E-3</v>
      </c>
    </row>
    <row r="18" spans="2:12">
      <c r="B18" s="75" t="s">
        <v>2343</v>
      </c>
      <c r="C18" s="69">
        <v>34110000</v>
      </c>
      <c r="D18" s="69">
        <v>10</v>
      </c>
      <c r="E18" s="69" t="s">
        <v>261</v>
      </c>
      <c r="F18" s="69" t="s">
        <v>262</v>
      </c>
      <c r="G18" s="82" t="s">
        <v>130</v>
      </c>
      <c r="H18" s="83"/>
      <c r="I18" s="83"/>
      <c r="J18" s="76">
        <v>5443.7686109000015</v>
      </c>
      <c r="K18" s="77">
        <f t="shared" si="0"/>
        <v>9.3893354236657331E-2</v>
      </c>
      <c r="L18" s="77">
        <f>J18/'סכום נכסי הקרן'!$C$42</f>
        <v>1.6634069492305963E-3</v>
      </c>
    </row>
    <row r="19" spans="2:12">
      <c r="B19" s="75" t="s">
        <v>2344</v>
      </c>
      <c r="C19" s="69">
        <v>30120000</v>
      </c>
      <c r="D19" s="69">
        <v>20</v>
      </c>
      <c r="E19" s="69" t="s">
        <v>261</v>
      </c>
      <c r="F19" s="69" t="s">
        <v>262</v>
      </c>
      <c r="G19" s="82" t="s">
        <v>130</v>
      </c>
      <c r="H19" s="83"/>
      <c r="I19" s="83"/>
      <c r="J19" s="76">
        <v>397.23157969300001</v>
      </c>
      <c r="K19" s="77">
        <f t="shared" si="0"/>
        <v>6.8513943357955409E-3</v>
      </c>
      <c r="L19" s="77">
        <f>J19/'סכום נכסי הקרן'!$C$42</f>
        <v>1.2137873913159263E-4</v>
      </c>
    </row>
    <row r="20" spans="2:12">
      <c r="B20" s="75" t="s">
        <v>2345</v>
      </c>
      <c r="C20" s="69">
        <v>30026000</v>
      </c>
      <c r="D20" s="69">
        <v>26</v>
      </c>
      <c r="E20" s="69" t="s">
        <v>261</v>
      </c>
      <c r="F20" s="69" t="s">
        <v>262</v>
      </c>
      <c r="G20" s="82" t="s">
        <v>130</v>
      </c>
      <c r="H20" s="83"/>
      <c r="I20" s="83"/>
      <c r="J20" s="76">
        <v>0.61476000000000008</v>
      </c>
      <c r="K20" s="77">
        <f t="shared" si="0"/>
        <v>1.0603293889999578E-5</v>
      </c>
      <c r="L20" s="77">
        <f>J20/'סכום נכסי הקרן'!$C$42</f>
        <v>1.8784708337188837E-7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6" t="s">
        <v>42</v>
      </c>
      <c r="C22" s="71"/>
      <c r="D22" s="71"/>
      <c r="E22" s="71"/>
      <c r="F22" s="71"/>
      <c r="G22" s="71"/>
      <c r="H22" s="71"/>
      <c r="I22" s="71"/>
      <c r="J22" s="79">
        <f>SUM(J23:J50)</f>
        <v>27555.879941418189</v>
      </c>
      <c r="K22" s="80">
        <f t="shared" si="0"/>
        <v>0.47527993593662787</v>
      </c>
      <c r="L22" s="80">
        <f>J22/'סכום נכסי הקרן'!$C$42</f>
        <v>8.4200202953043923E-3</v>
      </c>
    </row>
    <row r="23" spans="2:12">
      <c r="B23" s="75" t="s">
        <v>2341</v>
      </c>
      <c r="C23" s="69">
        <v>32011000</v>
      </c>
      <c r="D23" s="69">
        <v>11</v>
      </c>
      <c r="E23" s="69" t="s">
        <v>261</v>
      </c>
      <c r="F23" s="69" t="s">
        <v>262</v>
      </c>
      <c r="G23" s="82" t="s">
        <v>131</v>
      </c>
      <c r="H23" s="101"/>
      <c r="I23" s="101"/>
      <c r="J23" s="76">
        <v>2.2131270000000005E-3</v>
      </c>
      <c r="K23" s="77">
        <f t="shared" si="0"/>
        <v>3.8171702773266148E-8</v>
      </c>
      <c r="L23" s="77">
        <f>J23/'סכום נכסי הקרן'!$C$42</f>
        <v>6.7624675008389815E-10</v>
      </c>
    </row>
    <row r="24" spans="2:12">
      <c r="B24" s="75" t="s">
        <v>2341</v>
      </c>
      <c r="C24" s="69">
        <v>31211000</v>
      </c>
      <c r="D24" s="69">
        <v>11</v>
      </c>
      <c r="E24" s="69" t="s">
        <v>261</v>
      </c>
      <c r="F24" s="69" t="s">
        <v>262</v>
      </c>
      <c r="G24" s="82" t="s">
        <v>133</v>
      </c>
      <c r="H24" s="101"/>
      <c r="I24" s="101"/>
      <c r="J24" s="76">
        <v>1.8916000000000003E-5</v>
      </c>
      <c r="K24" s="77">
        <f t="shared" si="0"/>
        <v>3.2626050364895571E-10</v>
      </c>
      <c r="L24" s="77">
        <f>J24/'סכום נכסי הקרן'!$C$42</f>
        <v>5.7800042765675065E-12</v>
      </c>
    </row>
    <row r="25" spans="2:12">
      <c r="B25" s="75" t="s">
        <v>2341</v>
      </c>
      <c r="C25" s="69">
        <v>30211000</v>
      </c>
      <c r="D25" s="69">
        <v>11</v>
      </c>
      <c r="E25" s="69" t="s">
        <v>261</v>
      </c>
      <c r="F25" s="69" t="s">
        <v>262</v>
      </c>
      <c r="G25" s="82" t="s">
        <v>132</v>
      </c>
      <c r="H25" s="101"/>
      <c r="I25" s="101"/>
      <c r="J25" s="76">
        <v>2.3428000000000001E-4</v>
      </c>
      <c r="K25" s="77">
        <f t="shared" si="0"/>
        <v>4.040828441260168E-9</v>
      </c>
      <c r="L25" s="77">
        <f>J25/'סכום נכסי הקרן'!$C$42</f>
        <v>7.1586984664529257E-11</v>
      </c>
    </row>
    <row r="26" spans="2:12">
      <c r="B26" s="75" t="s">
        <v>2341</v>
      </c>
      <c r="C26" s="69">
        <v>30311000</v>
      </c>
      <c r="D26" s="69">
        <v>11</v>
      </c>
      <c r="E26" s="69" t="s">
        <v>261</v>
      </c>
      <c r="F26" s="69" t="s">
        <v>262</v>
      </c>
      <c r="G26" s="82" t="s">
        <v>129</v>
      </c>
      <c r="H26" s="101"/>
      <c r="I26" s="101"/>
      <c r="J26" s="76">
        <v>636.80503305100012</v>
      </c>
      <c r="K26" s="77">
        <f t="shared" si="0"/>
        <v>1.0983523514982508E-2</v>
      </c>
      <c r="L26" s="77">
        <f>J26/'סכום נכסי הקרן'!$C$42</f>
        <v>1.9458320016782051E-4</v>
      </c>
    </row>
    <row r="27" spans="2:12">
      <c r="B27" s="75" t="s">
        <v>2342</v>
      </c>
      <c r="C27" s="69">
        <v>32012000</v>
      </c>
      <c r="D27" s="69">
        <v>12</v>
      </c>
      <c r="E27" s="69" t="s">
        <v>261</v>
      </c>
      <c r="F27" s="69" t="s">
        <v>262</v>
      </c>
      <c r="G27" s="82" t="s">
        <v>131</v>
      </c>
      <c r="H27" s="101"/>
      <c r="I27" s="101"/>
      <c r="J27" s="76">
        <v>2063.180961179</v>
      </c>
      <c r="K27" s="77">
        <f t="shared" si="0"/>
        <v>3.5585454615838279E-2</v>
      </c>
      <c r="L27" s="77">
        <f>J27/'סכום נכסי הקרן'!$C$42</f>
        <v>6.304289902171324E-4</v>
      </c>
    </row>
    <row r="28" spans="2:12">
      <c r="B28" s="75" t="s">
        <v>2342</v>
      </c>
      <c r="C28" s="69">
        <v>30312000</v>
      </c>
      <c r="D28" s="69">
        <v>12</v>
      </c>
      <c r="E28" s="69" t="s">
        <v>261</v>
      </c>
      <c r="F28" s="69" t="s">
        <v>262</v>
      </c>
      <c r="G28" s="82" t="s">
        <v>129</v>
      </c>
      <c r="H28" s="101"/>
      <c r="I28" s="101"/>
      <c r="J28" s="76">
        <v>10586.966784205002</v>
      </c>
      <c r="K28" s="77">
        <f t="shared" si="0"/>
        <v>0.18260251190153776</v>
      </c>
      <c r="L28" s="77">
        <f>J28/'סכום נכסי הקרן'!$C$42</f>
        <v>3.2349710979373571E-3</v>
      </c>
    </row>
    <row r="29" spans="2:12">
      <c r="B29" s="75" t="s">
        <v>2342</v>
      </c>
      <c r="C29" s="69">
        <v>30212000</v>
      </c>
      <c r="D29" s="69">
        <v>12</v>
      </c>
      <c r="E29" s="69" t="s">
        <v>261</v>
      </c>
      <c r="F29" s="69" t="s">
        <v>262</v>
      </c>
      <c r="G29" s="82" t="s">
        <v>132</v>
      </c>
      <c r="H29" s="101"/>
      <c r="I29" s="101"/>
      <c r="J29" s="76">
        <v>2898.6164475040005</v>
      </c>
      <c r="K29" s="77">
        <f t="shared" si="0"/>
        <v>4.9994928211450719E-2</v>
      </c>
      <c r="L29" s="77">
        <f>J29/'סכום נכסי הקרן'!$C$42</f>
        <v>8.857060405319324E-4</v>
      </c>
    </row>
    <row r="30" spans="2:12">
      <c r="B30" s="75" t="s">
        <v>2342</v>
      </c>
      <c r="C30" s="69">
        <v>31712000</v>
      </c>
      <c r="D30" s="69">
        <v>12</v>
      </c>
      <c r="E30" s="69" t="s">
        <v>261</v>
      </c>
      <c r="F30" s="69" t="s">
        <v>262</v>
      </c>
      <c r="G30" s="82" t="s">
        <v>138</v>
      </c>
      <c r="H30" s="101"/>
      <c r="I30" s="101"/>
      <c r="J30" s="76">
        <v>0.15445022400000002</v>
      </c>
      <c r="K30" s="77">
        <f t="shared" si="0"/>
        <v>2.6639357089730401E-6</v>
      </c>
      <c r="L30" s="77">
        <f>J30/'סכום נכסי הקרן'!$C$42</f>
        <v>4.7194066147008319E-8</v>
      </c>
    </row>
    <row r="31" spans="2:12">
      <c r="B31" s="75" t="s">
        <v>2343</v>
      </c>
      <c r="C31" s="69">
        <v>32610000</v>
      </c>
      <c r="D31" s="69">
        <v>10</v>
      </c>
      <c r="E31" s="69" t="s">
        <v>261</v>
      </c>
      <c r="F31" s="69" t="s">
        <v>262</v>
      </c>
      <c r="G31" s="82" t="s">
        <v>134</v>
      </c>
      <c r="H31" s="101"/>
      <c r="I31" s="101"/>
      <c r="J31" s="76">
        <v>2.1623524000000002E-2</v>
      </c>
      <c r="K31" s="77">
        <f t="shared" si="0"/>
        <v>3.7295949624155638E-7</v>
      </c>
      <c r="L31" s="77">
        <f>J31/'סכום נכסי הקרן'!$C$42</f>
        <v>6.6073197924751589E-9</v>
      </c>
    </row>
    <row r="32" spans="2:12">
      <c r="B32" s="75" t="s">
        <v>2343</v>
      </c>
      <c r="C32" s="69">
        <v>34510000</v>
      </c>
      <c r="D32" s="69">
        <v>10</v>
      </c>
      <c r="E32" s="69" t="s">
        <v>261</v>
      </c>
      <c r="F32" s="69" t="s">
        <v>262</v>
      </c>
      <c r="G32" s="82" t="s">
        <v>131</v>
      </c>
      <c r="H32" s="101"/>
      <c r="I32" s="101"/>
      <c r="J32" s="76">
        <v>257.45890098500007</v>
      </c>
      <c r="K32" s="77">
        <f t="shared" si="0"/>
        <v>4.440614860661489E-3</v>
      </c>
      <c r="L32" s="77">
        <f>J32/'סכום נכסי הקרן'!$C$42</f>
        <v>7.8669568023560508E-5</v>
      </c>
    </row>
    <row r="33" spans="2:12">
      <c r="B33" s="75" t="s">
        <v>2343</v>
      </c>
      <c r="C33" s="69">
        <v>30310000</v>
      </c>
      <c r="D33" s="69">
        <v>10</v>
      </c>
      <c r="E33" s="69" t="s">
        <v>261</v>
      </c>
      <c r="F33" s="69" t="s">
        <v>262</v>
      </c>
      <c r="G33" s="82" t="s">
        <v>129</v>
      </c>
      <c r="H33" s="101"/>
      <c r="I33" s="101"/>
      <c r="J33" s="76">
        <v>6521.9557967451819</v>
      </c>
      <c r="K33" s="77">
        <f t="shared" si="0"/>
        <v>0.11248977495360059</v>
      </c>
      <c r="L33" s="77">
        <f>J33/'סכום נכסי הקרן'!$C$42</f>
        <v>1.9928596107407163E-3</v>
      </c>
    </row>
    <row r="34" spans="2:12">
      <c r="B34" s="75" t="s">
        <v>2343</v>
      </c>
      <c r="C34" s="69">
        <v>33810000</v>
      </c>
      <c r="D34" s="69">
        <v>10</v>
      </c>
      <c r="E34" s="69" t="s">
        <v>261</v>
      </c>
      <c r="F34" s="69" t="s">
        <v>262</v>
      </c>
      <c r="G34" s="82" t="s">
        <v>132</v>
      </c>
      <c r="H34" s="101"/>
      <c r="I34" s="101"/>
      <c r="J34" s="76">
        <v>2.2908498560000008</v>
      </c>
      <c r="K34" s="77">
        <f t="shared" si="0"/>
        <v>3.9512255646156571E-5</v>
      </c>
      <c r="L34" s="77">
        <f>J34/'סכום נכסי הקרן'!$C$42</f>
        <v>6.9999587463808732E-7</v>
      </c>
    </row>
    <row r="35" spans="2:12">
      <c r="B35" s="75" t="s">
        <v>2343</v>
      </c>
      <c r="C35" s="69">
        <v>34610000</v>
      </c>
      <c r="D35" s="69">
        <v>10</v>
      </c>
      <c r="E35" s="69" t="s">
        <v>261</v>
      </c>
      <c r="F35" s="69" t="s">
        <v>262</v>
      </c>
      <c r="G35" s="82" t="s">
        <v>133</v>
      </c>
      <c r="H35" s="101"/>
      <c r="I35" s="101"/>
      <c r="J35" s="76">
        <v>2.4828570000000006E-3</v>
      </c>
      <c r="K35" s="77">
        <f t="shared" si="0"/>
        <v>4.2823967821333014E-8</v>
      </c>
      <c r="L35" s="77">
        <f>J35/'סכום נכסי הקרן'!$C$42</f>
        <v>7.5866589543801927E-10</v>
      </c>
    </row>
    <row r="36" spans="2:12">
      <c r="B36" s="75" t="s">
        <v>2343</v>
      </c>
      <c r="C36" s="69">
        <v>30210000</v>
      </c>
      <c r="D36" s="69">
        <v>10</v>
      </c>
      <c r="E36" s="69" t="s">
        <v>261</v>
      </c>
      <c r="F36" s="69" t="s">
        <v>262</v>
      </c>
      <c r="G36" s="82" t="s">
        <v>132</v>
      </c>
      <c r="H36" s="101"/>
      <c r="I36" s="101"/>
      <c r="J36" s="76">
        <v>8.2055300000000031</v>
      </c>
      <c r="K36" s="77">
        <f t="shared" si="0"/>
        <v>1.4152782567702557E-4</v>
      </c>
      <c r="L36" s="77">
        <f>J36/'סכום נכסי הקרן'!$C$42</f>
        <v>2.5072953315448817E-6</v>
      </c>
    </row>
    <row r="37" spans="2:12">
      <c r="B37" s="75" t="s">
        <v>2343</v>
      </c>
      <c r="C37" s="69">
        <v>31710000</v>
      </c>
      <c r="D37" s="69">
        <v>10</v>
      </c>
      <c r="E37" s="69" t="s">
        <v>261</v>
      </c>
      <c r="F37" s="69" t="s">
        <v>262</v>
      </c>
      <c r="G37" s="82" t="s">
        <v>138</v>
      </c>
      <c r="H37" s="101"/>
      <c r="I37" s="101"/>
      <c r="J37" s="76">
        <v>8.0526397000000013E-2</v>
      </c>
      <c r="K37" s="77">
        <f t="shared" si="0"/>
        <v>1.3889079531748654E-6</v>
      </c>
      <c r="L37" s="77">
        <f>J37/'סכום נכסי הקרן'!$C$42</f>
        <v>2.4605779183578603E-8</v>
      </c>
    </row>
    <row r="38" spans="2:12">
      <c r="B38" s="75" t="s">
        <v>2343</v>
      </c>
      <c r="C38" s="69">
        <v>30710000</v>
      </c>
      <c r="D38" s="69">
        <v>10</v>
      </c>
      <c r="E38" s="69" t="s">
        <v>261</v>
      </c>
      <c r="F38" s="69" t="s">
        <v>262</v>
      </c>
      <c r="G38" s="82" t="s">
        <v>2336</v>
      </c>
      <c r="H38" s="101"/>
      <c r="I38" s="101"/>
      <c r="J38" s="76">
        <v>2.3736907000000002E-2</v>
      </c>
      <c r="K38" s="77">
        <f t="shared" si="0"/>
        <v>4.0941082855193598E-7</v>
      </c>
      <c r="L38" s="77">
        <f>J38/'סכום נכסי הקרן'!$C$42</f>
        <v>7.2530886007869091E-9</v>
      </c>
    </row>
    <row r="39" spans="2:12">
      <c r="B39" s="75" t="s">
        <v>2343</v>
      </c>
      <c r="C39" s="69">
        <v>34710000</v>
      </c>
      <c r="D39" s="69">
        <v>10</v>
      </c>
      <c r="E39" s="69" t="s">
        <v>261</v>
      </c>
      <c r="F39" s="69" t="s">
        <v>262</v>
      </c>
      <c r="G39" s="82" t="s">
        <v>137</v>
      </c>
      <c r="H39" s="101"/>
      <c r="I39" s="101"/>
      <c r="J39" s="76">
        <v>8.3954425000000032</v>
      </c>
      <c r="K39" s="77">
        <f t="shared" si="0"/>
        <v>1.4480340972752422E-4</v>
      </c>
      <c r="L39" s="77">
        <f>J39/'סכום נכסי הקרן'!$C$42</f>
        <v>2.5653253094563657E-6</v>
      </c>
    </row>
    <row r="40" spans="2:12">
      <c r="B40" s="75" t="s">
        <v>2343</v>
      </c>
      <c r="C40" s="69">
        <v>30910000</v>
      </c>
      <c r="D40" s="69">
        <v>10</v>
      </c>
      <c r="E40" s="69" t="s">
        <v>261</v>
      </c>
      <c r="F40" s="69" t="s">
        <v>262</v>
      </c>
      <c r="G40" s="82" t="s">
        <v>2338</v>
      </c>
      <c r="H40" s="101"/>
      <c r="I40" s="101"/>
      <c r="J40" s="76">
        <v>0.91482878000000012</v>
      </c>
      <c r="K40" s="77">
        <f t="shared" si="0"/>
        <v>1.5778837942237241E-5</v>
      </c>
      <c r="L40" s="77">
        <f>J40/'סכום נכסי הקרן'!$C$42</f>
        <v>2.795365965704713E-7</v>
      </c>
    </row>
    <row r="41" spans="2:12">
      <c r="B41" s="75" t="s">
        <v>2343</v>
      </c>
      <c r="C41" s="69">
        <v>34010000</v>
      </c>
      <c r="D41" s="69">
        <v>10</v>
      </c>
      <c r="E41" s="69" t="s">
        <v>261</v>
      </c>
      <c r="F41" s="69" t="s">
        <v>262</v>
      </c>
      <c r="G41" s="82" t="s">
        <v>129</v>
      </c>
      <c r="H41" s="101"/>
      <c r="I41" s="101"/>
      <c r="J41" s="76">
        <v>3152.5788007430006</v>
      </c>
      <c r="K41" s="77">
        <f t="shared" si="0"/>
        <v>5.4375235109083944E-2</v>
      </c>
      <c r="L41" s="77">
        <f>J41/'סכום נכסי הקרן'!$C$42</f>
        <v>9.6330719763748163E-4</v>
      </c>
    </row>
    <row r="42" spans="2:12">
      <c r="B42" s="75" t="s">
        <v>2343</v>
      </c>
      <c r="C42" s="69">
        <v>31410000</v>
      </c>
      <c r="D42" s="69">
        <v>10</v>
      </c>
      <c r="E42" s="69" t="s">
        <v>261</v>
      </c>
      <c r="F42" s="69" t="s">
        <v>262</v>
      </c>
      <c r="G42" s="82" t="s">
        <v>129</v>
      </c>
      <c r="H42" s="101"/>
      <c r="I42" s="101"/>
      <c r="J42" s="76">
        <v>8.3681975100000017</v>
      </c>
      <c r="K42" s="77">
        <f t="shared" si="0"/>
        <v>1.4433349197750777E-4</v>
      </c>
      <c r="L42" s="77">
        <f>J42/'סכום נכסי הקרן'!$C$42</f>
        <v>2.5570002852062575E-6</v>
      </c>
    </row>
    <row r="43" spans="2:12">
      <c r="B43" s="75" t="s">
        <v>2343</v>
      </c>
      <c r="C43" s="69">
        <v>30810000</v>
      </c>
      <c r="D43" s="69">
        <v>10</v>
      </c>
      <c r="E43" s="69" t="s">
        <v>261</v>
      </c>
      <c r="F43" s="69" t="s">
        <v>262</v>
      </c>
      <c r="G43" s="82" t="s">
        <v>135</v>
      </c>
      <c r="H43" s="101"/>
      <c r="I43" s="101"/>
      <c r="J43" s="76">
        <v>1.7050625000000003E-2</v>
      </c>
      <c r="K43" s="77">
        <f t="shared" si="0"/>
        <v>2.9408677839022392E-7</v>
      </c>
      <c r="L43" s="77">
        <f>J43/'סכום נכסי הקרן'!$C$42</f>
        <v>5.2100172033278093E-9</v>
      </c>
    </row>
    <row r="44" spans="2:12">
      <c r="B44" s="75" t="s">
        <v>2344</v>
      </c>
      <c r="C44" s="69">
        <v>31720000</v>
      </c>
      <c r="D44" s="69">
        <v>20</v>
      </c>
      <c r="E44" s="69" t="s">
        <v>261</v>
      </c>
      <c r="F44" s="69" t="s">
        <v>262</v>
      </c>
      <c r="G44" s="82" t="s">
        <v>138</v>
      </c>
      <c r="H44" s="101"/>
      <c r="I44" s="101"/>
      <c r="J44" s="76">
        <v>2.6694771000000006E-2</v>
      </c>
      <c r="K44" s="77">
        <f t="shared" si="0"/>
        <v>4.6042765020371841E-7</v>
      </c>
      <c r="L44" s="77">
        <f>J44/'סכום נכסי הקרן'!$C$42</f>
        <v>8.1568984215473822E-9</v>
      </c>
    </row>
    <row r="45" spans="2:12">
      <c r="B45" s="75" t="s">
        <v>2344</v>
      </c>
      <c r="C45" s="69">
        <v>34020000</v>
      </c>
      <c r="D45" s="69">
        <v>20</v>
      </c>
      <c r="E45" s="69" t="s">
        <v>261</v>
      </c>
      <c r="F45" s="69" t="s">
        <v>262</v>
      </c>
      <c r="G45" s="82" t="s">
        <v>129</v>
      </c>
      <c r="H45" s="101"/>
      <c r="I45" s="101"/>
      <c r="J45" s="76">
        <v>1406.4530129310001</v>
      </c>
      <c r="K45" s="77">
        <f t="shared" si="0"/>
        <v>2.4258303465714698E-2</v>
      </c>
      <c r="L45" s="77">
        <f>J45/'סכום נכסי הקרן'!$C$42</f>
        <v>4.2975811109814097E-4</v>
      </c>
    </row>
    <row r="46" spans="2:12">
      <c r="B46" s="75" t="s">
        <v>2344</v>
      </c>
      <c r="C46" s="69">
        <v>31220000</v>
      </c>
      <c r="D46" s="69">
        <v>20</v>
      </c>
      <c r="E46" s="69" t="s">
        <v>261</v>
      </c>
      <c r="F46" s="69" t="s">
        <v>262</v>
      </c>
      <c r="G46" s="82" t="s">
        <v>133</v>
      </c>
      <c r="H46" s="101"/>
      <c r="I46" s="101"/>
      <c r="J46" s="76">
        <v>1.4694044000000002E-2</v>
      </c>
      <c r="K46" s="77">
        <f t="shared" si="0"/>
        <v>2.5344080123069966E-7</v>
      </c>
      <c r="L46" s="77">
        <f>J46/'סכום נכסי הקרן'!$C$42</f>
        <v>4.4899364115072482E-9</v>
      </c>
    </row>
    <row r="47" spans="2:12">
      <c r="B47" s="75" t="s">
        <v>2344</v>
      </c>
      <c r="C47" s="69">
        <v>30820000</v>
      </c>
      <c r="D47" s="69">
        <v>20</v>
      </c>
      <c r="E47" s="69" t="s">
        <v>261</v>
      </c>
      <c r="F47" s="69" t="s">
        <v>262</v>
      </c>
      <c r="G47" s="82" t="s">
        <v>135</v>
      </c>
      <c r="H47" s="101"/>
      <c r="I47" s="101"/>
      <c r="J47" s="76">
        <v>5.6100000000000011E-7</v>
      </c>
      <c r="K47" s="77">
        <f t="shared" si="0"/>
        <v>9.6760489821877863E-12</v>
      </c>
      <c r="L47" s="77">
        <f>J47/'סכום נכסי הקרן'!$C$42</f>
        <v>1.7142008876899827E-13</v>
      </c>
    </row>
    <row r="48" spans="2:12">
      <c r="B48" s="75" t="s">
        <v>2344</v>
      </c>
      <c r="C48" s="69">
        <v>34520000</v>
      </c>
      <c r="D48" s="69">
        <v>20</v>
      </c>
      <c r="E48" s="69" t="s">
        <v>261</v>
      </c>
      <c r="F48" s="69" t="s">
        <v>262</v>
      </c>
      <c r="G48" s="82" t="s">
        <v>131</v>
      </c>
      <c r="H48" s="101"/>
      <c r="I48" s="101"/>
      <c r="J48" s="76">
        <v>0.28744831499999995</v>
      </c>
      <c r="K48" s="77">
        <f t="shared" si="0"/>
        <v>4.9578680495318054E-6</v>
      </c>
      <c r="L48" s="77">
        <f>J48/'סכום נכסי הקרן'!$C$42</f>
        <v>8.7833183019249491E-8</v>
      </c>
    </row>
    <row r="49" spans="2:12">
      <c r="B49" s="75" t="s">
        <v>2344</v>
      </c>
      <c r="C49" s="69">
        <v>31120000</v>
      </c>
      <c r="D49" s="69">
        <v>20</v>
      </c>
      <c r="E49" s="69" t="s">
        <v>261</v>
      </c>
      <c r="F49" s="69" t="s">
        <v>262</v>
      </c>
      <c r="G49" s="82" t="s">
        <v>137</v>
      </c>
      <c r="H49" s="101"/>
      <c r="I49" s="101"/>
      <c r="J49" s="76">
        <v>0.15557088100000005</v>
      </c>
      <c r="K49" s="77">
        <f t="shared" si="0"/>
        <v>2.68326464306258E-6</v>
      </c>
      <c r="L49" s="77">
        <f>J49/'סכום נכסי הקרן'!$C$42</f>
        <v>4.7536495955242907E-8</v>
      </c>
    </row>
    <row r="50" spans="2:12">
      <c r="B50" s="75" t="s">
        <v>2345</v>
      </c>
      <c r="C50" s="69">
        <v>30326000</v>
      </c>
      <c r="D50" s="69">
        <v>26</v>
      </c>
      <c r="E50" s="69" t="s">
        <v>261</v>
      </c>
      <c r="F50" s="69" t="s">
        <v>262</v>
      </c>
      <c r="G50" s="82" t="s">
        <v>129</v>
      </c>
      <c r="H50" s="101"/>
      <c r="I50" s="101"/>
      <c r="J50" s="76">
        <v>2.9026100000000006</v>
      </c>
      <c r="K50" s="77">
        <f t="shared" si="0"/>
        <v>5.0063808442403006E-5</v>
      </c>
      <c r="L50" s="77">
        <f>J50/'סכום נכסי הקרן'!$C$42</f>
        <v>8.8692631704417488E-7</v>
      </c>
    </row>
    <row r="51" spans="2:12">
      <c r="B51" s="113"/>
      <c r="C51" s="113"/>
      <c r="D51" s="113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5" t="s">
        <v>193</v>
      </c>
      <c r="C52" s="116"/>
      <c r="D52" s="116"/>
      <c r="E52" s="116"/>
      <c r="F52" s="116"/>
      <c r="G52" s="117"/>
      <c r="H52" s="118"/>
      <c r="I52" s="119"/>
      <c r="J52" s="120">
        <f>J53</f>
        <v>766.9758523930002</v>
      </c>
      <c r="K52" s="77">
        <f t="shared" ref="K52:K53" si="1">IFERROR(J52/$J$10,0)</f>
        <v>1.3228691472210155E-2</v>
      </c>
      <c r="L52" s="77">
        <f>J52/'סכום נכסי הקרן'!$C$42</f>
        <v>2.3435841123152618E-4</v>
      </c>
    </row>
    <row r="53" spans="2:12">
      <c r="B53" s="121" t="s">
        <v>42</v>
      </c>
      <c r="C53" s="116"/>
      <c r="D53" s="116"/>
      <c r="E53" s="116"/>
      <c r="F53" s="116"/>
      <c r="G53" s="117"/>
      <c r="H53" s="118"/>
      <c r="I53" s="119"/>
      <c r="J53" s="120">
        <f>SUM(J54:J68)</f>
        <v>766.9758523930002</v>
      </c>
      <c r="K53" s="77">
        <f t="shared" si="1"/>
        <v>1.3228691472210155E-2</v>
      </c>
      <c r="L53" s="77">
        <f>J53/'סכום נכסי הקרן'!$C$42</f>
        <v>2.3435841123152618E-4</v>
      </c>
    </row>
    <row r="54" spans="2:12">
      <c r="B54" s="75" t="s">
        <v>2346</v>
      </c>
      <c r="C54" s="69">
        <v>31785000</v>
      </c>
      <c r="D54" s="69">
        <v>85</v>
      </c>
      <c r="E54" s="69" t="s">
        <v>2347</v>
      </c>
      <c r="F54" s="69" t="s">
        <v>2348</v>
      </c>
      <c r="G54" s="82" t="s">
        <v>138</v>
      </c>
      <c r="H54" s="101"/>
      <c r="I54" s="101"/>
      <c r="J54" s="76">
        <v>9.9416446550000011</v>
      </c>
      <c r="K54" s="77">
        <f>IFERROR(J54/$J$10,0)</f>
        <v>1.7147208671173863E-4</v>
      </c>
      <c r="L54" s="77">
        <f>J54/'סכום נכסי הקרן'!$C$42</f>
        <v>3.037785399768159E-6</v>
      </c>
    </row>
    <row r="55" spans="2:12">
      <c r="B55" s="75" t="s">
        <v>2346</v>
      </c>
      <c r="C55" s="69">
        <v>32085000</v>
      </c>
      <c r="D55" s="69">
        <v>85</v>
      </c>
      <c r="E55" s="69" t="s">
        <v>2347</v>
      </c>
      <c r="F55" s="69" t="s">
        <v>2348</v>
      </c>
      <c r="G55" s="82" t="s">
        <v>131</v>
      </c>
      <c r="H55" s="101"/>
      <c r="I55" s="101"/>
      <c r="J55" s="76">
        <v>108.93695803800001</v>
      </c>
      <c r="K55" s="77">
        <f>IFERROR(J55/$J$10,0)</f>
        <v>1.878929308282038E-3</v>
      </c>
      <c r="L55" s="77">
        <f>J55/'סכום נכסי הקרן'!$C$42</f>
        <v>3.3286957249730125E-5</v>
      </c>
    </row>
    <row r="56" spans="2:12">
      <c r="B56" s="75" t="s">
        <v>2346</v>
      </c>
      <c r="C56" s="69">
        <v>30385000</v>
      </c>
      <c r="D56" s="69">
        <v>85</v>
      </c>
      <c r="E56" s="69" t="s">
        <v>2347</v>
      </c>
      <c r="F56" s="69" t="s">
        <v>2348</v>
      </c>
      <c r="G56" s="82" t="s">
        <v>129</v>
      </c>
      <c r="H56" s="101"/>
      <c r="I56" s="101"/>
      <c r="J56" s="76">
        <v>648.09724970000013</v>
      </c>
      <c r="K56" s="77">
        <f>IFERROR(J56/$J$10,0)</f>
        <v>1.1178290077216378E-2</v>
      </c>
      <c r="L56" s="77">
        <f>J56/'סכום נכסי הקרן'!$C$42</f>
        <v>1.980336685820279E-4</v>
      </c>
    </row>
    <row r="57" spans="2:12">
      <c r="B57" s="113"/>
      <c r="C57" s="113"/>
      <c r="D57" s="113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3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75"/>
      <c r="C59" s="69"/>
      <c r="D59" s="69"/>
      <c r="E59" s="69"/>
      <c r="F59" s="69"/>
      <c r="G59" s="82"/>
      <c r="H59" s="69"/>
      <c r="I59" s="69"/>
      <c r="J59" s="76"/>
      <c r="K59" s="77"/>
      <c r="L59" s="77"/>
    </row>
    <row r="60" spans="2:12">
      <c r="B60" s="75"/>
      <c r="C60" s="69"/>
      <c r="D60" s="69"/>
      <c r="E60" s="69"/>
      <c r="F60" s="69"/>
      <c r="G60" s="82"/>
      <c r="H60" s="69"/>
      <c r="I60" s="69"/>
      <c r="J60" s="76"/>
      <c r="K60" s="77"/>
      <c r="L60" s="77"/>
    </row>
    <row r="61" spans="2:12">
      <c r="B61" s="75"/>
      <c r="C61" s="69"/>
      <c r="D61" s="69"/>
      <c r="E61" s="69"/>
      <c r="F61" s="69"/>
      <c r="G61" s="82"/>
      <c r="H61" s="69"/>
      <c r="I61" s="69"/>
      <c r="J61" s="76"/>
      <c r="K61" s="77"/>
      <c r="L61" s="77"/>
    </row>
    <row r="62" spans="2:12">
      <c r="B62" s="75"/>
      <c r="C62" s="69"/>
      <c r="D62" s="69"/>
      <c r="E62" s="69"/>
      <c r="F62" s="69"/>
      <c r="G62" s="82"/>
      <c r="H62" s="69"/>
      <c r="I62" s="69"/>
      <c r="J62" s="76"/>
      <c r="K62" s="77"/>
      <c r="L62" s="77"/>
    </row>
    <row r="63" spans="2:12">
      <c r="B63" s="122" t="s">
        <v>216</v>
      </c>
      <c r="C63" s="69"/>
      <c r="D63" s="69"/>
      <c r="E63" s="69"/>
      <c r="F63" s="69"/>
      <c r="G63" s="82"/>
      <c r="H63" s="69"/>
      <c r="I63" s="69"/>
      <c r="J63" s="76"/>
      <c r="K63" s="77"/>
      <c r="L63" s="77"/>
    </row>
    <row r="64" spans="2:12">
      <c r="B64" s="75"/>
      <c r="C64" s="69"/>
      <c r="D64" s="69"/>
      <c r="E64" s="69"/>
      <c r="F64" s="69"/>
      <c r="G64" s="82"/>
      <c r="H64" s="69"/>
      <c r="I64" s="69"/>
      <c r="J64" s="76"/>
      <c r="K64" s="77"/>
      <c r="L64" s="77"/>
    </row>
    <row r="65" spans="2:12">
      <c r="B65" s="75"/>
      <c r="C65" s="69"/>
      <c r="D65" s="69"/>
      <c r="E65" s="69"/>
      <c r="F65" s="69"/>
      <c r="G65" s="82"/>
      <c r="H65" s="69"/>
      <c r="I65" s="69"/>
      <c r="J65" s="76"/>
      <c r="K65" s="77"/>
      <c r="L65" s="77"/>
    </row>
    <row r="66" spans="2:12">
      <c r="B66" s="75"/>
      <c r="C66" s="69"/>
      <c r="D66" s="69"/>
      <c r="E66" s="69"/>
      <c r="F66" s="69"/>
      <c r="G66" s="82"/>
      <c r="H66" s="69"/>
      <c r="I66" s="69"/>
      <c r="J66" s="76"/>
      <c r="K66" s="77"/>
      <c r="L66" s="77"/>
    </row>
    <row r="67" spans="2:12">
      <c r="B67" s="75"/>
      <c r="C67" s="69"/>
      <c r="D67" s="69"/>
      <c r="E67" s="69"/>
      <c r="F67" s="69"/>
      <c r="G67" s="82"/>
      <c r="H67" s="69"/>
      <c r="I67" s="69"/>
      <c r="J67" s="76"/>
      <c r="K67" s="77"/>
      <c r="L67" s="77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2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2.855468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143</v>
      </c>
      <c r="C1" s="67" t="s" vm="1">
        <v>224</v>
      </c>
    </row>
    <row r="2" spans="2:11">
      <c r="B2" s="46" t="s">
        <v>142</v>
      </c>
      <c r="C2" s="67" t="s">
        <v>225</v>
      </c>
    </row>
    <row r="3" spans="2:11">
      <c r="B3" s="46" t="s">
        <v>144</v>
      </c>
      <c r="C3" s="67" t="s">
        <v>226</v>
      </c>
    </row>
    <row r="4" spans="2:11">
      <c r="B4" s="46" t="s">
        <v>145</v>
      </c>
      <c r="C4" s="67">
        <v>2207</v>
      </c>
    </row>
    <row r="6" spans="2:11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1" ht="26.25" customHeight="1">
      <c r="B7" s="153" t="s">
        <v>98</v>
      </c>
      <c r="C7" s="154"/>
      <c r="D7" s="154"/>
      <c r="E7" s="154"/>
      <c r="F7" s="154"/>
      <c r="G7" s="154"/>
      <c r="H7" s="154"/>
      <c r="I7" s="154"/>
      <c r="J7" s="154"/>
      <c r="K7" s="155"/>
    </row>
    <row r="8" spans="2:11" s="3" customFormat="1" ht="63">
      <c r="B8" s="21" t="s">
        <v>113</v>
      </c>
      <c r="C8" s="29" t="s">
        <v>44</v>
      </c>
      <c r="D8" s="29" t="s">
        <v>63</v>
      </c>
      <c r="E8" s="29" t="s">
        <v>100</v>
      </c>
      <c r="F8" s="29" t="s">
        <v>101</v>
      </c>
      <c r="G8" s="29" t="s">
        <v>201</v>
      </c>
      <c r="H8" s="29" t="s">
        <v>200</v>
      </c>
      <c r="I8" s="29" t="s">
        <v>108</v>
      </c>
      <c r="J8" s="29" t="s">
        <v>146</v>
      </c>
      <c r="K8" s="30" t="s">
        <v>148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48</v>
      </c>
      <c r="C11" s="85"/>
      <c r="D11" s="85"/>
      <c r="E11" s="85"/>
      <c r="F11" s="85"/>
      <c r="G11" s="87"/>
      <c r="H11" s="89"/>
      <c r="I11" s="87">
        <v>-3672.0964878210002</v>
      </c>
      <c r="J11" s="90">
        <f>IFERROR(I11/$I$11,0)</f>
        <v>1</v>
      </c>
      <c r="K11" s="90">
        <f>I11/'סכום נכסי הקרן'!$C$42</f>
        <v>-1.1220518821935875E-3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-4062.3604411650003</v>
      </c>
      <c r="J12" s="80">
        <f t="shared" ref="J12:J75" si="0">IFERROR(I12/$I$11,0)</f>
        <v>1.1062782404107199</v>
      </c>
      <c r="K12" s="80">
        <f>I12/'סכום נכסי הקרן'!$C$42</f>
        <v>-1.2413015818826582E-3</v>
      </c>
    </row>
    <row r="13" spans="2:11">
      <c r="B13" s="86" t="s">
        <v>188</v>
      </c>
      <c r="C13" s="71"/>
      <c r="D13" s="71"/>
      <c r="E13" s="71"/>
      <c r="F13" s="71"/>
      <c r="G13" s="79"/>
      <c r="H13" s="81"/>
      <c r="I13" s="79">
        <v>-19.483914030000001</v>
      </c>
      <c r="J13" s="80">
        <f t="shared" si="0"/>
        <v>5.3059373833506309E-3</v>
      </c>
      <c r="K13" s="80">
        <f>I13/'סכום נכסי הקרן'!$C$42</f>
        <v>-5.9535370277898942E-6</v>
      </c>
    </row>
    <row r="14" spans="2:11">
      <c r="B14" s="75" t="s">
        <v>625</v>
      </c>
      <c r="C14" s="69" t="s">
        <v>1800</v>
      </c>
      <c r="D14" s="82" t="s">
        <v>454</v>
      </c>
      <c r="E14" s="82" t="s">
        <v>130</v>
      </c>
      <c r="F14" s="94">
        <v>44882</v>
      </c>
      <c r="G14" s="76">
        <v>23503.528604000003</v>
      </c>
      <c r="H14" s="78">
        <v>-3.8064249999999999</v>
      </c>
      <c r="I14" s="76">
        <v>-0.89464408700000009</v>
      </c>
      <c r="J14" s="77">
        <f t="shared" si="0"/>
        <v>2.436330553859919E-4</v>
      </c>
      <c r="K14" s="77">
        <f>I14/'סכום נכסי הקרן'!$C$42</f>
        <v>-2.7336892836042675E-7</v>
      </c>
    </row>
    <row r="15" spans="2:11">
      <c r="B15" s="75" t="s">
        <v>659</v>
      </c>
      <c r="C15" s="69" t="s">
        <v>1801</v>
      </c>
      <c r="D15" s="82" t="s">
        <v>454</v>
      </c>
      <c r="E15" s="82" t="s">
        <v>130</v>
      </c>
      <c r="F15" s="94">
        <v>44917</v>
      </c>
      <c r="G15" s="76">
        <v>82764.696304000012</v>
      </c>
      <c r="H15" s="78">
        <v>-5.9169239999999999</v>
      </c>
      <c r="I15" s="76">
        <v>-4.8971240760000008</v>
      </c>
      <c r="J15" s="77">
        <f t="shared" si="0"/>
        <v>1.3336044116057323E-3</v>
      </c>
      <c r="K15" s="77">
        <f>I15/'סכום נכסי הקרן'!$C$42</f>
        <v>-1.4963733401438834E-6</v>
      </c>
    </row>
    <row r="16" spans="2:11" s="6" customFormat="1">
      <c r="B16" s="75" t="s">
        <v>1802</v>
      </c>
      <c r="C16" s="69" t="s">
        <v>1803</v>
      </c>
      <c r="D16" s="82" t="s">
        <v>454</v>
      </c>
      <c r="E16" s="82" t="s">
        <v>130</v>
      </c>
      <c r="F16" s="94">
        <v>44952</v>
      </c>
      <c r="G16" s="76">
        <v>52242.184891000012</v>
      </c>
      <c r="H16" s="78">
        <v>-34.616999</v>
      </c>
      <c r="I16" s="76">
        <v>-18.084676495000004</v>
      </c>
      <c r="J16" s="77">
        <f t="shared" si="0"/>
        <v>4.9248914223741823E-3</v>
      </c>
      <c r="K16" s="77">
        <f>I16/'סכום נכסי הקרן'!$C$42</f>
        <v>-5.5259836900740045E-6</v>
      </c>
    </row>
    <row r="17" spans="2:11" s="6" customFormat="1">
      <c r="B17" s="75" t="s">
        <v>614</v>
      </c>
      <c r="C17" s="69" t="s">
        <v>1804</v>
      </c>
      <c r="D17" s="82" t="s">
        <v>454</v>
      </c>
      <c r="E17" s="82" t="s">
        <v>130</v>
      </c>
      <c r="F17" s="94">
        <v>44952</v>
      </c>
      <c r="G17" s="76">
        <v>86950.74686900001</v>
      </c>
      <c r="H17" s="78">
        <v>-20.266642000000001</v>
      </c>
      <c r="I17" s="76">
        <v>-17.621996731000003</v>
      </c>
      <c r="J17" s="77">
        <f t="shared" si="0"/>
        <v>4.7988926188202614E-3</v>
      </c>
      <c r="K17" s="77">
        <f>I17/'סכום נכסי הקרן'!$C$42</f>
        <v>-5.3846064953921877E-6</v>
      </c>
    </row>
    <row r="18" spans="2:11" s="6" customFormat="1">
      <c r="B18" s="75" t="s">
        <v>625</v>
      </c>
      <c r="C18" s="69" t="s">
        <v>1805</v>
      </c>
      <c r="D18" s="82" t="s">
        <v>454</v>
      </c>
      <c r="E18" s="82" t="s">
        <v>130</v>
      </c>
      <c r="F18" s="94">
        <v>44965</v>
      </c>
      <c r="G18" s="76">
        <v>24434.778096000002</v>
      </c>
      <c r="H18" s="78">
        <v>-3.0257000000000001</v>
      </c>
      <c r="I18" s="76">
        <v>-0.73932299700000004</v>
      </c>
      <c r="J18" s="77">
        <f t="shared" si="0"/>
        <v>2.0133539503988082E-4</v>
      </c>
      <c r="K18" s="77">
        <f>I18/'סכום נכסי הקרן'!$C$42</f>
        <v>-2.2590875895668775E-7</v>
      </c>
    </row>
    <row r="19" spans="2:11">
      <c r="B19" s="75" t="s">
        <v>733</v>
      </c>
      <c r="C19" s="69" t="s">
        <v>1806</v>
      </c>
      <c r="D19" s="82" t="s">
        <v>454</v>
      </c>
      <c r="E19" s="82" t="s">
        <v>130</v>
      </c>
      <c r="F19" s="94">
        <v>44965</v>
      </c>
      <c r="G19" s="76">
        <v>20896.461660000004</v>
      </c>
      <c r="H19" s="78">
        <v>18.024788000000001</v>
      </c>
      <c r="I19" s="76">
        <v>3.7665428420000007</v>
      </c>
      <c r="J19" s="77">
        <f t="shared" si="0"/>
        <v>-1.0257200088538644E-3</v>
      </c>
      <c r="K19" s="77">
        <f>I19/'סכום נכסי הקרן'!$C$42</f>
        <v>1.1509110665381016E-6</v>
      </c>
    </row>
    <row r="20" spans="2:11">
      <c r="B20" s="75" t="s">
        <v>733</v>
      </c>
      <c r="C20" s="69" t="s">
        <v>1807</v>
      </c>
      <c r="D20" s="82" t="s">
        <v>454</v>
      </c>
      <c r="E20" s="82" t="s">
        <v>130</v>
      </c>
      <c r="F20" s="94">
        <v>44952</v>
      </c>
      <c r="G20" s="76">
        <v>60162.761428000005</v>
      </c>
      <c r="H20" s="78">
        <v>30.234833999999999</v>
      </c>
      <c r="I20" s="76">
        <v>18.190111246000001</v>
      </c>
      <c r="J20" s="77">
        <f t="shared" si="0"/>
        <v>-4.9536038353921097E-3</v>
      </c>
      <c r="K20" s="77">
        <f>I20/'סכום נכסי הקרן'!$C$42</f>
        <v>5.5582005071430899E-6</v>
      </c>
    </row>
    <row r="21" spans="2:11">
      <c r="B21" s="75" t="s">
        <v>640</v>
      </c>
      <c r="C21" s="69" t="s">
        <v>1808</v>
      </c>
      <c r="D21" s="82" t="s">
        <v>454</v>
      </c>
      <c r="E21" s="82" t="s">
        <v>130</v>
      </c>
      <c r="F21" s="94">
        <v>45091</v>
      </c>
      <c r="G21" s="76">
        <v>51194.442669999997</v>
      </c>
      <c r="H21" s="78">
        <v>1.5185919999999999</v>
      </c>
      <c r="I21" s="76">
        <v>0.77743459300000006</v>
      </c>
      <c r="J21" s="77">
        <f t="shared" si="0"/>
        <v>-2.1171409726799555E-4</v>
      </c>
      <c r="K21" s="77">
        <f>I21/'סכום נכסי הקרן'!$C$42</f>
        <v>2.3755420132647064E-7</v>
      </c>
    </row>
    <row r="22" spans="2:11">
      <c r="B22" s="75" t="s">
        <v>659</v>
      </c>
      <c r="C22" s="69" t="s">
        <v>1809</v>
      </c>
      <c r="D22" s="82" t="s">
        <v>454</v>
      </c>
      <c r="E22" s="82" t="s">
        <v>130</v>
      </c>
      <c r="F22" s="94">
        <v>45043</v>
      </c>
      <c r="G22" s="76">
        <v>68208.899640000018</v>
      </c>
      <c r="H22" s="78">
        <v>2.8972000000000001E-2</v>
      </c>
      <c r="I22" s="76">
        <v>1.9761675000000003E-2</v>
      </c>
      <c r="J22" s="77">
        <f t="shared" si="0"/>
        <v>-5.381578361446178E-6</v>
      </c>
      <c r="K22" s="77">
        <f>I22/'סכום נכסי הקרן'!$C$42</f>
        <v>6.0384101296329663E-9</v>
      </c>
    </row>
    <row r="23" spans="2:11">
      <c r="B23" s="72"/>
      <c r="C23" s="69"/>
      <c r="D23" s="69"/>
      <c r="E23" s="69"/>
      <c r="F23" s="69"/>
      <c r="G23" s="76"/>
      <c r="H23" s="78"/>
      <c r="I23" s="69"/>
      <c r="J23" s="77"/>
      <c r="K23" s="69"/>
    </row>
    <row r="24" spans="2:11">
      <c r="B24" s="86" t="s">
        <v>1791</v>
      </c>
      <c r="C24" s="71"/>
      <c r="D24" s="71"/>
      <c r="E24" s="71"/>
      <c r="F24" s="71"/>
      <c r="G24" s="79"/>
      <c r="H24" s="81"/>
      <c r="I24" s="79">
        <v>-3874.3983722769999</v>
      </c>
      <c r="J24" s="80">
        <f t="shared" si="0"/>
        <v>1.0550916581650185</v>
      </c>
      <c r="K24" s="80">
        <f>I24/'סכום נכסי הקרן'!$C$42</f>
        <v>-1.1838675809308123E-3</v>
      </c>
    </row>
    <row r="25" spans="2:11">
      <c r="B25" s="75" t="s">
        <v>1810</v>
      </c>
      <c r="C25" s="69" t="s">
        <v>1811</v>
      </c>
      <c r="D25" s="82" t="s">
        <v>454</v>
      </c>
      <c r="E25" s="82" t="s">
        <v>129</v>
      </c>
      <c r="F25" s="94">
        <v>44951</v>
      </c>
      <c r="G25" s="76">
        <v>73857.039550000016</v>
      </c>
      <c r="H25" s="78">
        <v>-11.310268000000001</v>
      </c>
      <c r="I25" s="76">
        <v>-8.3534293850000019</v>
      </c>
      <c r="J25" s="77">
        <f t="shared" si="0"/>
        <v>2.2748392948565674E-3</v>
      </c>
      <c r="K25" s="77">
        <f>I25/'סכום נכסי הקרן'!$C$42</f>
        <v>-2.5524877124817445E-6</v>
      </c>
    </row>
    <row r="26" spans="2:11">
      <c r="B26" s="75" t="s">
        <v>1810</v>
      </c>
      <c r="C26" s="69" t="s">
        <v>1812</v>
      </c>
      <c r="D26" s="82" t="s">
        <v>454</v>
      </c>
      <c r="E26" s="82" t="s">
        <v>129</v>
      </c>
      <c r="F26" s="94">
        <v>44951</v>
      </c>
      <c r="G26" s="76">
        <v>26788.260300000009</v>
      </c>
      <c r="H26" s="78">
        <v>-11.310268000000001</v>
      </c>
      <c r="I26" s="76">
        <v>-3.0298241290000005</v>
      </c>
      <c r="J26" s="77">
        <f t="shared" si="0"/>
        <v>8.2509382284719863E-4</v>
      </c>
      <c r="K26" s="77">
        <f>I26/'סכום נכסי הקרן'!$C$42</f>
        <v>-9.2579807691200154E-7</v>
      </c>
    </row>
    <row r="27" spans="2:11">
      <c r="B27" s="75" t="s">
        <v>1813</v>
      </c>
      <c r="C27" s="69" t="s">
        <v>1814</v>
      </c>
      <c r="D27" s="82" t="s">
        <v>454</v>
      </c>
      <c r="E27" s="82" t="s">
        <v>129</v>
      </c>
      <c r="F27" s="94">
        <v>44951</v>
      </c>
      <c r="G27" s="76">
        <v>84408.045200000008</v>
      </c>
      <c r="H27" s="78">
        <v>-11.310268000000001</v>
      </c>
      <c r="I27" s="76">
        <v>-9.5467764370000001</v>
      </c>
      <c r="J27" s="77">
        <f t="shared" si="0"/>
        <v>2.5998163361619616E-3</v>
      </c>
      <c r="K27" s="77">
        <f>I27/'סכום נכסי הקרן'!$C$42</f>
        <v>-2.9171288133481655E-6</v>
      </c>
    </row>
    <row r="28" spans="2:11">
      <c r="B28" s="75" t="s">
        <v>1815</v>
      </c>
      <c r="C28" s="69" t="s">
        <v>1816</v>
      </c>
      <c r="D28" s="82" t="s">
        <v>454</v>
      </c>
      <c r="E28" s="82" t="s">
        <v>129</v>
      </c>
      <c r="F28" s="94">
        <v>44951</v>
      </c>
      <c r="G28" s="76">
        <v>602089.61158500006</v>
      </c>
      <c r="H28" s="78">
        <v>-11.259849000000001</v>
      </c>
      <c r="I28" s="76">
        <v>-67.794378111</v>
      </c>
      <c r="J28" s="77">
        <f t="shared" si="0"/>
        <v>1.8462036151786626E-2</v>
      </c>
      <c r="K28" s="77">
        <f>I28/'סכום נכסי הקרן'!$C$42</f>
        <v>-2.0715362413238238E-5</v>
      </c>
    </row>
    <row r="29" spans="2:11">
      <c r="B29" s="75" t="s">
        <v>1815</v>
      </c>
      <c r="C29" s="69" t="s">
        <v>1817</v>
      </c>
      <c r="D29" s="82" t="s">
        <v>454</v>
      </c>
      <c r="E29" s="82" t="s">
        <v>129</v>
      </c>
      <c r="F29" s="94">
        <v>44951</v>
      </c>
      <c r="G29" s="76">
        <v>158336.80608800004</v>
      </c>
      <c r="H29" s="78">
        <v>-11.259848</v>
      </c>
      <c r="I29" s="76">
        <v>-17.828484485000004</v>
      </c>
      <c r="J29" s="77">
        <f t="shared" si="0"/>
        <v>4.8551241897184785E-3</v>
      </c>
      <c r="K29" s="77">
        <f>I29/'סכום נכסי הקרן'!$C$42</f>
        <v>-5.4477012353572343E-6</v>
      </c>
    </row>
    <row r="30" spans="2:11">
      <c r="B30" s="75" t="s">
        <v>1818</v>
      </c>
      <c r="C30" s="69" t="s">
        <v>1819</v>
      </c>
      <c r="D30" s="82" t="s">
        <v>454</v>
      </c>
      <c r="E30" s="82" t="s">
        <v>129</v>
      </c>
      <c r="F30" s="94">
        <v>44950</v>
      </c>
      <c r="G30" s="76">
        <v>80898.927480000013</v>
      </c>
      <c r="H30" s="78">
        <v>-10.581398999999999</v>
      </c>
      <c r="I30" s="76">
        <v>-8.560237947000001</v>
      </c>
      <c r="J30" s="77">
        <f t="shared" si="0"/>
        <v>2.331158229472231E-3</v>
      </c>
      <c r="K30" s="77">
        <f>I30/'סכום נכסי הקרן'!$C$42</f>
        <v>-2.6156804790703878E-6</v>
      </c>
    </row>
    <row r="31" spans="2:11">
      <c r="B31" s="75" t="s">
        <v>1820</v>
      </c>
      <c r="C31" s="69" t="s">
        <v>1821</v>
      </c>
      <c r="D31" s="82" t="s">
        <v>454</v>
      </c>
      <c r="E31" s="82" t="s">
        <v>129</v>
      </c>
      <c r="F31" s="94">
        <v>44950</v>
      </c>
      <c r="G31" s="76">
        <v>127598.95340400001</v>
      </c>
      <c r="H31" s="78">
        <v>-10.455429000000001</v>
      </c>
      <c r="I31" s="76">
        <v>-13.341017956000002</v>
      </c>
      <c r="J31" s="77">
        <f t="shared" si="0"/>
        <v>3.633079359501384E-3</v>
      </c>
      <c r="K31" s="77">
        <f>I31/'סכום נכסי הקרן'!$C$42</f>
        <v>-4.0765035334872013E-6</v>
      </c>
    </row>
    <row r="32" spans="2:11">
      <c r="B32" s="75" t="s">
        <v>1822</v>
      </c>
      <c r="C32" s="69" t="s">
        <v>1823</v>
      </c>
      <c r="D32" s="82" t="s">
        <v>454</v>
      </c>
      <c r="E32" s="82" t="s">
        <v>129</v>
      </c>
      <c r="F32" s="94">
        <v>44950</v>
      </c>
      <c r="G32" s="76">
        <v>74437.185480000015</v>
      </c>
      <c r="H32" s="78">
        <v>-10.448807</v>
      </c>
      <c r="I32" s="76">
        <v>-7.7777978130000012</v>
      </c>
      <c r="J32" s="77">
        <f t="shared" si="0"/>
        <v>2.1180810032623352E-3</v>
      </c>
      <c r="K32" s="77">
        <f>I32/'סכום נכסי הקרן'!$C$42</f>
        <v>-2.3765967763489852E-6</v>
      </c>
    </row>
    <row r="33" spans="2:11">
      <c r="B33" s="75" t="s">
        <v>1824</v>
      </c>
      <c r="C33" s="69" t="s">
        <v>1825</v>
      </c>
      <c r="D33" s="82" t="s">
        <v>454</v>
      </c>
      <c r="E33" s="82" t="s">
        <v>129</v>
      </c>
      <c r="F33" s="94">
        <v>44952</v>
      </c>
      <c r="G33" s="76">
        <v>100054.38967500001</v>
      </c>
      <c r="H33" s="78">
        <v>-10.330845</v>
      </c>
      <c r="I33" s="76">
        <v>-10.336463637000003</v>
      </c>
      <c r="J33" s="77">
        <f t="shared" si="0"/>
        <v>2.8148671123654481E-3</v>
      </c>
      <c r="K33" s="77">
        <f>I33/'סכום נכסי הקרן'!$C$42</f>
        <v>-3.1584269415544795E-6</v>
      </c>
    </row>
    <row r="34" spans="2:11">
      <c r="B34" s="75" t="s">
        <v>1826</v>
      </c>
      <c r="C34" s="69" t="s">
        <v>1827</v>
      </c>
      <c r="D34" s="82" t="s">
        <v>454</v>
      </c>
      <c r="E34" s="82" t="s">
        <v>129</v>
      </c>
      <c r="F34" s="94">
        <v>44952</v>
      </c>
      <c r="G34" s="76">
        <v>202286.04790000003</v>
      </c>
      <c r="H34" s="78">
        <v>-10.304418</v>
      </c>
      <c r="I34" s="76">
        <v>-20.844400286000003</v>
      </c>
      <c r="J34" s="77">
        <f t="shared" si="0"/>
        <v>5.6764304410663628E-3</v>
      </c>
      <c r="K34" s="77">
        <f>I34/'סכום נכסי הקרן'!$C$42</f>
        <v>-6.3692494605394882E-6</v>
      </c>
    </row>
    <row r="35" spans="2:11">
      <c r="B35" s="75" t="s">
        <v>1828</v>
      </c>
      <c r="C35" s="69" t="s">
        <v>1829</v>
      </c>
      <c r="D35" s="82" t="s">
        <v>454</v>
      </c>
      <c r="E35" s="82" t="s">
        <v>129</v>
      </c>
      <c r="F35" s="94">
        <v>44952</v>
      </c>
      <c r="G35" s="76">
        <v>102247.46879500002</v>
      </c>
      <c r="H35" s="78">
        <v>-10.261502</v>
      </c>
      <c r="I35" s="76">
        <v>-10.492126079000002</v>
      </c>
      <c r="J35" s="77">
        <f t="shared" si="0"/>
        <v>2.8572577310532398E-3</v>
      </c>
      <c r="K35" s="77">
        <f>I35/'סכום נכסי הקרן'!$C$42</f>
        <v>-3.2059914150404668E-6</v>
      </c>
    </row>
    <row r="36" spans="2:11">
      <c r="B36" s="75" t="s">
        <v>1830</v>
      </c>
      <c r="C36" s="69" t="s">
        <v>1831</v>
      </c>
      <c r="D36" s="82" t="s">
        <v>454</v>
      </c>
      <c r="E36" s="82" t="s">
        <v>129</v>
      </c>
      <c r="F36" s="94">
        <v>44959</v>
      </c>
      <c r="G36" s="76">
        <v>133346.35075400004</v>
      </c>
      <c r="H36" s="78">
        <v>-9.1638409999999997</v>
      </c>
      <c r="I36" s="76">
        <v>-12.219647959000001</v>
      </c>
      <c r="J36" s="77">
        <f t="shared" si="0"/>
        <v>3.3277033976443974E-3</v>
      </c>
      <c r="K36" s="77">
        <f>I36/'סכום נכסי הקרן'!$C$42</f>
        <v>-3.733855860708892E-6</v>
      </c>
    </row>
    <row r="37" spans="2:11">
      <c r="B37" s="75" t="s">
        <v>1832</v>
      </c>
      <c r="C37" s="69" t="s">
        <v>1833</v>
      </c>
      <c r="D37" s="82" t="s">
        <v>454</v>
      </c>
      <c r="E37" s="82" t="s">
        <v>129</v>
      </c>
      <c r="F37" s="94">
        <v>44959</v>
      </c>
      <c r="G37" s="76">
        <v>107636.19570500002</v>
      </c>
      <c r="H37" s="78">
        <v>-9.0636229999999998</v>
      </c>
      <c r="I37" s="76">
        <v>-9.7557387400000017</v>
      </c>
      <c r="J37" s="77">
        <f t="shared" si="0"/>
        <v>2.6567217861393935E-3</v>
      </c>
      <c r="K37" s="77">
        <f>I37/'סכום נכסי הקרן'!$C$42</f>
        <v>-2.9809796806024161E-6</v>
      </c>
    </row>
    <row r="38" spans="2:11">
      <c r="B38" s="75" t="s">
        <v>1832</v>
      </c>
      <c r="C38" s="69" t="s">
        <v>1834</v>
      </c>
      <c r="D38" s="82" t="s">
        <v>454</v>
      </c>
      <c r="E38" s="82" t="s">
        <v>129</v>
      </c>
      <c r="F38" s="94">
        <v>44959</v>
      </c>
      <c r="G38" s="76">
        <v>72874.858856000021</v>
      </c>
      <c r="H38" s="78">
        <v>-9.0636229999999998</v>
      </c>
      <c r="I38" s="76">
        <v>-6.6051022990000021</v>
      </c>
      <c r="J38" s="77">
        <f t="shared" si="0"/>
        <v>1.7987278713690418E-3</v>
      </c>
      <c r="K38" s="77">
        <f>I38/'סכום נכסי הקרן'!$C$42</f>
        <v>-2.0182659936236983E-6</v>
      </c>
    </row>
    <row r="39" spans="2:11">
      <c r="B39" s="75" t="s">
        <v>1835</v>
      </c>
      <c r="C39" s="69" t="s">
        <v>1836</v>
      </c>
      <c r="D39" s="82" t="s">
        <v>454</v>
      </c>
      <c r="E39" s="82" t="s">
        <v>129</v>
      </c>
      <c r="F39" s="94">
        <v>44958</v>
      </c>
      <c r="G39" s="76">
        <v>54895.70079000001</v>
      </c>
      <c r="H39" s="78">
        <v>-8.5936509999999995</v>
      </c>
      <c r="I39" s="76">
        <v>-4.7175448320000006</v>
      </c>
      <c r="J39" s="77">
        <f t="shared" si="0"/>
        <v>1.284700673755815E-3</v>
      </c>
      <c r="K39" s="77">
        <f>I39/'סכום נכסי הקרן'!$C$42</f>
        <v>-1.441500809043082E-6</v>
      </c>
    </row>
    <row r="40" spans="2:11">
      <c r="B40" s="75" t="s">
        <v>1835</v>
      </c>
      <c r="C40" s="69" t="s">
        <v>1837</v>
      </c>
      <c r="D40" s="82" t="s">
        <v>454</v>
      </c>
      <c r="E40" s="82" t="s">
        <v>129</v>
      </c>
      <c r="F40" s="94">
        <v>44958</v>
      </c>
      <c r="G40" s="76">
        <v>155675.46632400004</v>
      </c>
      <c r="H40" s="78">
        <v>-8.5936509999999995</v>
      </c>
      <c r="I40" s="76">
        <v>-13.378205960000001</v>
      </c>
      <c r="J40" s="77">
        <f t="shared" si="0"/>
        <v>3.6432065454626841E-3</v>
      </c>
      <c r="K40" s="77">
        <f>I40/'סכום נכסי הקרן'!$C$42</f>
        <v>-4.0878667615564018E-6</v>
      </c>
    </row>
    <row r="41" spans="2:11">
      <c r="B41" s="75" t="s">
        <v>1838</v>
      </c>
      <c r="C41" s="69" t="s">
        <v>1839</v>
      </c>
      <c r="D41" s="82" t="s">
        <v>454</v>
      </c>
      <c r="E41" s="82" t="s">
        <v>129</v>
      </c>
      <c r="F41" s="94">
        <v>44958</v>
      </c>
      <c r="G41" s="76">
        <v>97340.199255000014</v>
      </c>
      <c r="H41" s="78">
        <v>-8.5456430000000001</v>
      </c>
      <c r="I41" s="76">
        <v>-8.3183459270000029</v>
      </c>
      <c r="J41" s="77">
        <f t="shared" si="0"/>
        <v>2.265285227277908E-3</v>
      </c>
      <c r="K41" s="77">
        <f>I41/'סכום נכסי הקרן'!$C$42</f>
        <v>-2.5417675529725052E-6</v>
      </c>
    </row>
    <row r="42" spans="2:11">
      <c r="B42" s="75" t="s">
        <v>1840</v>
      </c>
      <c r="C42" s="69" t="s">
        <v>1841</v>
      </c>
      <c r="D42" s="82" t="s">
        <v>454</v>
      </c>
      <c r="E42" s="82" t="s">
        <v>129</v>
      </c>
      <c r="F42" s="94">
        <v>44958</v>
      </c>
      <c r="G42" s="76">
        <v>80042.351448000001</v>
      </c>
      <c r="H42" s="78">
        <v>-8.5360469999999999</v>
      </c>
      <c r="I42" s="76">
        <v>-6.8324523660000009</v>
      </c>
      <c r="J42" s="77">
        <f t="shared" si="0"/>
        <v>1.8606407507702329E-3</v>
      </c>
      <c r="K42" s="77">
        <f>I42/'סכום נכסי הקרן'!$C$42</f>
        <v>-2.0877354564878294E-6</v>
      </c>
    </row>
    <row r="43" spans="2:11">
      <c r="B43" s="75" t="s">
        <v>1842</v>
      </c>
      <c r="C43" s="69" t="s">
        <v>1843</v>
      </c>
      <c r="D43" s="82" t="s">
        <v>454</v>
      </c>
      <c r="E43" s="82" t="s">
        <v>129</v>
      </c>
      <c r="F43" s="94">
        <v>44963</v>
      </c>
      <c r="G43" s="76">
        <v>97383.232058000009</v>
      </c>
      <c r="H43" s="78">
        <v>-8.4678769999999997</v>
      </c>
      <c r="I43" s="76">
        <v>-8.2462922620000008</v>
      </c>
      <c r="J43" s="77">
        <f t="shared" si="0"/>
        <v>2.2456632850879417E-3</v>
      </c>
      <c r="K43" s="77">
        <f>I43/'סכום נכסי הקרן'!$C$42</f>
        <v>-2.5197507158059599E-6</v>
      </c>
    </row>
    <row r="44" spans="2:11">
      <c r="B44" s="75" t="s">
        <v>1844</v>
      </c>
      <c r="C44" s="69" t="s">
        <v>1845</v>
      </c>
      <c r="D44" s="82" t="s">
        <v>454</v>
      </c>
      <c r="E44" s="82" t="s">
        <v>129</v>
      </c>
      <c r="F44" s="94">
        <v>44963</v>
      </c>
      <c r="G44" s="76">
        <v>86626.625240000008</v>
      </c>
      <c r="H44" s="78">
        <v>-8.3880510000000008</v>
      </c>
      <c r="I44" s="76">
        <v>-7.2662852630000003</v>
      </c>
      <c r="J44" s="77">
        <f t="shared" si="0"/>
        <v>1.9787838601462702E-3</v>
      </c>
      <c r="K44" s="77">
        <f>I44/'סכום נכסי הקרן'!$C$42</f>
        <v>-2.2202981547314151E-6</v>
      </c>
    </row>
    <row r="45" spans="2:11">
      <c r="B45" s="75" t="s">
        <v>1846</v>
      </c>
      <c r="C45" s="69" t="s">
        <v>1847</v>
      </c>
      <c r="D45" s="82" t="s">
        <v>454</v>
      </c>
      <c r="E45" s="82" t="s">
        <v>129</v>
      </c>
      <c r="F45" s="94">
        <v>44963</v>
      </c>
      <c r="G45" s="76">
        <v>134389.84839999999</v>
      </c>
      <c r="H45" s="78">
        <v>-8.2924140000000008</v>
      </c>
      <c r="I45" s="76">
        <v>-11.144162883000002</v>
      </c>
      <c r="J45" s="77">
        <f t="shared" si="0"/>
        <v>3.0348230009644653E-3</v>
      </c>
      <c r="K45" s="77">
        <f>I45/'סכום נכסי הקרן'!$C$42</f>
        <v>-3.4052288603565701E-6</v>
      </c>
    </row>
    <row r="46" spans="2:11">
      <c r="B46" s="75" t="s">
        <v>1848</v>
      </c>
      <c r="C46" s="69" t="s">
        <v>1849</v>
      </c>
      <c r="D46" s="82" t="s">
        <v>454</v>
      </c>
      <c r="E46" s="82" t="s">
        <v>129</v>
      </c>
      <c r="F46" s="94">
        <v>44964</v>
      </c>
      <c r="G46" s="76">
        <v>533624.82406200015</v>
      </c>
      <c r="H46" s="78">
        <v>-7.5183980000000004</v>
      </c>
      <c r="I46" s="76">
        <v>-40.120035618999999</v>
      </c>
      <c r="J46" s="77">
        <f t="shared" si="0"/>
        <v>1.092564853675917E-2</v>
      </c>
      <c r="K46" s="77">
        <f>I46/'סכום נכסי הקרן'!$C$42</f>
        <v>-1.2259144504856241E-5</v>
      </c>
    </row>
    <row r="47" spans="2:11">
      <c r="B47" s="75" t="s">
        <v>1850</v>
      </c>
      <c r="C47" s="69" t="s">
        <v>1851</v>
      </c>
      <c r="D47" s="82" t="s">
        <v>454</v>
      </c>
      <c r="E47" s="82" t="s">
        <v>129</v>
      </c>
      <c r="F47" s="94">
        <v>44964</v>
      </c>
      <c r="G47" s="76">
        <v>49941.614580000009</v>
      </c>
      <c r="H47" s="78">
        <v>-7.5152580000000002</v>
      </c>
      <c r="I47" s="76">
        <v>-3.7532409750000011</v>
      </c>
      <c r="J47" s="77">
        <f t="shared" si="0"/>
        <v>1.0220975912392629E-3</v>
      </c>
      <c r="K47" s="77">
        <f>I47/'סכום נכסי הקרן'!$C$42</f>
        <v>-1.1468465260355468E-6</v>
      </c>
    </row>
    <row r="48" spans="2:11">
      <c r="B48" s="75" t="s">
        <v>1852</v>
      </c>
      <c r="C48" s="69" t="s">
        <v>1853</v>
      </c>
      <c r="D48" s="82" t="s">
        <v>454</v>
      </c>
      <c r="E48" s="82" t="s">
        <v>129</v>
      </c>
      <c r="F48" s="94">
        <v>44964</v>
      </c>
      <c r="G48" s="76">
        <v>43674.150638000006</v>
      </c>
      <c r="H48" s="78">
        <v>-7.4807300000000003</v>
      </c>
      <c r="I48" s="76">
        <v>-3.267145357</v>
      </c>
      <c r="J48" s="77">
        <f t="shared" si="0"/>
        <v>8.8972208868582975E-4</v>
      </c>
      <c r="K48" s="77">
        <f>I48/'סכום נכסי הקרן'!$C$42</f>
        <v>-9.9831434423914512E-7</v>
      </c>
    </row>
    <row r="49" spans="2:11">
      <c r="B49" s="75" t="s">
        <v>1852</v>
      </c>
      <c r="C49" s="69" t="s">
        <v>1854</v>
      </c>
      <c r="D49" s="82" t="s">
        <v>454</v>
      </c>
      <c r="E49" s="82" t="s">
        <v>129</v>
      </c>
      <c r="F49" s="94">
        <v>44964</v>
      </c>
      <c r="G49" s="76">
        <v>36961.864252000007</v>
      </c>
      <c r="H49" s="78">
        <v>-7.4807300000000003</v>
      </c>
      <c r="I49" s="76">
        <v>-2.7650173250000001</v>
      </c>
      <c r="J49" s="77">
        <f t="shared" si="0"/>
        <v>7.5298057503950407E-4</v>
      </c>
      <c r="K49" s="77">
        <f>I49/'סכום נכסי הקרן'!$C$42</f>
        <v>-8.4488327147828535E-7</v>
      </c>
    </row>
    <row r="50" spans="2:11">
      <c r="B50" s="75" t="s">
        <v>1855</v>
      </c>
      <c r="C50" s="69" t="s">
        <v>1856</v>
      </c>
      <c r="D50" s="82" t="s">
        <v>454</v>
      </c>
      <c r="E50" s="82" t="s">
        <v>129</v>
      </c>
      <c r="F50" s="94">
        <v>44964</v>
      </c>
      <c r="G50" s="76">
        <v>76510.091515000007</v>
      </c>
      <c r="H50" s="78">
        <v>-7.3737870000000001</v>
      </c>
      <c r="I50" s="76">
        <v>-5.6416908340000012</v>
      </c>
      <c r="J50" s="77">
        <f t="shared" si="0"/>
        <v>1.5363678086105375E-3</v>
      </c>
      <c r="K50" s="77">
        <f>I50/'סכום נכסי הקרן'!$C$42</f>
        <v>-1.7238843913930908E-6</v>
      </c>
    </row>
    <row r="51" spans="2:11">
      <c r="B51" s="75" t="s">
        <v>1857</v>
      </c>
      <c r="C51" s="69" t="s">
        <v>1858</v>
      </c>
      <c r="D51" s="82" t="s">
        <v>454</v>
      </c>
      <c r="E51" s="82" t="s">
        <v>129</v>
      </c>
      <c r="F51" s="94">
        <v>44956</v>
      </c>
      <c r="G51" s="76">
        <v>98401.67505000002</v>
      </c>
      <c r="H51" s="78">
        <v>-7.386539</v>
      </c>
      <c r="I51" s="76">
        <v>-7.2684784570000014</v>
      </c>
      <c r="J51" s="77">
        <f t="shared" si="0"/>
        <v>1.9793811195067679E-3</v>
      </c>
      <c r="K51" s="77">
        <f>I51/'סכום נכסי הקרן'!$C$42</f>
        <v>-2.220968310721019E-6</v>
      </c>
    </row>
    <row r="52" spans="2:11">
      <c r="B52" s="75" t="s">
        <v>1859</v>
      </c>
      <c r="C52" s="69" t="s">
        <v>1860</v>
      </c>
      <c r="D52" s="82" t="s">
        <v>454</v>
      </c>
      <c r="E52" s="82" t="s">
        <v>129</v>
      </c>
      <c r="F52" s="94">
        <v>44956</v>
      </c>
      <c r="G52" s="76">
        <v>43734.077799999999</v>
      </c>
      <c r="H52" s="78">
        <v>-7.386539</v>
      </c>
      <c r="I52" s="76">
        <v>-3.2304348699999998</v>
      </c>
      <c r="J52" s="77">
        <f t="shared" si="0"/>
        <v>8.7972494206352411E-4</v>
      </c>
      <c r="K52" s="77">
        <f>I52/'סכום נכסי הקרן'!$C$42</f>
        <v>-9.8709702705502194E-7</v>
      </c>
    </row>
    <row r="53" spans="2:11">
      <c r="B53" s="75" t="s">
        <v>1861</v>
      </c>
      <c r="C53" s="69" t="s">
        <v>1862</v>
      </c>
      <c r="D53" s="82" t="s">
        <v>454</v>
      </c>
      <c r="E53" s="82" t="s">
        <v>129</v>
      </c>
      <c r="F53" s="94">
        <v>44957</v>
      </c>
      <c r="G53" s="76">
        <v>339136.73508000007</v>
      </c>
      <c r="H53" s="78">
        <v>-7.3180649999999998</v>
      </c>
      <c r="I53" s="76">
        <v>-24.818245944000001</v>
      </c>
      <c r="J53" s="77">
        <f t="shared" si="0"/>
        <v>6.7586039817616548E-3</v>
      </c>
      <c r="K53" s="77">
        <f>I53/'סכום נכסי הקרן'!$C$42</f>
        <v>-7.5835043187367392E-6</v>
      </c>
    </row>
    <row r="54" spans="2:11">
      <c r="B54" s="75" t="s">
        <v>1863</v>
      </c>
      <c r="C54" s="69" t="s">
        <v>1864</v>
      </c>
      <c r="D54" s="82" t="s">
        <v>454</v>
      </c>
      <c r="E54" s="82" t="s">
        <v>129</v>
      </c>
      <c r="F54" s="94">
        <v>44964</v>
      </c>
      <c r="G54" s="76">
        <v>56881.110000000008</v>
      </c>
      <c r="H54" s="78">
        <v>-7.2767999999999997</v>
      </c>
      <c r="I54" s="76">
        <v>-4.1391244630000008</v>
      </c>
      <c r="J54" s="77">
        <f t="shared" si="0"/>
        <v>1.1271829258103542E-3</v>
      </c>
      <c r="K54" s="77">
        <f>I54/'סכום נכסי הקרן'!$C$42</f>
        <v>-1.2647577234819827E-6</v>
      </c>
    </row>
    <row r="55" spans="2:11">
      <c r="B55" s="75" t="s">
        <v>1865</v>
      </c>
      <c r="C55" s="69" t="s">
        <v>1866</v>
      </c>
      <c r="D55" s="82" t="s">
        <v>454</v>
      </c>
      <c r="E55" s="82" t="s">
        <v>129</v>
      </c>
      <c r="F55" s="94">
        <v>44956</v>
      </c>
      <c r="G55" s="76">
        <v>100691.02014300002</v>
      </c>
      <c r="H55" s="78">
        <v>-7.2770729999999997</v>
      </c>
      <c r="I55" s="76">
        <v>-7.3273589980000011</v>
      </c>
      <c r="J55" s="77">
        <f t="shared" si="0"/>
        <v>1.9954157038907252E-3</v>
      </c>
      <c r="K55" s="77">
        <f>I55/'סכום נכסי הקרן'!$C$42</f>
        <v>-2.2389599463092304E-6</v>
      </c>
    </row>
    <row r="56" spans="2:11">
      <c r="B56" s="75" t="s">
        <v>1867</v>
      </c>
      <c r="C56" s="69" t="s">
        <v>1868</v>
      </c>
      <c r="D56" s="82" t="s">
        <v>454</v>
      </c>
      <c r="E56" s="82" t="s">
        <v>129</v>
      </c>
      <c r="F56" s="94">
        <v>44956</v>
      </c>
      <c r="G56" s="76">
        <v>78803.963021000018</v>
      </c>
      <c r="H56" s="78">
        <v>-7.273949</v>
      </c>
      <c r="I56" s="76">
        <v>-5.7321597850000003</v>
      </c>
      <c r="J56" s="77">
        <f t="shared" si="0"/>
        <v>1.5610046751253612E-3</v>
      </c>
      <c r="K56" s="77">
        <f>I56/'סכום נכסי הקרן'!$C$42</f>
        <v>-1.751528233837401E-6</v>
      </c>
    </row>
    <row r="57" spans="2:11">
      <c r="B57" s="75" t="s">
        <v>1869</v>
      </c>
      <c r="C57" s="69" t="s">
        <v>1870</v>
      </c>
      <c r="D57" s="82" t="s">
        <v>454</v>
      </c>
      <c r="E57" s="82" t="s">
        <v>129</v>
      </c>
      <c r="F57" s="94">
        <v>44973</v>
      </c>
      <c r="G57" s="76">
        <v>43231540.000000007</v>
      </c>
      <c r="H57" s="78">
        <v>-5.8247169999999997</v>
      </c>
      <c r="I57" s="76">
        <v>-2518.1149800000003</v>
      </c>
      <c r="J57" s="77">
        <f t="shared" si="0"/>
        <v>0.68574314110526935</v>
      </c>
      <c r="K57" s="77">
        <f>I57/'סכום נכסי הקרן'!$C$42</f>
        <v>-7.6943938217851032E-4</v>
      </c>
    </row>
    <row r="58" spans="2:11">
      <c r="B58" s="75" t="s">
        <v>1871</v>
      </c>
      <c r="C58" s="69" t="s">
        <v>1872</v>
      </c>
      <c r="D58" s="82" t="s">
        <v>454</v>
      </c>
      <c r="E58" s="82" t="s">
        <v>129</v>
      </c>
      <c r="F58" s="94">
        <v>44972</v>
      </c>
      <c r="G58" s="76">
        <v>111279.63965000001</v>
      </c>
      <c r="H58" s="78">
        <v>-5.4521670000000002</v>
      </c>
      <c r="I58" s="76">
        <v>-6.0671512500000011</v>
      </c>
      <c r="J58" s="77">
        <f t="shared" si="0"/>
        <v>1.6522308904797357E-3</v>
      </c>
      <c r="K58" s="77">
        <f>I58/'סכום נכסי הקרן'!$C$42</f>
        <v>-1.8538887804811743E-6</v>
      </c>
    </row>
    <row r="59" spans="2:11">
      <c r="B59" s="75" t="s">
        <v>1871</v>
      </c>
      <c r="C59" s="69" t="s">
        <v>1873</v>
      </c>
      <c r="D59" s="82" t="s">
        <v>454</v>
      </c>
      <c r="E59" s="82" t="s">
        <v>129</v>
      </c>
      <c r="F59" s="94">
        <v>44972</v>
      </c>
      <c r="G59" s="76">
        <v>75341.644880000022</v>
      </c>
      <c r="H59" s="78">
        <v>-5.4521670000000002</v>
      </c>
      <c r="I59" s="76">
        <v>-4.1077519330000003</v>
      </c>
      <c r="J59" s="77">
        <f t="shared" si="0"/>
        <v>1.1186394329843754E-3</v>
      </c>
      <c r="K59" s="77">
        <f>I59/'סכום נכסי הקרן'!$C$42</f>
        <v>-1.2551714812760858E-6</v>
      </c>
    </row>
    <row r="60" spans="2:11">
      <c r="B60" s="75" t="s">
        <v>1874</v>
      </c>
      <c r="C60" s="69" t="s">
        <v>1875</v>
      </c>
      <c r="D60" s="82" t="s">
        <v>454</v>
      </c>
      <c r="E60" s="82" t="s">
        <v>129</v>
      </c>
      <c r="F60" s="94">
        <v>44972</v>
      </c>
      <c r="G60" s="76">
        <v>22259.753068000005</v>
      </c>
      <c r="H60" s="78">
        <v>-5.4340460000000004</v>
      </c>
      <c r="I60" s="76">
        <v>-1.2096051120000002</v>
      </c>
      <c r="J60" s="77">
        <f t="shared" si="0"/>
        <v>3.2940450121934911E-4</v>
      </c>
      <c r="K60" s="77">
        <f>I60/'סכום נכסי הקרן'!$C$42</f>
        <v>-3.6960894059621051E-7</v>
      </c>
    </row>
    <row r="61" spans="2:11">
      <c r="B61" s="75" t="s">
        <v>1876</v>
      </c>
      <c r="C61" s="69" t="s">
        <v>1877</v>
      </c>
      <c r="D61" s="82" t="s">
        <v>454</v>
      </c>
      <c r="E61" s="82" t="s">
        <v>129</v>
      </c>
      <c r="F61" s="94">
        <v>44973</v>
      </c>
      <c r="G61" s="76">
        <v>111630.27730000002</v>
      </c>
      <c r="H61" s="78">
        <v>-5.0895729999999997</v>
      </c>
      <c r="I61" s="76">
        <v>-5.6815040239999997</v>
      </c>
      <c r="J61" s="77">
        <f t="shared" si="0"/>
        <v>1.5472098957212777E-3</v>
      </c>
      <c r="K61" s="77">
        <f>I61/'סכום נכסי הקרן'!$C$42</f>
        <v>-1.7360497756426037E-6</v>
      </c>
    </row>
    <row r="62" spans="2:11">
      <c r="B62" s="75" t="s">
        <v>1878</v>
      </c>
      <c r="C62" s="69" t="s">
        <v>1879</v>
      </c>
      <c r="D62" s="82" t="s">
        <v>454</v>
      </c>
      <c r="E62" s="82" t="s">
        <v>129</v>
      </c>
      <c r="F62" s="94">
        <v>44973</v>
      </c>
      <c r="G62" s="76">
        <v>276874.70884500002</v>
      </c>
      <c r="H62" s="78">
        <v>-5.0775709999999998</v>
      </c>
      <c r="I62" s="76">
        <v>-14.058508838000002</v>
      </c>
      <c r="J62" s="77">
        <f t="shared" si="0"/>
        <v>3.8284693456794856E-3</v>
      </c>
      <c r="K62" s="77">
        <f>I62/'סכום נכסי הקרן'!$C$42</f>
        <v>-4.2957412352401186E-6</v>
      </c>
    </row>
    <row r="63" spans="2:11">
      <c r="B63" s="75" t="s">
        <v>1880</v>
      </c>
      <c r="C63" s="69" t="s">
        <v>1881</v>
      </c>
      <c r="D63" s="82" t="s">
        <v>454</v>
      </c>
      <c r="E63" s="82" t="s">
        <v>129</v>
      </c>
      <c r="F63" s="94">
        <v>44977</v>
      </c>
      <c r="G63" s="76">
        <v>194852.33846300002</v>
      </c>
      <c r="H63" s="78">
        <v>-4.7525950000000003</v>
      </c>
      <c r="I63" s="76">
        <v>-9.2605426100000017</v>
      </c>
      <c r="J63" s="77">
        <f t="shared" si="0"/>
        <v>2.5218679957658605E-3</v>
      </c>
      <c r="K63" s="77">
        <f>I63/'סכום נכסי הקרן'!$C$42</f>
        <v>-2.8296667312928539E-6</v>
      </c>
    </row>
    <row r="64" spans="2:11">
      <c r="B64" s="75" t="s">
        <v>1882</v>
      </c>
      <c r="C64" s="69" t="s">
        <v>1883</v>
      </c>
      <c r="D64" s="82" t="s">
        <v>454</v>
      </c>
      <c r="E64" s="82" t="s">
        <v>129</v>
      </c>
      <c r="F64" s="94">
        <v>44977</v>
      </c>
      <c r="G64" s="76">
        <v>178234.57035600004</v>
      </c>
      <c r="H64" s="78">
        <v>-4.7168260000000002</v>
      </c>
      <c r="I64" s="76">
        <v>-8.4070146010000002</v>
      </c>
      <c r="J64" s="77">
        <f t="shared" si="0"/>
        <v>2.2894318351609198E-3</v>
      </c>
      <c r="K64" s="77">
        <f>I64/'סכום נכסי הקרן'!$C$42</f>
        <v>-2.5688612997962287E-6</v>
      </c>
    </row>
    <row r="65" spans="2:11">
      <c r="B65" s="75" t="s">
        <v>1884</v>
      </c>
      <c r="C65" s="69" t="s">
        <v>1885</v>
      </c>
      <c r="D65" s="82" t="s">
        <v>454</v>
      </c>
      <c r="E65" s="82" t="s">
        <v>129</v>
      </c>
      <c r="F65" s="94">
        <v>45013</v>
      </c>
      <c r="G65" s="76">
        <v>112108.41955000002</v>
      </c>
      <c r="H65" s="78">
        <v>-4.5674039999999998</v>
      </c>
      <c r="I65" s="76">
        <v>-5.1204439390000003</v>
      </c>
      <c r="J65" s="77">
        <f t="shared" si="0"/>
        <v>1.3944197697371619E-3</v>
      </c>
      <c r="K65" s="77">
        <f>I65/'סכום נכסי הקרן'!$C$42</f>
        <v>-1.5646113272015313E-6</v>
      </c>
    </row>
    <row r="66" spans="2:11">
      <c r="B66" s="75" t="s">
        <v>1884</v>
      </c>
      <c r="C66" s="69" t="s">
        <v>1886</v>
      </c>
      <c r="D66" s="82" t="s">
        <v>454</v>
      </c>
      <c r="E66" s="82" t="s">
        <v>129</v>
      </c>
      <c r="F66" s="94">
        <v>45013</v>
      </c>
      <c r="G66" s="76">
        <v>28463.538210000006</v>
      </c>
      <c r="H66" s="78">
        <v>-4.5674039999999998</v>
      </c>
      <c r="I66" s="76">
        <v>-1.3000446530000001</v>
      </c>
      <c r="J66" s="77">
        <f t="shared" si="0"/>
        <v>3.5403335868536468E-4</v>
      </c>
      <c r="K66" s="77">
        <f>I66/'סכום נכסי הקרן'!$C$42</f>
        <v>-3.9724379647223091E-7</v>
      </c>
    </row>
    <row r="67" spans="2:11">
      <c r="B67" s="75" t="s">
        <v>1887</v>
      </c>
      <c r="C67" s="69" t="s">
        <v>1888</v>
      </c>
      <c r="D67" s="82" t="s">
        <v>454</v>
      </c>
      <c r="E67" s="82" t="s">
        <v>129</v>
      </c>
      <c r="F67" s="94">
        <v>45013</v>
      </c>
      <c r="G67" s="76">
        <v>38149.37632000001</v>
      </c>
      <c r="H67" s="78">
        <v>-4.4782840000000004</v>
      </c>
      <c r="I67" s="76">
        <v>-1.7084372660000002</v>
      </c>
      <c r="J67" s="77">
        <f t="shared" si="0"/>
        <v>4.6524846818874757E-4</v>
      </c>
      <c r="K67" s="77">
        <f>I67/'סכום נכסי הקרן'!$C$42</f>
        <v>-5.2203291941886756E-7</v>
      </c>
    </row>
    <row r="68" spans="2:11">
      <c r="B68" s="75" t="s">
        <v>1889</v>
      </c>
      <c r="C68" s="69" t="s">
        <v>1890</v>
      </c>
      <c r="D68" s="82" t="s">
        <v>454</v>
      </c>
      <c r="E68" s="82" t="s">
        <v>129</v>
      </c>
      <c r="F68" s="94">
        <v>45013</v>
      </c>
      <c r="G68" s="76">
        <v>44932.621040000005</v>
      </c>
      <c r="H68" s="78">
        <v>-4.359693</v>
      </c>
      <c r="I68" s="76">
        <v>-1.9589243560000003</v>
      </c>
      <c r="J68" s="77">
        <f t="shared" si="0"/>
        <v>5.3346211421650687E-4</v>
      </c>
      <c r="K68" s="77">
        <f>I68/'סכום נכסי הקרן'!$C$42</f>
        <v>-5.985721693356021E-7</v>
      </c>
    </row>
    <row r="69" spans="2:11">
      <c r="B69" s="75" t="s">
        <v>1891</v>
      </c>
      <c r="C69" s="69" t="s">
        <v>1892</v>
      </c>
      <c r="D69" s="82" t="s">
        <v>454</v>
      </c>
      <c r="E69" s="82" t="s">
        <v>129</v>
      </c>
      <c r="F69" s="94">
        <v>45014</v>
      </c>
      <c r="G69" s="76">
        <v>47560.627300000007</v>
      </c>
      <c r="H69" s="78">
        <v>-4.2759080000000003</v>
      </c>
      <c r="I69" s="76">
        <v>-2.0336484510000004</v>
      </c>
      <c r="J69" s="77">
        <f t="shared" si="0"/>
        <v>5.5381127858292059E-4</v>
      </c>
      <c r="K69" s="77">
        <f>I69/'סכום נכסי הקרן'!$C$42</f>
        <v>-6.2140498751400329E-7</v>
      </c>
    </row>
    <row r="70" spans="2:11">
      <c r="B70" s="75" t="s">
        <v>1891</v>
      </c>
      <c r="C70" s="69" t="s">
        <v>1893</v>
      </c>
      <c r="D70" s="82" t="s">
        <v>454</v>
      </c>
      <c r="E70" s="82" t="s">
        <v>129</v>
      </c>
      <c r="F70" s="94">
        <v>45014</v>
      </c>
      <c r="G70" s="76">
        <v>38214.403666000006</v>
      </c>
      <c r="H70" s="78">
        <v>-4.2759080000000003</v>
      </c>
      <c r="I70" s="76">
        <v>-1.634012569</v>
      </c>
      <c r="J70" s="77">
        <f t="shared" si="0"/>
        <v>4.449808370829638E-4</v>
      </c>
      <c r="K70" s="77">
        <f>I70/'סכום נכסי הקרן'!$C$42</f>
        <v>-4.9929158578901765E-7</v>
      </c>
    </row>
    <row r="71" spans="2:11">
      <c r="B71" s="75" t="s">
        <v>1894</v>
      </c>
      <c r="C71" s="69" t="s">
        <v>1895</v>
      </c>
      <c r="D71" s="82" t="s">
        <v>454</v>
      </c>
      <c r="E71" s="82" t="s">
        <v>129</v>
      </c>
      <c r="F71" s="94">
        <v>45012</v>
      </c>
      <c r="G71" s="76">
        <v>157420.36677500003</v>
      </c>
      <c r="H71" s="78">
        <v>-4.2364819999999996</v>
      </c>
      <c r="I71" s="76">
        <v>-6.6690861480000017</v>
      </c>
      <c r="J71" s="77">
        <f t="shared" si="0"/>
        <v>1.8161522089953025E-3</v>
      </c>
      <c r="K71" s="77">
        <f>I71/'סכום נכסי הקרן'!$C$42</f>
        <v>-2.0378170044532207E-6</v>
      </c>
    </row>
    <row r="72" spans="2:11">
      <c r="B72" s="75" t="s">
        <v>1896</v>
      </c>
      <c r="C72" s="69" t="s">
        <v>1897</v>
      </c>
      <c r="D72" s="82" t="s">
        <v>454</v>
      </c>
      <c r="E72" s="82" t="s">
        <v>129</v>
      </c>
      <c r="F72" s="94">
        <v>45014</v>
      </c>
      <c r="G72" s="76">
        <v>191180.39724000002</v>
      </c>
      <c r="H72" s="78">
        <v>-4.2167940000000002</v>
      </c>
      <c r="I72" s="76">
        <v>-8.0616839360000014</v>
      </c>
      <c r="J72" s="77">
        <f t="shared" si="0"/>
        <v>2.1953900075168658E-3</v>
      </c>
      <c r="K72" s="77">
        <f>I72/'סכום נכסי הקרן'!$C$42</f>
        <v>-2.4633414900832931E-6</v>
      </c>
    </row>
    <row r="73" spans="2:11">
      <c r="B73" s="75" t="s">
        <v>1898</v>
      </c>
      <c r="C73" s="69" t="s">
        <v>1899</v>
      </c>
      <c r="D73" s="82" t="s">
        <v>454</v>
      </c>
      <c r="E73" s="82" t="s">
        <v>129</v>
      </c>
      <c r="F73" s="94">
        <v>45012</v>
      </c>
      <c r="G73" s="76">
        <v>67513.685700000016</v>
      </c>
      <c r="H73" s="78">
        <v>-4.1626609999999999</v>
      </c>
      <c r="I73" s="76">
        <v>-2.8103655530000005</v>
      </c>
      <c r="J73" s="77">
        <f t="shared" si="0"/>
        <v>7.6532998583260384E-4</v>
      </c>
      <c r="K73" s="77">
        <f>I73/'סכום נכסי הקרן'!$C$42</f>
        <v>-8.5873995110266474E-7</v>
      </c>
    </row>
    <row r="74" spans="2:11">
      <c r="B74" s="75" t="s">
        <v>1898</v>
      </c>
      <c r="C74" s="69" t="s">
        <v>1900</v>
      </c>
      <c r="D74" s="82" t="s">
        <v>454</v>
      </c>
      <c r="E74" s="82" t="s">
        <v>129</v>
      </c>
      <c r="F74" s="94">
        <v>45012</v>
      </c>
      <c r="G74" s="76">
        <v>11507800.000000002</v>
      </c>
      <c r="H74" s="78">
        <v>-4.1626609999999999</v>
      </c>
      <c r="I74" s="76">
        <v>-479.03065000000009</v>
      </c>
      <c r="J74" s="77">
        <f t="shared" si="0"/>
        <v>0.13045154221539912</v>
      </c>
      <c r="K74" s="77">
        <f>I74/'סכום נכסי הקרן'!$C$42</f>
        <v>-1.4637339847784481E-4</v>
      </c>
    </row>
    <row r="75" spans="2:11">
      <c r="B75" s="75" t="s">
        <v>1901</v>
      </c>
      <c r="C75" s="69" t="s">
        <v>1902</v>
      </c>
      <c r="D75" s="82" t="s">
        <v>454</v>
      </c>
      <c r="E75" s="82" t="s">
        <v>129</v>
      </c>
      <c r="F75" s="94">
        <v>44993</v>
      </c>
      <c r="G75" s="76">
        <v>63594.70431400001</v>
      </c>
      <c r="H75" s="78">
        <v>-3.2387139999999999</v>
      </c>
      <c r="I75" s="76">
        <v>-2.0596504520000005</v>
      </c>
      <c r="J75" s="77">
        <f t="shared" si="0"/>
        <v>5.6089224747527932E-4</v>
      </c>
      <c r="K75" s="77">
        <f>I75/'סכום נכסי הקרן'!$C$42</f>
        <v>-6.293502019874286E-7</v>
      </c>
    </row>
    <row r="76" spans="2:11">
      <c r="B76" s="75" t="s">
        <v>1903</v>
      </c>
      <c r="C76" s="69" t="s">
        <v>1904</v>
      </c>
      <c r="D76" s="82" t="s">
        <v>454</v>
      </c>
      <c r="E76" s="82" t="s">
        <v>129</v>
      </c>
      <c r="F76" s="94">
        <v>44993</v>
      </c>
      <c r="G76" s="76">
        <v>79560.320308000009</v>
      </c>
      <c r="H76" s="78">
        <v>-3.1518510000000002</v>
      </c>
      <c r="I76" s="76">
        <v>-2.5076231440000005</v>
      </c>
      <c r="J76" s="77">
        <f t="shared" ref="J76:J139" si="1">IFERROR(I76/$I$11,0)</f>
        <v>6.8288596236968952E-4</v>
      </c>
      <c r="K76" s="77">
        <f>I76/'סכום נכסי הקרן'!$C$42</f>
        <v>-7.6623347940048943E-7</v>
      </c>
    </row>
    <row r="77" spans="2:11">
      <c r="B77" s="75" t="s">
        <v>1905</v>
      </c>
      <c r="C77" s="69" t="s">
        <v>1906</v>
      </c>
      <c r="D77" s="82" t="s">
        <v>454</v>
      </c>
      <c r="E77" s="82" t="s">
        <v>129</v>
      </c>
      <c r="F77" s="94">
        <v>44993</v>
      </c>
      <c r="G77" s="76">
        <v>56733.139560000011</v>
      </c>
      <c r="H77" s="78">
        <v>-3.1489590000000001</v>
      </c>
      <c r="I77" s="76">
        <v>-1.7865030820000001</v>
      </c>
      <c r="J77" s="77">
        <f t="shared" si="1"/>
        <v>4.8650766338117119E-4</v>
      </c>
      <c r="K77" s="77">
        <f>I77/'סכום נכסי הקרן'!$C$42</f>
        <v>-5.4588683939844731E-7</v>
      </c>
    </row>
    <row r="78" spans="2:11">
      <c r="B78" s="75" t="s">
        <v>1905</v>
      </c>
      <c r="C78" s="69" t="s">
        <v>1907</v>
      </c>
      <c r="D78" s="82" t="s">
        <v>454</v>
      </c>
      <c r="E78" s="82" t="s">
        <v>129</v>
      </c>
      <c r="F78" s="94">
        <v>44993</v>
      </c>
      <c r="G78" s="76">
        <v>187531.60524199999</v>
      </c>
      <c r="H78" s="78">
        <v>-3.1489590000000001</v>
      </c>
      <c r="I78" s="76">
        <v>-5.9052926200000009</v>
      </c>
      <c r="J78" s="77">
        <f t="shared" si="1"/>
        <v>1.6081529010976957E-3</v>
      </c>
      <c r="K78" s="77">
        <f>I78/'סכום נכסי הקרן'!$C$42</f>
        <v>-1.8044309895317475E-6</v>
      </c>
    </row>
    <row r="79" spans="2:11">
      <c r="B79" s="75" t="s">
        <v>1908</v>
      </c>
      <c r="C79" s="69" t="s">
        <v>1909</v>
      </c>
      <c r="D79" s="82" t="s">
        <v>454</v>
      </c>
      <c r="E79" s="82" t="s">
        <v>129</v>
      </c>
      <c r="F79" s="94">
        <v>44986</v>
      </c>
      <c r="G79" s="76">
        <v>47875.298873000007</v>
      </c>
      <c r="H79" s="78">
        <v>-3.1636730000000002</v>
      </c>
      <c r="I79" s="76">
        <v>-1.5146180450000002</v>
      </c>
      <c r="J79" s="77">
        <f t="shared" si="1"/>
        <v>4.1246684285759752E-4</v>
      </c>
      <c r="K79" s="77">
        <f>I79/'סכום נכסי הקרן'!$C$42</f>
        <v>-4.6280919737081392E-7</v>
      </c>
    </row>
    <row r="80" spans="2:11">
      <c r="B80" s="75" t="s">
        <v>1908</v>
      </c>
      <c r="C80" s="69" t="s">
        <v>1910</v>
      </c>
      <c r="D80" s="82" t="s">
        <v>454</v>
      </c>
      <c r="E80" s="82" t="s">
        <v>129</v>
      </c>
      <c r="F80" s="94">
        <v>44986</v>
      </c>
      <c r="G80" s="76">
        <v>115950.26065300003</v>
      </c>
      <c r="H80" s="78">
        <v>-3.1636730000000002</v>
      </c>
      <c r="I80" s="76">
        <v>-3.668287432000001</v>
      </c>
      <c r="J80" s="77">
        <f t="shared" si="1"/>
        <v>9.9896270268669892E-4</v>
      </c>
      <c r="K80" s="77">
        <f>I80/'סכום נכסי הקרן'!$C$42</f>
        <v>-1.1208879807908035E-6</v>
      </c>
    </row>
    <row r="81" spans="2:11">
      <c r="B81" s="75" t="s">
        <v>1911</v>
      </c>
      <c r="C81" s="69" t="s">
        <v>1912</v>
      </c>
      <c r="D81" s="82" t="s">
        <v>454</v>
      </c>
      <c r="E81" s="82" t="s">
        <v>129</v>
      </c>
      <c r="F81" s="94">
        <v>44986</v>
      </c>
      <c r="G81" s="76">
        <v>104611.91409800001</v>
      </c>
      <c r="H81" s="78">
        <v>-3.1347529999999999</v>
      </c>
      <c r="I81" s="76">
        <v>-3.2793253480000004</v>
      </c>
      <c r="J81" s="77">
        <f t="shared" si="1"/>
        <v>8.9303899254181422E-4</v>
      </c>
      <c r="K81" s="77">
        <f>I81/'סכום נכסי הקרן'!$C$42</f>
        <v>-1.0020360824538078E-6</v>
      </c>
    </row>
    <row r="82" spans="2:11">
      <c r="B82" s="75" t="s">
        <v>1913</v>
      </c>
      <c r="C82" s="69" t="s">
        <v>1914</v>
      </c>
      <c r="D82" s="82" t="s">
        <v>454</v>
      </c>
      <c r="E82" s="82" t="s">
        <v>129</v>
      </c>
      <c r="F82" s="94">
        <v>44993</v>
      </c>
      <c r="G82" s="76">
        <v>47780.372529000007</v>
      </c>
      <c r="H82" s="78">
        <v>-3.413084</v>
      </c>
      <c r="I82" s="76">
        <v>-1.6307844140000003</v>
      </c>
      <c r="J82" s="77">
        <f t="shared" si="1"/>
        <v>4.4410173300421578E-4</v>
      </c>
      <c r="K82" s="77">
        <f>I82/'סכום נכסי הקרן'!$C$42</f>
        <v>-4.9830518540281427E-7</v>
      </c>
    </row>
    <row r="83" spans="2:11">
      <c r="B83" s="75" t="s">
        <v>1915</v>
      </c>
      <c r="C83" s="69" t="s">
        <v>1916</v>
      </c>
      <c r="D83" s="82" t="s">
        <v>454</v>
      </c>
      <c r="E83" s="82" t="s">
        <v>129</v>
      </c>
      <c r="F83" s="94">
        <v>44993</v>
      </c>
      <c r="G83" s="76">
        <v>136557.42660000001</v>
      </c>
      <c r="H83" s="78">
        <v>-3.024718</v>
      </c>
      <c r="I83" s="76">
        <v>-4.1304764660000011</v>
      </c>
      <c r="J83" s="77">
        <f t="shared" si="1"/>
        <v>1.1248278686846274E-3</v>
      </c>
      <c r="K83" s="77">
        <f>I83/'סכום נכסי הקרן'!$C$42</f>
        <v>-1.2621152272013874E-6</v>
      </c>
    </row>
    <row r="84" spans="2:11">
      <c r="B84" s="75" t="s">
        <v>1915</v>
      </c>
      <c r="C84" s="69" t="s">
        <v>1917</v>
      </c>
      <c r="D84" s="82" t="s">
        <v>454</v>
      </c>
      <c r="E84" s="82" t="s">
        <v>129</v>
      </c>
      <c r="F84" s="94">
        <v>44993</v>
      </c>
      <c r="G84" s="76">
        <v>19261.649400000002</v>
      </c>
      <c r="H84" s="78">
        <v>-3.024718</v>
      </c>
      <c r="I84" s="76">
        <v>-0.58261049200000015</v>
      </c>
      <c r="J84" s="77">
        <f t="shared" si="1"/>
        <v>1.586588189968063E-4</v>
      </c>
      <c r="K84" s="77">
        <f>I84/'סכום נכסי הקרן'!$C$42</f>
        <v>-1.780234264819782E-7</v>
      </c>
    </row>
    <row r="85" spans="2:11">
      <c r="B85" s="75" t="s">
        <v>1918</v>
      </c>
      <c r="C85" s="69" t="s">
        <v>1919</v>
      </c>
      <c r="D85" s="82" t="s">
        <v>454</v>
      </c>
      <c r="E85" s="82" t="s">
        <v>129</v>
      </c>
      <c r="F85" s="94">
        <v>44980</v>
      </c>
      <c r="G85" s="76">
        <v>86718.697263000009</v>
      </c>
      <c r="H85" s="78">
        <v>-3.0145240000000002</v>
      </c>
      <c r="I85" s="76">
        <v>-2.6141558510000005</v>
      </c>
      <c r="J85" s="77">
        <f t="shared" si="1"/>
        <v>7.1189737515618082E-4</v>
      </c>
      <c r="K85" s="77">
        <f>I85/'סכום נכסי הקרן'!$C$42</f>
        <v>-7.9878578972266712E-7</v>
      </c>
    </row>
    <row r="86" spans="2:11">
      <c r="B86" s="75" t="s">
        <v>1918</v>
      </c>
      <c r="C86" s="69" t="s">
        <v>1920</v>
      </c>
      <c r="D86" s="82" t="s">
        <v>454</v>
      </c>
      <c r="E86" s="82" t="s">
        <v>129</v>
      </c>
      <c r="F86" s="94">
        <v>44980</v>
      </c>
      <c r="G86" s="76">
        <v>91081.635964000016</v>
      </c>
      <c r="H86" s="78">
        <v>-3.0145240000000002</v>
      </c>
      <c r="I86" s="76">
        <v>-2.7456776810000005</v>
      </c>
      <c r="J86" s="77">
        <f t="shared" si="1"/>
        <v>7.4771392584764812E-4</v>
      </c>
      <c r="K86" s="77">
        <f>I86/'סכום נכסי הקרן'!$C$42</f>
        <v>-8.3897381783971006E-7</v>
      </c>
    </row>
    <row r="87" spans="2:11">
      <c r="B87" s="75" t="s">
        <v>1921</v>
      </c>
      <c r="C87" s="69" t="s">
        <v>1922</v>
      </c>
      <c r="D87" s="82" t="s">
        <v>454</v>
      </c>
      <c r="E87" s="82" t="s">
        <v>129</v>
      </c>
      <c r="F87" s="94">
        <v>44998</v>
      </c>
      <c r="G87" s="76">
        <v>68316.964680000019</v>
      </c>
      <c r="H87" s="78">
        <v>-2.7841369999999999</v>
      </c>
      <c r="I87" s="76">
        <v>-1.9020380700000004</v>
      </c>
      <c r="J87" s="77">
        <f t="shared" si="1"/>
        <v>5.1797061332902459E-4</v>
      </c>
      <c r="K87" s="77">
        <f>I87/'סכום נכסי הקרן'!$C$42</f>
        <v>-5.8118990160679888E-7</v>
      </c>
    </row>
    <row r="88" spans="2:11">
      <c r="B88" s="75" t="s">
        <v>1923</v>
      </c>
      <c r="C88" s="69" t="s">
        <v>1924</v>
      </c>
      <c r="D88" s="82" t="s">
        <v>454</v>
      </c>
      <c r="E88" s="82" t="s">
        <v>129</v>
      </c>
      <c r="F88" s="94">
        <v>44980</v>
      </c>
      <c r="G88" s="76">
        <v>68512.046718000012</v>
      </c>
      <c r="H88" s="78">
        <v>-3.033839</v>
      </c>
      <c r="I88" s="76">
        <v>-2.0785452380000007</v>
      </c>
      <c r="J88" s="77">
        <f t="shared" si="1"/>
        <v>5.6603775115762192E-4</v>
      </c>
      <c r="K88" s="77">
        <f>I88/'סכום נכסי הקרן'!$C$42</f>
        <v>-6.351237240790351E-7</v>
      </c>
    </row>
    <row r="89" spans="2:11">
      <c r="B89" s="75" t="s">
        <v>1925</v>
      </c>
      <c r="C89" s="69" t="s">
        <v>1926</v>
      </c>
      <c r="D89" s="82" t="s">
        <v>454</v>
      </c>
      <c r="E89" s="82" t="s">
        <v>129</v>
      </c>
      <c r="F89" s="94">
        <v>44980</v>
      </c>
      <c r="G89" s="76">
        <v>194280.03406600002</v>
      </c>
      <c r="H89" s="78">
        <v>-2.9476230000000001</v>
      </c>
      <c r="I89" s="76">
        <v>-5.7266431450000006</v>
      </c>
      <c r="J89" s="77">
        <f t="shared" si="1"/>
        <v>1.5595023616599344E-3</v>
      </c>
      <c r="K89" s="77">
        <f>I89/'סכום נכסי הקרן'!$C$42</f>
        <v>-1.7498425601858742E-6</v>
      </c>
    </row>
    <row r="90" spans="2:11">
      <c r="B90" s="75" t="s">
        <v>1927</v>
      </c>
      <c r="C90" s="69" t="s">
        <v>1928</v>
      </c>
      <c r="D90" s="82" t="s">
        <v>454</v>
      </c>
      <c r="E90" s="82" t="s">
        <v>129</v>
      </c>
      <c r="F90" s="94">
        <v>44998</v>
      </c>
      <c r="G90" s="76">
        <v>114378.00143</v>
      </c>
      <c r="H90" s="78">
        <v>-2.3200880000000002</v>
      </c>
      <c r="I90" s="76">
        <v>-2.6536698200000002</v>
      </c>
      <c r="J90" s="77">
        <f t="shared" si="1"/>
        <v>7.2265797720763917E-4</v>
      </c>
      <c r="K90" s="77">
        <f>I90/'סכום נכסי הקרן'!$C$42</f>
        <v>-8.1085974350804212E-7</v>
      </c>
    </row>
    <row r="91" spans="2:11">
      <c r="B91" s="75" t="s">
        <v>1927</v>
      </c>
      <c r="C91" s="69" t="s">
        <v>1929</v>
      </c>
      <c r="D91" s="82" t="s">
        <v>454</v>
      </c>
      <c r="E91" s="82" t="s">
        <v>129</v>
      </c>
      <c r="F91" s="94">
        <v>44998</v>
      </c>
      <c r="G91" s="76">
        <v>96799.230220000012</v>
      </c>
      <c r="H91" s="78">
        <v>-2.3200880000000002</v>
      </c>
      <c r="I91" s="76">
        <v>-2.2458269300000007</v>
      </c>
      <c r="J91" s="77">
        <f t="shared" si="1"/>
        <v>6.1159257046991729E-4</v>
      </c>
      <c r="K91" s="77">
        <f>I91/'סכום נכסי הקרן'!$C$42</f>
        <v>-6.8623859483138488E-7</v>
      </c>
    </row>
    <row r="92" spans="2:11">
      <c r="B92" s="75" t="s">
        <v>1930</v>
      </c>
      <c r="C92" s="69" t="s">
        <v>1931</v>
      </c>
      <c r="D92" s="82" t="s">
        <v>454</v>
      </c>
      <c r="E92" s="82" t="s">
        <v>129</v>
      </c>
      <c r="F92" s="94">
        <v>44987</v>
      </c>
      <c r="G92" s="76">
        <v>67887.87215000001</v>
      </c>
      <c r="H92" s="78">
        <v>-2.4015339999999998</v>
      </c>
      <c r="I92" s="76">
        <v>-1.6303500640000002</v>
      </c>
      <c r="J92" s="77">
        <f t="shared" si="1"/>
        <v>4.4398344907528288E-4</v>
      </c>
      <c r="K92" s="77">
        <f>I92/'סכום נכסי הקרן'!$C$42</f>
        <v>-4.9817246469772191E-7</v>
      </c>
    </row>
    <row r="93" spans="2:11">
      <c r="B93" s="75" t="s">
        <v>1932</v>
      </c>
      <c r="C93" s="69" t="s">
        <v>1933</v>
      </c>
      <c r="D93" s="82" t="s">
        <v>454</v>
      </c>
      <c r="E93" s="82" t="s">
        <v>129</v>
      </c>
      <c r="F93" s="94">
        <v>45001</v>
      </c>
      <c r="G93" s="76">
        <v>77694.04800000001</v>
      </c>
      <c r="H93" s="78">
        <v>-2.5197099999999999</v>
      </c>
      <c r="I93" s="76">
        <v>-1.9576648480000001</v>
      </c>
      <c r="J93" s="77">
        <f t="shared" si="1"/>
        <v>5.3311911996126941E-4</v>
      </c>
      <c r="K93" s="77">
        <f>I93/'סכום נכסי הקרן'!$C$42</f>
        <v>-5.9818731198593129E-7</v>
      </c>
    </row>
    <row r="94" spans="2:11">
      <c r="B94" s="75" t="s">
        <v>1934</v>
      </c>
      <c r="C94" s="69" t="s">
        <v>1935</v>
      </c>
      <c r="D94" s="82" t="s">
        <v>454</v>
      </c>
      <c r="E94" s="82" t="s">
        <v>129</v>
      </c>
      <c r="F94" s="94">
        <v>45001</v>
      </c>
      <c r="G94" s="76">
        <v>1943.4302840000005</v>
      </c>
      <c r="H94" s="78">
        <v>-2.4627870000000001</v>
      </c>
      <c r="I94" s="76">
        <v>-4.7862539000000003E-2</v>
      </c>
      <c r="J94" s="77">
        <f t="shared" si="1"/>
        <v>1.3034118019159498E-5</v>
      </c>
      <c r="K94" s="77">
        <f>I94/'סכום נכסי הקרן'!$C$42</f>
        <v>-1.4624956656131267E-8</v>
      </c>
    </row>
    <row r="95" spans="2:11">
      <c r="B95" s="75" t="s">
        <v>1934</v>
      </c>
      <c r="C95" s="69" t="s">
        <v>1936</v>
      </c>
      <c r="D95" s="82" t="s">
        <v>454</v>
      </c>
      <c r="E95" s="82" t="s">
        <v>129</v>
      </c>
      <c r="F95" s="94">
        <v>45001</v>
      </c>
      <c r="G95" s="76">
        <v>53728.782750000006</v>
      </c>
      <c r="H95" s="78">
        <v>-2.4627859999999999</v>
      </c>
      <c r="I95" s="76">
        <v>-1.3232251659999998</v>
      </c>
      <c r="J95" s="77">
        <f t="shared" si="1"/>
        <v>3.6034596868264579E-4</v>
      </c>
      <c r="K95" s="77">
        <f>I95/'סכום נכסי הקרן'!$C$42</f>
        <v>-4.0432687240123427E-7</v>
      </c>
    </row>
    <row r="96" spans="2:11">
      <c r="B96" s="75" t="s">
        <v>1937</v>
      </c>
      <c r="C96" s="69" t="s">
        <v>1938</v>
      </c>
      <c r="D96" s="82" t="s">
        <v>454</v>
      </c>
      <c r="E96" s="82" t="s">
        <v>129</v>
      </c>
      <c r="F96" s="94">
        <v>44987</v>
      </c>
      <c r="G96" s="76">
        <v>101039.74522400001</v>
      </c>
      <c r="H96" s="78">
        <v>-2.1335229999999998</v>
      </c>
      <c r="I96" s="76">
        <v>-2.1557062470000004</v>
      </c>
      <c r="J96" s="77">
        <f t="shared" si="1"/>
        <v>5.8705054568955061E-4</v>
      </c>
      <c r="K96" s="77">
        <f>I96/'סכום נכסי הקרן'!$C$42</f>
        <v>-6.5870116973373281E-7</v>
      </c>
    </row>
    <row r="97" spans="2:11">
      <c r="B97" s="75" t="s">
        <v>1939</v>
      </c>
      <c r="C97" s="69" t="s">
        <v>1940</v>
      </c>
      <c r="D97" s="82" t="s">
        <v>454</v>
      </c>
      <c r="E97" s="82" t="s">
        <v>129</v>
      </c>
      <c r="F97" s="94">
        <v>44987</v>
      </c>
      <c r="G97" s="76">
        <v>137781.47076000003</v>
      </c>
      <c r="H97" s="78">
        <v>-2.1335229999999998</v>
      </c>
      <c r="I97" s="76">
        <v>-2.9395994270000005</v>
      </c>
      <c r="J97" s="77">
        <f t="shared" si="1"/>
        <v>8.0052347119678789E-4</v>
      </c>
      <c r="K97" s="77">
        <f>I97/'סכום נכסי הקרן'!$C$42</f>
        <v>-8.9822886759649991E-7</v>
      </c>
    </row>
    <row r="98" spans="2:11">
      <c r="B98" s="75" t="s">
        <v>1941</v>
      </c>
      <c r="C98" s="69" t="s">
        <v>1942</v>
      </c>
      <c r="D98" s="82" t="s">
        <v>454</v>
      </c>
      <c r="E98" s="82" t="s">
        <v>129</v>
      </c>
      <c r="F98" s="94">
        <v>44987</v>
      </c>
      <c r="G98" s="76">
        <v>5971.5221250000013</v>
      </c>
      <c r="H98" s="78">
        <v>-2.1099890000000001</v>
      </c>
      <c r="I98" s="76">
        <v>-0.12599848400000002</v>
      </c>
      <c r="J98" s="77">
        <f t="shared" si="1"/>
        <v>3.4312411021303736E-5</v>
      </c>
      <c r="K98" s="77">
        <f>I98/'סכום נכסי הקרן'!$C$42</f>
        <v>-3.8500305369053845E-8</v>
      </c>
    </row>
    <row r="99" spans="2:11">
      <c r="B99" s="75" t="s">
        <v>1943</v>
      </c>
      <c r="C99" s="69" t="s">
        <v>1944</v>
      </c>
      <c r="D99" s="82" t="s">
        <v>454</v>
      </c>
      <c r="E99" s="82" t="s">
        <v>129</v>
      </c>
      <c r="F99" s="94">
        <v>44987</v>
      </c>
      <c r="G99" s="76">
        <v>114849.76845000003</v>
      </c>
      <c r="H99" s="78">
        <v>-2.1051760000000002</v>
      </c>
      <c r="I99" s="76">
        <v>-2.4177900390000002</v>
      </c>
      <c r="J99" s="77">
        <f t="shared" si="1"/>
        <v>6.5842225198028557E-4</v>
      </c>
      <c r="K99" s="77">
        <f>I99/'סכום נכסי הקרן'!$C$42</f>
        <v>-7.3878392711261987E-7</v>
      </c>
    </row>
    <row r="100" spans="2:11">
      <c r="B100" s="75" t="s">
        <v>1945</v>
      </c>
      <c r="C100" s="69" t="s">
        <v>1946</v>
      </c>
      <c r="D100" s="82" t="s">
        <v>454</v>
      </c>
      <c r="E100" s="82" t="s">
        <v>129</v>
      </c>
      <c r="F100" s="94">
        <v>44987</v>
      </c>
      <c r="G100" s="76">
        <v>156239.03665600004</v>
      </c>
      <c r="H100" s="78">
        <v>-2.0768450000000001</v>
      </c>
      <c r="I100" s="76">
        <v>-3.2448428900000001</v>
      </c>
      <c r="J100" s="77">
        <f t="shared" si="1"/>
        <v>8.8364859168650828E-4</v>
      </c>
      <c r="K100" s="77">
        <f>I100/'סכום נכסי הקרן'!$C$42</f>
        <v>-9.9149956549955945E-7</v>
      </c>
    </row>
    <row r="101" spans="2:11">
      <c r="B101" s="75" t="s">
        <v>1947</v>
      </c>
      <c r="C101" s="69" t="s">
        <v>1948</v>
      </c>
      <c r="D101" s="82" t="s">
        <v>454</v>
      </c>
      <c r="E101" s="82" t="s">
        <v>129</v>
      </c>
      <c r="F101" s="94">
        <v>45007</v>
      </c>
      <c r="G101" s="76">
        <v>133521.54207400003</v>
      </c>
      <c r="H101" s="78">
        <v>-1.6810039999999999</v>
      </c>
      <c r="I101" s="76">
        <v>-2.2445029300000003</v>
      </c>
      <c r="J101" s="77">
        <f t="shared" si="1"/>
        <v>6.1123201349534109E-4</v>
      </c>
      <c r="K101" s="77">
        <f>I101/'סכום נכסי הקרן'!$C$42</f>
        <v>-6.858340311994237E-7</v>
      </c>
    </row>
    <row r="102" spans="2:11">
      <c r="B102" s="75" t="s">
        <v>1949</v>
      </c>
      <c r="C102" s="69" t="s">
        <v>1950</v>
      </c>
      <c r="D102" s="82" t="s">
        <v>454</v>
      </c>
      <c r="E102" s="82" t="s">
        <v>129</v>
      </c>
      <c r="F102" s="94">
        <v>45007</v>
      </c>
      <c r="G102" s="76">
        <v>172704.98070000001</v>
      </c>
      <c r="H102" s="78">
        <v>-1.6528529999999999</v>
      </c>
      <c r="I102" s="76">
        <v>-2.8545602469999998</v>
      </c>
      <c r="J102" s="77">
        <f t="shared" si="1"/>
        <v>7.7736526163392798E-4</v>
      </c>
      <c r="K102" s="77">
        <f>I102/'סכום נכסי הקרן'!$C$42</f>
        <v>-8.7224415496825942E-7</v>
      </c>
    </row>
    <row r="103" spans="2:11">
      <c r="B103" s="75" t="s">
        <v>1951</v>
      </c>
      <c r="C103" s="69" t="s">
        <v>1952</v>
      </c>
      <c r="D103" s="82" t="s">
        <v>454</v>
      </c>
      <c r="E103" s="82" t="s">
        <v>129</v>
      </c>
      <c r="F103" s="94">
        <v>44985</v>
      </c>
      <c r="G103" s="76">
        <v>69091.555125000014</v>
      </c>
      <c r="H103" s="78">
        <v>-1.846265</v>
      </c>
      <c r="I103" s="76">
        <v>-1.2756133890000003</v>
      </c>
      <c r="J103" s="77">
        <f t="shared" si="1"/>
        <v>3.4738013917410475E-4</v>
      </c>
      <c r="K103" s="77">
        <f>I103/'סכום נכסי הקרן'!$C$42</f>
        <v>-3.8977853899697459E-7</v>
      </c>
    </row>
    <row r="104" spans="2:11">
      <c r="B104" s="75" t="s">
        <v>1953</v>
      </c>
      <c r="C104" s="69" t="s">
        <v>1954</v>
      </c>
      <c r="D104" s="82" t="s">
        <v>454</v>
      </c>
      <c r="E104" s="82" t="s">
        <v>129</v>
      </c>
      <c r="F104" s="94">
        <v>44985</v>
      </c>
      <c r="G104" s="76">
        <v>5419353.2999999998</v>
      </c>
      <c r="H104" s="78">
        <v>-1.834927</v>
      </c>
      <c r="I104" s="76">
        <v>-99.441200000000009</v>
      </c>
      <c r="J104" s="77">
        <f t="shared" si="1"/>
        <v>2.7080225241850279E-2</v>
      </c>
      <c r="K104" s="77">
        <f>I104/'סכום נכסי הקרן'!$C$42</f>
        <v>-3.0385417702844401E-5</v>
      </c>
    </row>
    <row r="105" spans="2:11">
      <c r="B105" s="75" t="s">
        <v>1953</v>
      </c>
      <c r="C105" s="69" t="s">
        <v>1955</v>
      </c>
      <c r="D105" s="82" t="s">
        <v>454</v>
      </c>
      <c r="E105" s="82" t="s">
        <v>129</v>
      </c>
      <c r="F105" s="94">
        <v>44985</v>
      </c>
      <c r="G105" s="76">
        <v>29239.687182000005</v>
      </c>
      <c r="H105" s="78">
        <v>-1.834927</v>
      </c>
      <c r="I105" s="76">
        <v>-0.53652703900000009</v>
      </c>
      <c r="J105" s="77">
        <f t="shared" si="1"/>
        <v>1.4610918879159735E-4</v>
      </c>
      <c r="K105" s="77">
        <f>I105/'סכום נכסי הקרן'!$C$42</f>
        <v>-1.6394209028939001E-7</v>
      </c>
    </row>
    <row r="106" spans="2:11">
      <c r="B106" s="75" t="s">
        <v>1956</v>
      </c>
      <c r="C106" s="69" t="s">
        <v>1957</v>
      </c>
      <c r="D106" s="82" t="s">
        <v>454</v>
      </c>
      <c r="E106" s="82" t="s">
        <v>129</v>
      </c>
      <c r="F106" s="94">
        <v>44985</v>
      </c>
      <c r="G106" s="76">
        <v>69101.117970000007</v>
      </c>
      <c r="H106" s="78">
        <v>-1.832171</v>
      </c>
      <c r="I106" s="76">
        <v>-1.2660505440000003</v>
      </c>
      <c r="J106" s="77">
        <f t="shared" si="1"/>
        <v>3.4477594698260964E-4</v>
      </c>
      <c r="K106" s="77">
        <f>I106/'סכום נכסי הקרן'!$C$42</f>
        <v>-3.8685650024691367E-7</v>
      </c>
    </row>
    <row r="107" spans="2:11">
      <c r="B107" s="75" t="s">
        <v>1958</v>
      </c>
      <c r="C107" s="69" t="s">
        <v>1959</v>
      </c>
      <c r="D107" s="82" t="s">
        <v>454</v>
      </c>
      <c r="E107" s="82" t="s">
        <v>129</v>
      </c>
      <c r="F107" s="94">
        <v>44985</v>
      </c>
      <c r="G107" s="76">
        <v>262700.53248100006</v>
      </c>
      <c r="H107" s="78">
        <v>-1.7870950000000001</v>
      </c>
      <c r="I107" s="76">
        <v>-4.6947078710000003</v>
      </c>
      <c r="J107" s="77">
        <f t="shared" si="1"/>
        <v>1.2784816212130122E-3</v>
      </c>
      <c r="K107" s="77">
        <f>I107/'סכום נכסי הקרן'!$C$42</f>
        <v>-1.4345227094319693E-6</v>
      </c>
    </row>
    <row r="108" spans="2:11">
      <c r="B108" s="75" t="s">
        <v>1958</v>
      </c>
      <c r="C108" s="69" t="s">
        <v>1960</v>
      </c>
      <c r="D108" s="82" t="s">
        <v>454</v>
      </c>
      <c r="E108" s="82" t="s">
        <v>129</v>
      </c>
      <c r="F108" s="94">
        <v>44985</v>
      </c>
      <c r="G108" s="76">
        <v>1950.2285130000005</v>
      </c>
      <c r="H108" s="78">
        <v>-1.7870950000000001</v>
      </c>
      <c r="I108" s="76">
        <v>-3.4852432999999995E-2</v>
      </c>
      <c r="J108" s="77">
        <f t="shared" si="1"/>
        <v>9.4911539268079583E-6</v>
      </c>
      <c r="K108" s="77">
        <f>I108/'סכום נכסי הקרן'!$C$42</f>
        <v>-1.0649567127763927E-8</v>
      </c>
    </row>
    <row r="109" spans="2:11">
      <c r="B109" s="75" t="s">
        <v>1961</v>
      </c>
      <c r="C109" s="69" t="s">
        <v>1962</v>
      </c>
      <c r="D109" s="82" t="s">
        <v>454</v>
      </c>
      <c r="E109" s="82" t="s">
        <v>129</v>
      </c>
      <c r="F109" s="94">
        <v>44991</v>
      </c>
      <c r="G109" s="76">
        <v>78015.615032000016</v>
      </c>
      <c r="H109" s="78">
        <v>-1.7498640000000001</v>
      </c>
      <c r="I109" s="76">
        <v>-1.3651671460000001</v>
      </c>
      <c r="J109" s="77">
        <f t="shared" si="1"/>
        <v>3.7176777639905698E-4</v>
      </c>
      <c r="K109" s="77">
        <f>I109/'סכום נכסי הקרן'!$C$42</f>
        <v>-4.1714273324748662E-7</v>
      </c>
    </row>
    <row r="110" spans="2:11">
      <c r="B110" s="75" t="s">
        <v>1963</v>
      </c>
      <c r="C110" s="69" t="s">
        <v>1964</v>
      </c>
      <c r="D110" s="82" t="s">
        <v>454</v>
      </c>
      <c r="E110" s="82" t="s">
        <v>129</v>
      </c>
      <c r="F110" s="94">
        <v>45007</v>
      </c>
      <c r="G110" s="76">
        <v>11989.450750000002</v>
      </c>
      <c r="H110" s="78">
        <v>-1.6764049999999999</v>
      </c>
      <c r="I110" s="76">
        <v>-0.20099179900000003</v>
      </c>
      <c r="J110" s="77">
        <f t="shared" si="1"/>
        <v>5.4734890454707889E-5</v>
      </c>
      <c r="K110" s="77">
        <f>I110/'סכום נכסי הקרן'!$C$42</f>
        <v>-6.141538685636481E-8</v>
      </c>
    </row>
    <row r="111" spans="2:11">
      <c r="B111" s="75" t="s">
        <v>1963</v>
      </c>
      <c r="C111" s="69" t="s">
        <v>1965</v>
      </c>
      <c r="D111" s="82" t="s">
        <v>454</v>
      </c>
      <c r="E111" s="82" t="s">
        <v>129</v>
      </c>
      <c r="F111" s="94">
        <v>45007</v>
      </c>
      <c r="G111" s="76">
        <v>92236.827640000018</v>
      </c>
      <c r="H111" s="78">
        <v>-1.6764049999999999</v>
      </c>
      <c r="I111" s="76">
        <v>-1.5462631510000002</v>
      </c>
      <c r="J111" s="77">
        <f t="shared" si="1"/>
        <v>4.2108456466990698E-4</v>
      </c>
      <c r="K111" s="77">
        <f>I111/'סכום נכסי הקרן'!$C$42</f>
        <v>-4.7247872835053648E-7</v>
      </c>
    </row>
    <row r="112" spans="2:11">
      <c r="B112" s="75" t="s">
        <v>1966</v>
      </c>
      <c r="C112" s="69" t="s">
        <v>1967</v>
      </c>
      <c r="D112" s="82" t="s">
        <v>454</v>
      </c>
      <c r="E112" s="82" t="s">
        <v>129</v>
      </c>
      <c r="F112" s="94">
        <v>44984</v>
      </c>
      <c r="G112" s="76">
        <v>69330.626250000016</v>
      </c>
      <c r="H112" s="78">
        <v>-1.495071</v>
      </c>
      <c r="I112" s="76">
        <v>-1.0365422640000002</v>
      </c>
      <c r="J112" s="77">
        <f t="shared" si="1"/>
        <v>2.8227533438672742E-4</v>
      </c>
      <c r="K112" s="77">
        <f>I112/'סכום נכסי הקרן'!$C$42</f>
        <v>-3.1672757024545176E-7</v>
      </c>
    </row>
    <row r="113" spans="2:11">
      <c r="B113" s="75" t="s">
        <v>1968</v>
      </c>
      <c r="C113" s="69" t="s">
        <v>1969</v>
      </c>
      <c r="D113" s="82" t="s">
        <v>454</v>
      </c>
      <c r="E113" s="82" t="s">
        <v>129</v>
      </c>
      <c r="F113" s="94">
        <v>44984</v>
      </c>
      <c r="G113" s="76">
        <v>78460.197640000013</v>
      </c>
      <c r="H113" s="78">
        <v>-1.5232619999999999</v>
      </c>
      <c r="I113" s="76">
        <v>-1.1951542240000004</v>
      </c>
      <c r="J113" s="77">
        <f t="shared" si="1"/>
        <v>3.2546917761117918E-4</v>
      </c>
      <c r="K113" s="77">
        <f>I113/'סכום נכסי הקרן'!$C$42</f>
        <v>-3.6519330333462261E-7</v>
      </c>
    </row>
    <row r="114" spans="2:11">
      <c r="B114" s="75" t="s">
        <v>1970</v>
      </c>
      <c r="C114" s="69" t="s">
        <v>1971</v>
      </c>
      <c r="D114" s="82" t="s">
        <v>454</v>
      </c>
      <c r="E114" s="82" t="s">
        <v>129</v>
      </c>
      <c r="F114" s="94">
        <v>45005</v>
      </c>
      <c r="G114" s="76">
        <v>104340.20179500003</v>
      </c>
      <c r="H114" s="78">
        <v>-1.1220509999999999</v>
      </c>
      <c r="I114" s="76">
        <v>-1.1707504250000003</v>
      </c>
      <c r="J114" s="77">
        <f t="shared" si="1"/>
        <v>3.1882343747854962E-4</v>
      </c>
      <c r="K114" s="77">
        <f>I114/'סכום נכסי הקרן'!$C$42</f>
        <v>-3.5773643811023612E-7</v>
      </c>
    </row>
    <row r="115" spans="2:11">
      <c r="B115" s="75" t="s">
        <v>1972</v>
      </c>
      <c r="C115" s="69" t="s">
        <v>1973</v>
      </c>
      <c r="D115" s="82" t="s">
        <v>454</v>
      </c>
      <c r="E115" s="82" t="s">
        <v>129</v>
      </c>
      <c r="F115" s="94">
        <v>44984</v>
      </c>
      <c r="G115" s="76">
        <v>220364.60637300005</v>
      </c>
      <c r="H115" s="78">
        <v>-1.439554</v>
      </c>
      <c r="I115" s="76">
        <v>-3.1722681510000008</v>
      </c>
      <c r="J115" s="77">
        <f t="shared" si="1"/>
        <v>8.6388474854112707E-4</v>
      </c>
      <c r="K115" s="77">
        <f>I115/'סכום נכסי הקרן'!$C$42</f>
        <v>-9.6932350809890562E-7</v>
      </c>
    </row>
    <row r="116" spans="2:11">
      <c r="B116" s="75" t="s">
        <v>1974</v>
      </c>
      <c r="C116" s="69" t="s">
        <v>1975</v>
      </c>
      <c r="D116" s="82" t="s">
        <v>454</v>
      </c>
      <c r="E116" s="82" t="s">
        <v>129</v>
      </c>
      <c r="F116" s="94">
        <v>44984</v>
      </c>
      <c r="G116" s="76">
        <v>116124.81445000002</v>
      </c>
      <c r="H116" s="78">
        <v>-1.314252</v>
      </c>
      <c r="I116" s="76">
        <v>-1.5261721430000001</v>
      </c>
      <c r="J116" s="77">
        <f t="shared" si="1"/>
        <v>4.1561330102892299E-4</v>
      </c>
      <c r="K116" s="77">
        <f>I116/'סכום נכסי הקרן'!$C$42</f>
        <v>-4.6633968668419304E-7</v>
      </c>
    </row>
    <row r="117" spans="2:11">
      <c r="B117" s="75" t="s">
        <v>1976</v>
      </c>
      <c r="C117" s="69" t="s">
        <v>1977</v>
      </c>
      <c r="D117" s="82" t="s">
        <v>454</v>
      </c>
      <c r="E117" s="82" t="s">
        <v>129</v>
      </c>
      <c r="F117" s="94">
        <v>45090</v>
      </c>
      <c r="G117" s="76">
        <v>191668.10233500003</v>
      </c>
      <c r="H117" s="78">
        <v>-3.9008470000000002</v>
      </c>
      <c r="I117" s="76">
        <v>-7.4766789650000023</v>
      </c>
      <c r="J117" s="77">
        <f t="shared" si="1"/>
        <v>2.0360791144234387E-3</v>
      </c>
      <c r="K117" s="77">
        <f>I117/'סכום נכסי הקרן'!$C$42</f>
        <v>-2.2845864026338722E-6</v>
      </c>
    </row>
    <row r="118" spans="2:11">
      <c r="B118" s="75" t="s">
        <v>1978</v>
      </c>
      <c r="C118" s="69" t="s">
        <v>1979</v>
      </c>
      <c r="D118" s="82" t="s">
        <v>454</v>
      </c>
      <c r="E118" s="82" t="s">
        <v>129</v>
      </c>
      <c r="F118" s="94">
        <v>45090</v>
      </c>
      <c r="G118" s="76">
        <v>79033.726310000013</v>
      </c>
      <c r="H118" s="78">
        <v>-3.7541769999999999</v>
      </c>
      <c r="I118" s="76">
        <v>-2.9670659900000005</v>
      </c>
      <c r="J118" s="77">
        <f t="shared" si="1"/>
        <v>8.0800327546965941E-4</v>
      </c>
      <c r="K118" s="77">
        <f>I118/'סכום נכסי הקרן'!$C$42</f>
        <v>-9.0662159605931509E-7</v>
      </c>
    </row>
    <row r="119" spans="2:11">
      <c r="B119" s="75" t="s">
        <v>1980</v>
      </c>
      <c r="C119" s="69" t="s">
        <v>1981</v>
      </c>
      <c r="D119" s="82" t="s">
        <v>454</v>
      </c>
      <c r="E119" s="82" t="s">
        <v>129</v>
      </c>
      <c r="F119" s="94">
        <v>45090</v>
      </c>
      <c r="G119" s="76">
        <v>31745.029275000008</v>
      </c>
      <c r="H119" s="78">
        <v>-3.6079210000000002</v>
      </c>
      <c r="I119" s="76">
        <v>-1.1453355070000002</v>
      </c>
      <c r="J119" s="77">
        <f t="shared" si="1"/>
        <v>3.1190234537645153E-4</v>
      </c>
      <c r="K119" s="77">
        <f>I119/'סכום נכסי הקרן'!$C$42</f>
        <v>-3.4997061369024181E-7</v>
      </c>
    </row>
    <row r="120" spans="2:11">
      <c r="B120" s="75" t="s">
        <v>1980</v>
      </c>
      <c r="C120" s="69" t="s">
        <v>1982</v>
      </c>
      <c r="D120" s="82" t="s">
        <v>454</v>
      </c>
      <c r="E120" s="82" t="s">
        <v>129</v>
      </c>
      <c r="F120" s="94">
        <v>45090</v>
      </c>
      <c r="G120" s="76">
        <v>38275.109480000006</v>
      </c>
      <c r="H120" s="78">
        <v>-3.6079210000000002</v>
      </c>
      <c r="I120" s="76">
        <v>-1.3809356280000002</v>
      </c>
      <c r="J120" s="77">
        <f t="shared" si="1"/>
        <v>3.7606191247426592E-4</v>
      </c>
      <c r="K120" s="77">
        <f>I120/'סכום נכסי הקרן'!$C$42</f>
        <v>-4.2196097671307018E-7</v>
      </c>
    </row>
    <row r="121" spans="2:11">
      <c r="B121" s="75" t="s">
        <v>1983</v>
      </c>
      <c r="C121" s="69" t="s">
        <v>1984</v>
      </c>
      <c r="D121" s="82" t="s">
        <v>454</v>
      </c>
      <c r="E121" s="82" t="s">
        <v>129</v>
      </c>
      <c r="F121" s="94">
        <v>45019</v>
      </c>
      <c r="G121" s="76">
        <v>192643.51252500003</v>
      </c>
      <c r="H121" s="78">
        <v>-3.4203960000000002</v>
      </c>
      <c r="I121" s="76">
        <v>-6.5891712820000015</v>
      </c>
      <c r="J121" s="77">
        <f t="shared" si="1"/>
        <v>1.7943894731126675E-3</v>
      </c>
      <c r="K121" s="77">
        <f>I121/'סכום נכסי הקרן'!$C$42</f>
        <v>-2.0133980856944283E-6</v>
      </c>
    </row>
    <row r="122" spans="2:11">
      <c r="B122" s="75" t="s">
        <v>1983</v>
      </c>
      <c r="C122" s="69" t="s">
        <v>1985</v>
      </c>
      <c r="D122" s="82" t="s">
        <v>454</v>
      </c>
      <c r="E122" s="82" t="s">
        <v>129</v>
      </c>
      <c r="F122" s="94">
        <v>45019</v>
      </c>
      <c r="G122" s="76">
        <v>67132.513349999994</v>
      </c>
      <c r="H122" s="78">
        <v>-3.4203960000000002</v>
      </c>
      <c r="I122" s="76">
        <v>-2.2961979020000003</v>
      </c>
      <c r="J122" s="77">
        <f t="shared" si="1"/>
        <v>6.2530979499467079E-4</v>
      </c>
      <c r="K122" s="77">
        <f>I122/'סכום נכסי הקרן'!$C$42</f>
        <v>-7.0163003242785664E-7</v>
      </c>
    </row>
    <row r="123" spans="2:11">
      <c r="B123" s="75" t="s">
        <v>1986</v>
      </c>
      <c r="C123" s="69" t="s">
        <v>1987</v>
      </c>
      <c r="D123" s="82" t="s">
        <v>454</v>
      </c>
      <c r="E123" s="82" t="s">
        <v>129</v>
      </c>
      <c r="F123" s="94">
        <v>45019</v>
      </c>
      <c r="G123" s="76">
        <v>29474.757000000005</v>
      </c>
      <c r="H123" s="78">
        <v>-3.368058</v>
      </c>
      <c r="I123" s="76">
        <v>-0.99272688000000031</v>
      </c>
      <c r="J123" s="77">
        <f t="shared" si="1"/>
        <v>2.7034335380143523E-4</v>
      </c>
      <c r="K123" s="77">
        <f>I123/'סכום נכסי הקרן'!$C$42</f>
        <v>-3.0333926897142731E-7</v>
      </c>
    </row>
    <row r="124" spans="2:11">
      <c r="B124" s="75" t="s">
        <v>1986</v>
      </c>
      <c r="C124" s="69" t="s">
        <v>1988</v>
      </c>
      <c r="D124" s="82" t="s">
        <v>454</v>
      </c>
      <c r="E124" s="82" t="s">
        <v>129</v>
      </c>
      <c r="F124" s="94">
        <v>45019</v>
      </c>
      <c r="G124" s="76">
        <v>28785.644784000004</v>
      </c>
      <c r="H124" s="78">
        <v>-3.368058</v>
      </c>
      <c r="I124" s="76">
        <v>-0.96951717700000006</v>
      </c>
      <c r="J124" s="77">
        <f t="shared" si="1"/>
        <v>2.6402279466662535E-4</v>
      </c>
      <c r="K124" s="77">
        <f>I124/'סכום נכסי הקרן'!$C$42</f>
        <v>-2.9624727369769805E-7</v>
      </c>
    </row>
    <row r="125" spans="2:11">
      <c r="B125" s="75" t="s">
        <v>1986</v>
      </c>
      <c r="C125" s="69" t="s">
        <v>1989</v>
      </c>
      <c r="D125" s="82" t="s">
        <v>454</v>
      </c>
      <c r="E125" s="82" t="s">
        <v>129</v>
      </c>
      <c r="F125" s="94">
        <v>45019</v>
      </c>
      <c r="G125" s="76">
        <v>45350.83612800001</v>
      </c>
      <c r="H125" s="78">
        <v>-3.368058</v>
      </c>
      <c r="I125" s="76">
        <v>-1.5274424140000002</v>
      </c>
      <c r="J125" s="77">
        <f t="shared" si="1"/>
        <v>4.159592263073608E-4</v>
      </c>
      <c r="K125" s="77">
        <f>I125/'סכום נכסי הקרן'!$C$42</f>
        <v>-4.667278327939626E-7</v>
      </c>
    </row>
    <row r="126" spans="2:11">
      <c r="B126" s="75" t="s">
        <v>1990</v>
      </c>
      <c r="C126" s="69" t="s">
        <v>1991</v>
      </c>
      <c r="D126" s="82" t="s">
        <v>454</v>
      </c>
      <c r="E126" s="82" t="s">
        <v>129</v>
      </c>
      <c r="F126" s="94">
        <v>45091</v>
      </c>
      <c r="G126" s="76">
        <v>103663.28354400002</v>
      </c>
      <c r="H126" s="78">
        <v>-3.5232800000000002</v>
      </c>
      <c r="I126" s="76">
        <v>-3.6523476670000004</v>
      </c>
      <c r="J126" s="77">
        <f t="shared" si="1"/>
        <v>9.94621922139982E-4</v>
      </c>
      <c r="K126" s="77">
        <f>I126/'סכום נכסי הקרן'!$C$42</f>
        <v>-1.1160173998081705E-6</v>
      </c>
    </row>
    <row r="127" spans="2:11">
      <c r="B127" s="75" t="s">
        <v>1992</v>
      </c>
      <c r="C127" s="69" t="s">
        <v>1993</v>
      </c>
      <c r="D127" s="82" t="s">
        <v>454</v>
      </c>
      <c r="E127" s="82" t="s">
        <v>129</v>
      </c>
      <c r="F127" s="94">
        <v>45019</v>
      </c>
      <c r="G127" s="76">
        <v>22683.068340000002</v>
      </c>
      <c r="H127" s="78">
        <v>-3.3331949999999999</v>
      </c>
      <c r="I127" s="76">
        <v>-0.75607093100000011</v>
      </c>
      <c r="J127" s="77">
        <f t="shared" si="1"/>
        <v>2.0589625940048434E-4</v>
      </c>
      <c r="K127" s="77">
        <f>I127/'סכום נכסי הקרן'!$C$42</f>
        <v>-2.3102628539693255E-7</v>
      </c>
    </row>
    <row r="128" spans="2:11">
      <c r="B128" s="75" t="s">
        <v>1994</v>
      </c>
      <c r="C128" s="69" t="s">
        <v>1995</v>
      </c>
      <c r="D128" s="82" t="s">
        <v>454</v>
      </c>
      <c r="E128" s="82" t="s">
        <v>129</v>
      </c>
      <c r="F128" s="94">
        <v>45091</v>
      </c>
      <c r="G128" s="76">
        <v>86434.628400000016</v>
      </c>
      <c r="H128" s="78">
        <v>-3.4651209999999999</v>
      </c>
      <c r="I128" s="76">
        <v>-2.9950642750000007</v>
      </c>
      <c r="J128" s="77">
        <f t="shared" si="1"/>
        <v>8.1562788040388714E-4</v>
      </c>
      <c r="K128" s="77">
        <f>I128/'סכום נכסי הקרן'!$C$42</f>
        <v>-9.1517679837674781E-7</v>
      </c>
    </row>
    <row r="129" spans="2:11">
      <c r="B129" s="75" t="s">
        <v>1996</v>
      </c>
      <c r="C129" s="69" t="s">
        <v>1997</v>
      </c>
      <c r="D129" s="82" t="s">
        <v>454</v>
      </c>
      <c r="E129" s="82" t="s">
        <v>129</v>
      </c>
      <c r="F129" s="94">
        <v>45019</v>
      </c>
      <c r="G129" s="76">
        <v>1068090.0000000002</v>
      </c>
      <c r="H129" s="78">
        <v>-3.2664399999999998</v>
      </c>
      <c r="I129" s="76">
        <v>-34.88852</v>
      </c>
      <c r="J129" s="77">
        <f t="shared" si="1"/>
        <v>9.5009812829571477E-3</v>
      </c>
      <c r="K129" s="77">
        <f>I129/'סכום נכסי הקרן'!$C$42</f>
        <v>-1.0660593931228112E-5</v>
      </c>
    </row>
    <row r="130" spans="2:11">
      <c r="B130" s="75" t="s">
        <v>1998</v>
      </c>
      <c r="C130" s="69" t="s">
        <v>1999</v>
      </c>
      <c r="D130" s="82" t="s">
        <v>454</v>
      </c>
      <c r="E130" s="82" t="s">
        <v>129</v>
      </c>
      <c r="F130" s="94">
        <v>45092</v>
      </c>
      <c r="G130" s="76">
        <v>115958.36664000001</v>
      </c>
      <c r="H130" s="78">
        <v>-2.8240080000000001</v>
      </c>
      <c r="I130" s="76">
        <v>-3.2746740829999998</v>
      </c>
      <c r="J130" s="77">
        <f t="shared" si="1"/>
        <v>8.9177234145695655E-4</v>
      </c>
      <c r="K130" s="77">
        <f>I130/'סכום נכסי הקרן'!$C$42</f>
        <v>-1.0006148342199605E-6</v>
      </c>
    </row>
    <row r="131" spans="2:11">
      <c r="B131" s="75" t="s">
        <v>2000</v>
      </c>
      <c r="C131" s="69" t="s">
        <v>2001</v>
      </c>
      <c r="D131" s="82" t="s">
        <v>454</v>
      </c>
      <c r="E131" s="82" t="s">
        <v>129</v>
      </c>
      <c r="F131" s="94">
        <v>45089</v>
      </c>
      <c r="G131" s="76">
        <v>91548.302800000005</v>
      </c>
      <c r="H131" s="78">
        <v>-3.0193690000000002</v>
      </c>
      <c r="I131" s="76">
        <v>-2.7641813270000002</v>
      </c>
      <c r="J131" s="77">
        <f t="shared" si="1"/>
        <v>7.5275291272105128E-4</v>
      </c>
      <c r="K131" s="77">
        <f>I131/'סכום נכסי הקרן'!$C$42</f>
        <v>-8.4462782254536073E-7</v>
      </c>
    </row>
    <row r="132" spans="2:11">
      <c r="B132" s="75" t="s">
        <v>2002</v>
      </c>
      <c r="C132" s="69" t="s">
        <v>2003</v>
      </c>
      <c r="D132" s="82" t="s">
        <v>454</v>
      </c>
      <c r="E132" s="82" t="s">
        <v>129</v>
      </c>
      <c r="F132" s="94">
        <v>45089</v>
      </c>
      <c r="G132" s="76">
        <v>160258.61917100003</v>
      </c>
      <c r="H132" s="78">
        <v>-2.9878130000000001</v>
      </c>
      <c r="I132" s="76">
        <v>-4.7882280520000009</v>
      </c>
      <c r="J132" s="77">
        <f t="shared" si="1"/>
        <v>1.3039494108830747E-3</v>
      </c>
      <c r="K132" s="77">
        <f>I132/'סכום נכסי הקרן'!$C$42</f>
        <v>-1.4630988907665735E-6</v>
      </c>
    </row>
    <row r="133" spans="2:11">
      <c r="B133" s="75" t="s">
        <v>2004</v>
      </c>
      <c r="C133" s="69" t="s">
        <v>2005</v>
      </c>
      <c r="D133" s="82" t="s">
        <v>454</v>
      </c>
      <c r="E133" s="82" t="s">
        <v>129</v>
      </c>
      <c r="F133" s="94">
        <v>45098</v>
      </c>
      <c r="G133" s="76">
        <v>141472.60641499999</v>
      </c>
      <c r="H133" s="78">
        <v>-2.960321</v>
      </c>
      <c r="I133" s="76">
        <v>-4.1880439080000009</v>
      </c>
      <c r="J133" s="77">
        <f t="shared" si="1"/>
        <v>1.140504864697921E-3</v>
      </c>
      <c r="K133" s="77">
        <f>I133/'סכום נכסי הקרן'!$C$42</f>
        <v>-1.2797056300852451E-6</v>
      </c>
    </row>
    <row r="134" spans="2:11">
      <c r="B134" s="75" t="s">
        <v>2006</v>
      </c>
      <c r="C134" s="69" t="s">
        <v>2007</v>
      </c>
      <c r="D134" s="82" t="s">
        <v>454</v>
      </c>
      <c r="E134" s="82" t="s">
        <v>129</v>
      </c>
      <c r="F134" s="94">
        <v>45097</v>
      </c>
      <c r="G134" s="76">
        <v>68775.981240000008</v>
      </c>
      <c r="H134" s="78">
        <v>-2.384309</v>
      </c>
      <c r="I134" s="76">
        <v>-1.6398322040000002</v>
      </c>
      <c r="J134" s="77">
        <f t="shared" si="1"/>
        <v>4.4656566335844478E-4</v>
      </c>
      <c r="K134" s="77">
        <f>I134/'סכום נכסי הקרן'!$C$42</f>
        <v>-5.0106984309437094E-7</v>
      </c>
    </row>
    <row r="135" spans="2:11">
      <c r="B135" s="75" t="s">
        <v>2008</v>
      </c>
      <c r="C135" s="69" t="s">
        <v>2009</v>
      </c>
      <c r="D135" s="82" t="s">
        <v>454</v>
      </c>
      <c r="E135" s="82" t="s">
        <v>129</v>
      </c>
      <c r="F135" s="94">
        <v>45033</v>
      </c>
      <c r="G135" s="76">
        <v>114884.83221500002</v>
      </c>
      <c r="H135" s="78">
        <v>-2.0740129999999999</v>
      </c>
      <c r="I135" s="76">
        <v>-2.3827262740000004</v>
      </c>
      <c r="J135" s="77">
        <f t="shared" si="1"/>
        <v>6.4887354727813699E-4</v>
      </c>
      <c r="K135" s="77">
        <f>I135/'סכום נכסי הקרן'!$C$42</f>
        <v>-7.2806978502906323E-7</v>
      </c>
    </row>
    <row r="136" spans="2:11">
      <c r="B136" s="75" t="s">
        <v>2010</v>
      </c>
      <c r="C136" s="69" t="s">
        <v>2011</v>
      </c>
      <c r="D136" s="82" t="s">
        <v>454</v>
      </c>
      <c r="E136" s="82" t="s">
        <v>129</v>
      </c>
      <c r="F136" s="94">
        <v>45034</v>
      </c>
      <c r="G136" s="76">
        <v>91943.567060000016</v>
      </c>
      <c r="H136" s="78">
        <v>-1.947802</v>
      </c>
      <c r="I136" s="76">
        <v>-1.7908786100000005</v>
      </c>
      <c r="J136" s="77">
        <f t="shared" si="1"/>
        <v>4.8769922466353736E-4</v>
      </c>
      <c r="K136" s="77">
        <f>I136/'סכום נכסי הקרן'!$C$42</f>
        <v>-5.4722383297807538E-7</v>
      </c>
    </row>
    <row r="137" spans="2:11">
      <c r="B137" s="75" t="s">
        <v>2012</v>
      </c>
      <c r="C137" s="69" t="s">
        <v>2013</v>
      </c>
      <c r="D137" s="82" t="s">
        <v>454</v>
      </c>
      <c r="E137" s="82" t="s">
        <v>129</v>
      </c>
      <c r="F137" s="94">
        <v>45033</v>
      </c>
      <c r="G137" s="76">
        <v>91997.118992000018</v>
      </c>
      <c r="H137" s="78">
        <v>-1.9749829999999999</v>
      </c>
      <c r="I137" s="76">
        <v>-1.8169278000000004</v>
      </c>
      <c r="J137" s="77">
        <f t="shared" si="1"/>
        <v>4.9479304425308122E-4</v>
      </c>
      <c r="K137" s="77">
        <f>I137/'סכום נכסי הקרן'!$C$42</f>
        <v>-5.5518346660046478E-7</v>
      </c>
    </row>
    <row r="138" spans="2:11">
      <c r="B138" s="75" t="s">
        <v>2014</v>
      </c>
      <c r="C138" s="69" t="s">
        <v>2015</v>
      </c>
      <c r="D138" s="82" t="s">
        <v>454</v>
      </c>
      <c r="E138" s="82" t="s">
        <v>129</v>
      </c>
      <c r="F138" s="94">
        <v>45034</v>
      </c>
      <c r="G138" s="76">
        <v>89352.908196000004</v>
      </c>
      <c r="H138" s="78">
        <v>-1.877162</v>
      </c>
      <c r="I138" s="76">
        <v>-1.6772987170000002</v>
      </c>
      <c r="J138" s="77">
        <f t="shared" si="1"/>
        <v>4.5676869400436128E-4</v>
      </c>
      <c r="K138" s="77">
        <f>I138/'סכום נכסי הקרן'!$C$42</f>
        <v>-5.1251817283470038E-7</v>
      </c>
    </row>
    <row r="139" spans="2:11">
      <c r="B139" s="75" t="s">
        <v>2016</v>
      </c>
      <c r="C139" s="69" t="s">
        <v>2017</v>
      </c>
      <c r="D139" s="82" t="s">
        <v>454</v>
      </c>
      <c r="E139" s="82" t="s">
        <v>129</v>
      </c>
      <c r="F139" s="94">
        <v>45034</v>
      </c>
      <c r="G139" s="76">
        <v>115025.08727500001</v>
      </c>
      <c r="H139" s="78">
        <v>-1.863046</v>
      </c>
      <c r="I139" s="76">
        <v>-2.1429698120000005</v>
      </c>
      <c r="J139" s="77">
        <f t="shared" si="1"/>
        <v>5.8358210877830876E-4</v>
      </c>
      <c r="K139" s="77">
        <f>I139/'סכום נכסי הקרן'!$C$42</f>
        <v>-6.5480940356920421E-7</v>
      </c>
    </row>
    <row r="140" spans="2:11">
      <c r="B140" s="75" t="s">
        <v>2016</v>
      </c>
      <c r="C140" s="69" t="s">
        <v>2018</v>
      </c>
      <c r="D140" s="82" t="s">
        <v>454</v>
      </c>
      <c r="E140" s="82" t="s">
        <v>129</v>
      </c>
      <c r="F140" s="94">
        <v>45034</v>
      </c>
      <c r="G140" s="76">
        <v>116816.23842000001</v>
      </c>
      <c r="H140" s="78">
        <v>-1.863046</v>
      </c>
      <c r="I140" s="76">
        <v>-2.1763397750000002</v>
      </c>
      <c r="J140" s="77">
        <f t="shared" ref="J140:J203" si="2">IFERROR(I140/$I$11,0)</f>
        <v>5.9266955054643102E-4</v>
      </c>
      <c r="K140" s="77">
        <f>I140/'סכום נכסי הקרן'!$C$42</f>
        <v>-6.6500598470945043E-7</v>
      </c>
    </row>
    <row r="141" spans="2:11">
      <c r="B141" s="75" t="s">
        <v>2019</v>
      </c>
      <c r="C141" s="69" t="s">
        <v>2020</v>
      </c>
      <c r="D141" s="82" t="s">
        <v>454</v>
      </c>
      <c r="E141" s="82" t="s">
        <v>129</v>
      </c>
      <c r="F141" s="94">
        <v>45034</v>
      </c>
      <c r="G141" s="76">
        <v>103522.57854800002</v>
      </c>
      <c r="H141" s="78">
        <v>-1.863046</v>
      </c>
      <c r="I141" s="76">
        <v>-1.9286728310000003</v>
      </c>
      <c r="J141" s="77">
        <f t="shared" si="2"/>
        <v>5.2522389795494262E-4</v>
      </c>
      <c r="K141" s="77">
        <f>I141/'סכום נכסי הקרן'!$C$42</f>
        <v>-5.8932846327339612E-7</v>
      </c>
    </row>
    <row r="142" spans="2:11">
      <c r="B142" s="75" t="s">
        <v>2021</v>
      </c>
      <c r="C142" s="69" t="s">
        <v>2022</v>
      </c>
      <c r="D142" s="82" t="s">
        <v>454</v>
      </c>
      <c r="E142" s="82" t="s">
        <v>129</v>
      </c>
      <c r="F142" s="94">
        <v>45034</v>
      </c>
      <c r="G142" s="76">
        <v>92037.92046400001</v>
      </c>
      <c r="H142" s="78">
        <v>-1.9009480000000001</v>
      </c>
      <c r="I142" s="76">
        <v>-1.74959262</v>
      </c>
      <c r="J142" s="77">
        <f t="shared" si="2"/>
        <v>4.7645605876718062E-4</v>
      </c>
      <c r="K142" s="77">
        <f>I142/'סכום נכסי הקרן'!$C$42</f>
        <v>-5.3460841752225349E-7</v>
      </c>
    </row>
    <row r="143" spans="2:11">
      <c r="B143" s="75" t="s">
        <v>2023</v>
      </c>
      <c r="C143" s="69" t="s">
        <v>2024</v>
      </c>
      <c r="D143" s="82" t="s">
        <v>454</v>
      </c>
      <c r="E143" s="82" t="s">
        <v>129</v>
      </c>
      <c r="F143" s="94">
        <v>45097</v>
      </c>
      <c r="G143" s="76">
        <v>167085.85297800004</v>
      </c>
      <c r="H143" s="78">
        <v>-2.4463590000000002</v>
      </c>
      <c r="I143" s="76">
        <v>-4.0875203130000006</v>
      </c>
      <c r="J143" s="77">
        <f t="shared" si="2"/>
        <v>1.1131298773212547E-3</v>
      </c>
      <c r="K143" s="77">
        <f>I143/'סכום נכסי הקרן'!$C$42</f>
        <v>-1.2489894739742311E-6</v>
      </c>
    </row>
    <row r="144" spans="2:11">
      <c r="B144" s="75" t="s">
        <v>2025</v>
      </c>
      <c r="C144" s="69" t="s">
        <v>2026</v>
      </c>
      <c r="D144" s="82" t="s">
        <v>454</v>
      </c>
      <c r="E144" s="82" t="s">
        <v>129</v>
      </c>
      <c r="F144" s="94">
        <v>45097</v>
      </c>
      <c r="G144" s="76">
        <v>53863.030125000005</v>
      </c>
      <c r="H144" s="78">
        <v>-2.4179889999999999</v>
      </c>
      <c r="I144" s="76">
        <v>-1.3024019660000001</v>
      </c>
      <c r="J144" s="77">
        <f t="shared" si="2"/>
        <v>3.5467531158824142E-4</v>
      </c>
      <c r="K144" s="77">
        <f>I144/'סכום נכסי הקרן'!$C$42</f>
        <v>-3.9796410093518334E-7</v>
      </c>
    </row>
    <row r="145" spans="2:11">
      <c r="B145" s="75" t="s">
        <v>2025</v>
      </c>
      <c r="C145" s="69" t="s">
        <v>2027</v>
      </c>
      <c r="D145" s="82" t="s">
        <v>454</v>
      </c>
      <c r="E145" s="82" t="s">
        <v>129</v>
      </c>
      <c r="F145" s="94">
        <v>45097</v>
      </c>
      <c r="G145" s="76">
        <v>23020.955530000003</v>
      </c>
      <c r="H145" s="78">
        <v>-2.4179889999999999</v>
      </c>
      <c r="I145" s="76">
        <v>-0.55664409699999995</v>
      </c>
      <c r="J145" s="77">
        <f t="shared" si="2"/>
        <v>1.5158754647275326E-4</v>
      </c>
      <c r="K145" s="77">
        <f>I145/'סכום נכסי הקרן'!$C$42</f>
        <v>-1.7008909183686071E-7</v>
      </c>
    </row>
    <row r="146" spans="2:11">
      <c r="B146" s="75" t="s">
        <v>2028</v>
      </c>
      <c r="C146" s="69" t="s">
        <v>2029</v>
      </c>
      <c r="D146" s="82" t="s">
        <v>454</v>
      </c>
      <c r="E146" s="82" t="s">
        <v>129</v>
      </c>
      <c r="F146" s="94">
        <v>45097</v>
      </c>
      <c r="G146" s="76">
        <v>38976.514080000008</v>
      </c>
      <c r="H146" s="78">
        <v>-2.389634</v>
      </c>
      <c r="I146" s="76">
        <v>-0.93139593400000009</v>
      </c>
      <c r="J146" s="77">
        <f t="shared" si="2"/>
        <v>2.5364146532889302E-4</v>
      </c>
      <c r="K146" s="77">
        <f>I146/'סכום נכסי הקרן'!$C$42</f>
        <v>-2.8459888357462399E-7</v>
      </c>
    </row>
    <row r="147" spans="2:11">
      <c r="B147" s="75" t="s">
        <v>2028</v>
      </c>
      <c r="C147" s="69" t="s">
        <v>2030</v>
      </c>
      <c r="D147" s="82" t="s">
        <v>454</v>
      </c>
      <c r="E147" s="82" t="s">
        <v>129</v>
      </c>
      <c r="F147" s="94">
        <v>45097</v>
      </c>
      <c r="G147" s="76">
        <v>126650.31918000002</v>
      </c>
      <c r="H147" s="78">
        <v>-2.389634</v>
      </c>
      <c r="I147" s="76">
        <v>-3.0264787730000009</v>
      </c>
      <c r="J147" s="77">
        <f t="shared" si="2"/>
        <v>8.2418280212345264E-4</v>
      </c>
      <c r="K147" s="77">
        <f>I147/'סכום נכסי הקרן'!$C$42</f>
        <v>-9.2477586439420504E-7</v>
      </c>
    </row>
    <row r="148" spans="2:11">
      <c r="B148" s="75" t="s">
        <v>2031</v>
      </c>
      <c r="C148" s="69" t="s">
        <v>2032</v>
      </c>
      <c r="D148" s="82" t="s">
        <v>454</v>
      </c>
      <c r="E148" s="82" t="s">
        <v>129</v>
      </c>
      <c r="F148" s="94">
        <v>45034</v>
      </c>
      <c r="G148" s="76">
        <v>115143.02903000003</v>
      </c>
      <c r="H148" s="78">
        <v>-1.816317</v>
      </c>
      <c r="I148" s="76">
        <v>-2.0913623250000004</v>
      </c>
      <c r="J148" s="77">
        <f t="shared" si="2"/>
        <v>5.6952815154402497E-4</v>
      </c>
      <c r="K148" s="77">
        <f>I148/'סכום נכסי הקרן'!$C$42</f>
        <v>-6.3904013440220792E-7</v>
      </c>
    </row>
    <row r="149" spans="2:11">
      <c r="B149" s="75" t="s">
        <v>2033</v>
      </c>
      <c r="C149" s="69" t="s">
        <v>2034</v>
      </c>
      <c r="D149" s="82" t="s">
        <v>454</v>
      </c>
      <c r="E149" s="82" t="s">
        <v>129</v>
      </c>
      <c r="F149" s="94">
        <v>45097</v>
      </c>
      <c r="G149" s="76">
        <v>241920.85281000004</v>
      </c>
      <c r="H149" s="78">
        <v>-2.3329710000000001</v>
      </c>
      <c r="I149" s="76">
        <v>-5.6439432730000005</v>
      </c>
      <c r="J149" s="77">
        <f t="shared" si="2"/>
        <v>1.5369812018063507E-3</v>
      </c>
      <c r="K149" s="77">
        <f>I149/'סכום נכסי הקרן'!$C$42</f>
        <v>-1.724572650382978E-6</v>
      </c>
    </row>
    <row r="150" spans="2:11">
      <c r="B150" s="75" t="s">
        <v>2035</v>
      </c>
      <c r="C150" s="69" t="s">
        <v>2036</v>
      </c>
      <c r="D150" s="82" t="s">
        <v>454</v>
      </c>
      <c r="E150" s="82" t="s">
        <v>129</v>
      </c>
      <c r="F150" s="94">
        <v>45035</v>
      </c>
      <c r="G150" s="76">
        <v>306517.87078500004</v>
      </c>
      <c r="H150" s="78">
        <v>-1.6729270000000001</v>
      </c>
      <c r="I150" s="76">
        <v>-5.1278207240000011</v>
      </c>
      <c r="J150" s="77">
        <f t="shared" si="2"/>
        <v>1.3964286453275684E-3</v>
      </c>
      <c r="K150" s="77">
        <f>I150/'סכום נכסי הקרן'!$C$42</f>
        <v>-1.5668653898388397E-6</v>
      </c>
    </row>
    <row r="151" spans="2:11">
      <c r="B151" s="75" t="s">
        <v>2037</v>
      </c>
      <c r="C151" s="69" t="s">
        <v>2038</v>
      </c>
      <c r="D151" s="82" t="s">
        <v>454</v>
      </c>
      <c r="E151" s="82" t="s">
        <v>129</v>
      </c>
      <c r="F151" s="94">
        <v>45035</v>
      </c>
      <c r="G151" s="76">
        <v>93921.875520000016</v>
      </c>
      <c r="H151" s="78">
        <v>-1.6448100000000001</v>
      </c>
      <c r="I151" s="76">
        <v>-1.5448360990000003</v>
      </c>
      <c r="J151" s="77">
        <f t="shared" si="2"/>
        <v>4.2069594416259382E-4</v>
      </c>
      <c r="K151" s="77">
        <f>I151/'סכום נכסי הקרן'!$C$42</f>
        <v>-4.7204267597884673E-7</v>
      </c>
    </row>
    <row r="152" spans="2:11">
      <c r="B152" s="75" t="s">
        <v>2037</v>
      </c>
      <c r="C152" s="69" t="s">
        <v>2039</v>
      </c>
      <c r="D152" s="82" t="s">
        <v>454</v>
      </c>
      <c r="E152" s="82" t="s">
        <v>129</v>
      </c>
      <c r="F152" s="94">
        <v>45035</v>
      </c>
      <c r="G152" s="76">
        <v>23972.272000000008</v>
      </c>
      <c r="H152" s="78">
        <v>-1.6448100000000001</v>
      </c>
      <c r="I152" s="76">
        <v>-0.39429824400000008</v>
      </c>
      <c r="J152" s="77">
        <f t="shared" si="2"/>
        <v>1.0737687457498544E-4</v>
      </c>
      <c r="K152" s="77">
        <f>I152/'סכום נכסי הקרן'!$C$42</f>
        <v>-1.2048242422092717E-7</v>
      </c>
    </row>
    <row r="153" spans="2:11">
      <c r="B153" s="75" t="s">
        <v>2040</v>
      </c>
      <c r="C153" s="69" t="s">
        <v>2041</v>
      </c>
      <c r="D153" s="82" t="s">
        <v>454</v>
      </c>
      <c r="E153" s="82" t="s">
        <v>129</v>
      </c>
      <c r="F153" s="94">
        <v>45036</v>
      </c>
      <c r="G153" s="76">
        <v>184473.65528000004</v>
      </c>
      <c r="H153" s="78">
        <v>-1.6097490000000001</v>
      </c>
      <c r="I153" s="76">
        <v>-2.9695634160000006</v>
      </c>
      <c r="J153" s="77">
        <f t="shared" si="2"/>
        <v>8.0868338450499743E-4</v>
      </c>
      <c r="K153" s="77">
        <f>I153/'סכום נכסי הקרן'!$C$42</f>
        <v>-9.0738471368251301E-7</v>
      </c>
    </row>
    <row r="154" spans="2:11">
      <c r="B154" s="75" t="s">
        <v>2042</v>
      </c>
      <c r="C154" s="69" t="s">
        <v>2043</v>
      </c>
      <c r="D154" s="82" t="s">
        <v>454</v>
      </c>
      <c r="E154" s="82" t="s">
        <v>129</v>
      </c>
      <c r="F154" s="94">
        <v>45036</v>
      </c>
      <c r="G154" s="76">
        <v>92313.330400000035</v>
      </c>
      <c r="H154" s="78">
        <v>-1.525542</v>
      </c>
      <c r="I154" s="76">
        <v>-1.4082789480000002</v>
      </c>
      <c r="J154" s="77">
        <f t="shared" si="2"/>
        <v>3.8350815472053794E-4</v>
      </c>
      <c r="K154" s="77">
        <f>I154/'סכום נכסי הקרן'!$C$42</f>
        <v>-4.3031604684076915E-7</v>
      </c>
    </row>
    <row r="155" spans="2:11">
      <c r="B155" s="75" t="s">
        <v>2044</v>
      </c>
      <c r="C155" s="69" t="s">
        <v>2045</v>
      </c>
      <c r="D155" s="82" t="s">
        <v>454</v>
      </c>
      <c r="E155" s="82" t="s">
        <v>129</v>
      </c>
      <c r="F155" s="94">
        <v>45036</v>
      </c>
      <c r="G155" s="76">
        <v>115391.66300000003</v>
      </c>
      <c r="H155" s="78">
        <v>-1.525542</v>
      </c>
      <c r="I155" s="76">
        <v>-1.7603486850000001</v>
      </c>
      <c r="J155" s="77">
        <f t="shared" si="2"/>
        <v>4.7938519340067241E-4</v>
      </c>
      <c r="K155" s="77">
        <f>I155/'סכום נכסי הקרן'!$C$42</f>
        <v>-5.3789505855096141E-7</v>
      </c>
    </row>
    <row r="156" spans="2:11">
      <c r="B156" s="75" t="s">
        <v>2046</v>
      </c>
      <c r="C156" s="69" t="s">
        <v>2047</v>
      </c>
      <c r="D156" s="82" t="s">
        <v>454</v>
      </c>
      <c r="E156" s="82" t="s">
        <v>129</v>
      </c>
      <c r="F156" s="94">
        <v>45036</v>
      </c>
      <c r="G156" s="76">
        <v>92313.330400000035</v>
      </c>
      <c r="H156" s="78">
        <v>-1.525542</v>
      </c>
      <c r="I156" s="76">
        <v>-1.4082789480000002</v>
      </c>
      <c r="J156" s="77">
        <f t="shared" si="2"/>
        <v>3.8350815472053794E-4</v>
      </c>
      <c r="K156" s="77">
        <f>I156/'סכום נכסי הקרן'!$C$42</f>
        <v>-4.3031604684076915E-7</v>
      </c>
    </row>
    <row r="157" spans="2:11">
      <c r="B157" s="75" t="s">
        <v>2048</v>
      </c>
      <c r="C157" s="69" t="s">
        <v>2049</v>
      </c>
      <c r="D157" s="82" t="s">
        <v>454</v>
      </c>
      <c r="E157" s="82" t="s">
        <v>129</v>
      </c>
      <c r="F157" s="94">
        <v>45103</v>
      </c>
      <c r="G157" s="76">
        <v>83334.337799000015</v>
      </c>
      <c r="H157" s="78">
        <v>-1.9824349999999999</v>
      </c>
      <c r="I157" s="76">
        <v>-1.6520494460000001</v>
      </c>
      <c r="J157" s="77">
        <f t="shared" si="2"/>
        <v>4.4989271155571303E-4</v>
      </c>
      <c r="K157" s="77">
        <f>I157/'סכום נכסי הקרן'!$C$42</f>
        <v>-5.0480296378626455E-7</v>
      </c>
    </row>
    <row r="158" spans="2:11">
      <c r="B158" s="75" t="s">
        <v>2050</v>
      </c>
      <c r="C158" s="69" t="s">
        <v>2051</v>
      </c>
      <c r="D158" s="82" t="s">
        <v>454</v>
      </c>
      <c r="E158" s="82" t="s">
        <v>129</v>
      </c>
      <c r="F158" s="94">
        <v>45061</v>
      </c>
      <c r="G158" s="76">
        <v>92568.339600000021</v>
      </c>
      <c r="H158" s="78">
        <v>-1.2389239999999999</v>
      </c>
      <c r="I158" s="76">
        <v>-1.1468516000000002</v>
      </c>
      <c r="J158" s="77">
        <f t="shared" si="2"/>
        <v>3.1231521388495296E-4</v>
      </c>
      <c r="K158" s="77">
        <f>I158/'סכום נכסי הקרן'!$C$42</f>
        <v>-3.5043387357730427E-7</v>
      </c>
    </row>
    <row r="159" spans="2:11">
      <c r="B159" s="75" t="s">
        <v>2052</v>
      </c>
      <c r="C159" s="69" t="s">
        <v>2053</v>
      </c>
      <c r="D159" s="82" t="s">
        <v>454</v>
      </c>
      <c r="E159" s="82" t="s">
        <v>129</v>
      </c>
      <c r="F159" s="94">
        <v>45061</v>
      </c>
      <c r="G159" s="76">
        <v>138852.50940000004</v>
      </c>
      <c r="H159" s="78">
        <v>-1.2389239999999999</v>
      </c>
      <c r="I159" s="76">
        <v>-1.7202774000000001</v>
      </c>
      <c r="J159" s="77">
        <f t="shared" si="2"/>
        <v>4.6847282082742935E-4</v>
      </c>
      <c r="K159" s="77">
        <f>I159/'סכום נכסי הקרן'!$C$42</f>
        <v>-5.2565081036595632E-7</v>
      </c>
    </row>
    <row r="160" spans="2:11">
      <c r="B160" s="75" t="s">
        <v>2054</v>
      </c>
      <c r="C160" s="69" t="s">
        <v>2055</v>
      </c>
      <c r="D160" s="82" t="s">
        <v>454</v>
      </c>
      <c r="E160" s="82" t="s">
        <v>129</v>
      </c>
      <c r="F160" s="94">
        <v>45062</v>
      </c>
      <c r="G160" s="76">
        <v>21057480.000000004</v>
      </c>
      <c r="H160" s="78">
        <v>-1.1806000000000001</v>
      </c>
      <c r="I160" s="76">
        <v>-248.60453000000004</v>
      </c>
      <c r="J160" s="77">
        <f t="shared" si="2"/>
        <v>6.770097976034406E-2</v>
      </c>
      <c r="K160" s="77">
        <f>I160/'סכום נכסי הקרן'!$C$42</f>
        <v>-7.5964011766444013E-5</v>
      </c>
    </row>
    <row r="161" spans="2:11">
      <c r="B161" s="75" t="s">
        <v>2056</v>
      </c>
      <c r="C161" s="69" t="s">
        <v>2057</v>
      </c>
      <c r="D161" s="82" t="s">
        <v>454</v>
      </c>
      <c r="E161" s="82" t="s">
        <v>129</v>
      </c>
      <c r="F161" s="94">
        <v>45057</v>
      </c>
      <c r="G161" s="76">
        <v>219952.76651500002</v>
      </c>
      <c r="H161" s="78">
        <v>-1.8658619999999999</v>
      </c>
      <c r="I161" s="76">
        <v>-4.1040144669999998</v>
      </c>
      <c r="J161" s="77">
        <f t="shared" si="2"/>
        <v>1.1176216312974111E-3</v>
      </c>
      <c r="K161" s="77">
        <f>I161/'סכום נכסי הקרן'!$C$42</f>
        <v>-1.2540294549775276E-6</v>
      </c>
    </row>
    <row r="162" spans="2:11">
      <c r="B162" s="75" t="s">
        <v>2058</v>
      </c>
      <c r="C162" s="69" t="s">
        <v>2059</v>
      </c>
      <c r="D162" s="82" t="s">
        <v>454</v>
      </c>
      <c r="E162" s="82" t="s">
        <v>129</v>
      </c>
      <c r="F162" s="94">
        <v>45061</v>
      </c>
      <c r="G162" s="76">
        <v>185223.38232800004</v>
      </c>
      <c r="H162" s="78">
        <v>-1.1915340000000001</v>
      </c>
      <c r="I162" s="76">
        <v>-2.2070000720000005</v>
      </c>
      <c r="J162" s="77">
        <f t="shared" si="2"/>
        <v>6.0101908523368377E-4</v>
      </c>
      <c r="K162" s="77">
        <f>I162/'סכום נכסי הקרן'!$C$42</f>
        <v>-6.7437459582072295E-7</v>
      </c>
    </row>
    <row r="163" spans="2:11">
      <c r="B163" s="75" t="s">
        <v>2060</v>
      </c>
      <c r="C163" s="69" t="s">
        <v>2061</v>
      </c>
      <c r="D163" s="82" t="s">
        <v>454</v>
      </c>
      <c r="E163" s="82" t="s">
        <v>129</v>
      </c>
      <c r="F163" s="94">
        <v>45057</v>
      </c>
      <c r="G163" s="76">
        <v>81086.550370000012</v>
      </c>
      <c r="H163" s="78">
        <v>-1.80139</v>
      </c>
      <c r="I163" s="76">
        <v>-1.4606847290000002</v>
      </c>
      <c r="J163" s="77">
        <f t="shared" si="2"/>
        <v>3.977795065692192E-4</v>
      </c>
      <c r="K163" s="77">
        <f>I163/'סכום נכסי הקרן'!$C$42</f>
        <v>-4.4632924404402884E-7</v>
      </c>
    </row>
    <row r="164" spans="2:11">
      <c r="B164" s="75" t="s">
        <v>2062</v>
      </c>
      <c r="C164" s="69" t="s">
        <v>2063</v>
      </c>
      <c r="D164" s="82" t="s">
        <v>454</v>
      </c>
      <c r="E164" s="82" t="s">
        <v>129</v>
      </c>
      <c r="F164" s="94">
        <v>45057</v>
      </c>
      <c r="G164" s="76">
        <v>69521.883150000009</v>
      </c>
      <c r="H164" s="78">
        <v>-1.7733840000000001</v>
      </c>
      <c r="I164" s="76">
        <v>-1.2328897920000002</v>
      </c>
      <c r="J164" s="77">
        <f t="shared" si="2"/>
        <v>3.3574547839062624E-4</v>
      </c>
      <c r="K164" s="77">
        <f>I164/'סכום נכסי הקרן'!$C$42</f>
        <v>-3.7672384596618859E-7</v>
      </c>
    </row>
    <row r="165" spans="2:11">
      <c r="B165" s="75" t="s">
        <v>2064</v>
      </c>
      <c r="C165" s="69" t="s">
        <v>2065</v>
      </c>
      <c r="D165" s="82" t="s">
        <v>454</v>
      </c>
      <c r="E165" s="82" t="s">
        <v>129</v>
      </c>
      <c r="F165" s="94">
        <v>45068</v>
      </c>
      <c r="G165" s="76">
        <v>289674.51312500006</v>
      </c>
      <c r="H165" s="78">
        <v>-1.527949</v>
      </c>
      <c r="I165" s="76">
        <v>-4.4260791330000009</v>
      </c>
      <c r="J165" s="77">
        <f t="shared" si="2"/>
        <v>1.2053275690548123E-3</v>
      </c>
      <c r="K165" s="77">
        <f>I165/'סכום נכסי הקרן'!$C$42</f>
        <v>-1.3524400675177736E-6</v>
      </c>
    </row>
    <row r="166" spans="2:11">
      <c r="B166" s="75" t="s">
        <v>2066</v>
      </c>
      <c r="C166" s="69" t="s">
        <v>2067</v>
      </c>
      <c r="D166" s="82" t="s">
        <v>454</v>
      </c>
      <c r="E166" s="82" t="s">
        <v>129</v>
      </c>
      <c r="F166" s="94">
        <v>45068</v>
      </c>
      <c r="G166" s="76">
        <v>48209.724000000017</v>
      </c>
      <c r="H166" s="78">
        <v>-1.5000260000000001</v>
      </c>
      <c r="I166" s="76">
        <v>-0.72315845600000006</v>
      </c>
      <c r="J166" s="77">
        <f t="shared" si="2"/>
        <v>1.9693340259398191E-4</v>
      </c>
      <c r="K166" s="77">
        <f>I166/'סכום נכסי הקרן'!$C$42</f>
        <v>-2.2096949504736491E-7</v>
      </c>
    </row>
    <row r="167" spans="2:11">
      <c r="B167" s="75" t="s">
        <v>2068</v>
      </c>
      <c r="C167" s="69" t="s">
        <v>2069</v>
      </c>
      <c r="D167" s="82" t="s">
        <v>454</v>
      </c>
      <c r="E167" s="82" t="s">
        <v>129</v>
      </c>
      <c r="F167" s="94">
        <v>45068</v>
      </c>
      <c r="G167" s="76">
        <v>92721.345120000013</v>
      </c>
      <c r="H167" s="78">
        <v>-1.5000260000000001</v>
      </c>
      <c r="I167" s="76">
        <v>-1.390844403</v>
      </c>
      <c r="J167" s="77">
        <f t="shared" si="2"/>
        <v>3.7876030970670891E-4</v>
      </c>
      <c r="K167" s="77">
        <f>I167/'סכום נכסי הקרן'!$C$42</f>
        <v>-4.2498871840663882E-7</v>
      </c>
    </row>
    <row r="168" spans="2:11">
      <c r="B168" s="75" t="s">
        <v>2070</v>
      </c>
      <c r="C168" s="69" t="s">
        <v>2071</v>
      </c>
      <c r="D168" s="82" t="s">
        <v>454</v>
      </c>
      <c r="E168" s="82" t="s">
        <v>129</v>
      </c>
      <c r="F168" s="94">
        <v>45068</v>
      </c>
      <c r="G168" s="76">
        <v>254983.69908000005</v>
      </c>
      <c r="H168" s="78">
        <v>-1.5000260000000001</v>
      </c>
      <c r="I168" s="76">
        <v>-3.8248221070000006</v>
      </c>
      <c r="J168" s="77">
        <f t="shared" si="2"/>
        <v>1.0415908513530445E-3</v>
      </c>
      <c r="K168" s="77">
        <f>I168/'סכום נכסי הקרן'!$C$42</f>
        <v>-1.1687189752363049E-6</v>
      </c>
    </row>
    <row r="169" spans="2:11">
      <c r="B169" s="75" t="s">
        <v>2072</v>
      </c>
      <c r="C169" s="69" t="s">
        <v>2073</v>
      </c>
      <c r="D169" s="82" t="s">
        <v>454</v>
      </c>
      <c r="E169" s="82" t="s">
        <v>129</v>
      </c>
      <c r="F169" s="94">
        <v>45068</v>
      </c>
      <c r="G169" s="76">
        <v>81198.116895000014</v>
      </c>
      <c r="H169" s="78">
        <v>-1.4163490000000001</v>
      </c>
      <c r="I169" s="76">
        <v>-1.1500489370000002</v>
      </c>
      <c r="J169" s="77">
        <f t="shared" si="2"/>
        <v>3.131859254827022E-4</v>
      </c>
      <c r="K169" s="77">
        <f>I169/'סכום נכסי הקרן'!$C$42</f>
        <v>-3.5141085716440659E-7</v>
      </c>
    </row>
    <row r="170" spans="2:11">
      <c r="B170" s="75" t="s">
        <v>2074</v>
      </c>
      <c r="C170" s="69" t="s">
        <v>2075</v>
      </c>
      <c r="D170" s="82" t="s">
        <v>454</v>
      </c>
      <c r="E170" s="82" t="s">
        <v>129</v>
      </c>
      <c r="F170" s="94">
        <v>45069</v>
      </c>
      <c r="G170" s="76">
        <v>290758.30222500005</v>
      </c>
      <c r="H170" s="78">
        <v>-1.126401</v>
      </c>
      <c r="I170" s="76">
        <v>-3.2751044360000003</v>
      </c>
      <c r="J170" s="77">
        <f t="shared" si="2"/>
        <v>8.9188953690686585E-4</v>
      </c>
      <c r="K170" s="77">
        <f>I170/'סכום נכסי הקרן'!$C$42</f>
        <v>-1.0007463335951159E-6</v>
      </c>
    </row>
    <row r="171" spans="2:11">
      <c r="B171" s="75" t="s">
        <v>2076</v>
      </c>
      <c r="C171" s="69" t="s">
        <v>2077</v>
      </c>
      <c r="D171" s="82" t="s">
        <v>454</v>
      </c>
      <c r="E171" s="82" t="s">
        <v>129</v>
      </c>
      <c r="F171" s="94">
        <v>45106</v>
      </c>
      <c r="G171" s="76">
        <v>221000.53556500003</v>
      </c>
      <c r="H171" s="78">
        <v>-0.66350100000000001</v>
      </c>
      <c r="I171" s="76">
        <v>-1.4663417060000001</v>
      </c>
      <c r="J171" s="77">
        <f t="shared" si="2"/>
        <v>3.9932003716768304E-4</v>
      </c>
      <c r="K171" s="77">
        <f>I171/'סכום נכסי הקרן'!$C$42</f>
        <v>-4.4805779930161203E-7</v>
      </c>
    </row>
    <row r="172" spans="2:11">
      <c r="B172" s="75" t="s">
        <v>2078</v>
      </c>
      <c r="C172" s="69" t="s">
        <v>2079</v>
      </c>
      <c r="D172" s="82" t="s">
        <v>454</v>
      </c>
      <c r="E172" s="82" t="s">
        <v>129</v>
      </c>
      <c r="F172" s="94">
        <v>45069</v>
      </c>
      <c r="G172" s="76">
        <v>36292.534800000001</v>
      </c>
      <c r="H172" s="78">
        <v>-1.098692</v>
      </c>
      <c r="I172" s="76">
        <v>-0.39874321400000007</v>
      </c>
      <c r="J172" s="77">
        <f t="shared" si="2"/>
        <v>1.0858734658048483E-4</v>
      </c>
      <c r="K172" s="77">
        <f>I172/'סכום נכסי הקרן'!$C$42</f>
        <v>-1.2184063661304043E-7</v>
      </c>
    </row>
    <row r="173" spans="2:11">
      <c r="B173" s="75" t="s">
        <v>2080</v>
      </c>
      <c r="C173" s="69" t="s">
        <v>2081</v>
      </c>
      <c r="D173" s="82" t="s">
        <v>454</v>
      </c>
      <c r="E173" s="82" t="s">
        <v>129</v>
      </c>
      <c r="F173" s="94">
        <v>45061</v>
      </c>
      <c r="G173" s="76">
        <v>46539.179000000004</v>
      </c>
      <c r="H173" s="78">
        <v>-1.355137</v>
      </c>
      <c r="I173" s="76">
        <v>-0.63066962800000015</v>
      </c>
      <c r="J173" s="77">
        <f t="shared" si="2"/>
        <v>1.7174647509718234E-4</v>
      </c>
      <c r="K173" s="77">
        <f>I173/'סכום נכסי הקרן'!$C$42</f>
        <v>-1.9270845564290753E-7</v>
      </c>
    </row>
    <row r="174" spans="2:11">
      <c r="B174" s="75" t="s">
        <v>2082</v>
      </c>
      <c r="C174" s="69" t="s">
        <v>2083</v>
      </c>
      <c r="D174" s="82" t="s">
        <v>454</v>
      </c>
      <c r="E174" s="82" t="s">
        <v>129</v>
      </c>
      <c r="F174" s="94">
        <v>45061</v>
      </c>
      <c r="G174" s="76">
        <v>281562.03295000008</v>
      </c>
      <c r="H174" s="78">
        <v>-1.355137</v>
      </c>
      <c r="I174" s="76">
        <v>-3.8155512480000007</v>
      </c>
      <c r="J174" s="77">
        <f t="shared" si="2"/>
        <v>1.0390661739566995E-3</v>
      </c>
      <c r="K174" s="77">
        <f>I174/'סכום נכסי הקרן'!$C$42</f>
        <v>-1.1658861562118043E-6</v>
      </c>
    </row>
    <row r="175" spans="2:11">
      <c r="B175" s="75" t="s">
        <v>2084</v>
      </c>
      <c r="C175" s="69" t="s">
        <v>2085</v>
      </c>
      <c r="D175" s="82" t="s">
        <v>454</v>
      </c>
      <c r="E175" s="82" t="s">
        <v>129</v>
      </c>
      <c r="F175" s="94">
        <v>45061</v>
      </c>
      <c r="G175" s="76">
        <v>49241.300629999998</v>
      </c>
      <c r="H175" s="78">
        <v>-1.338479</v>
      </c>
      <c r="I175" s="76">
        <v>-0.65908427400000014</v>
      </c>
      <c r="J175" s="77">
        <f t="shared" si="2"/>
        <v>1.7948446512392618E-4</v>
      </c>
      <c r="K175" s="77">
        <f>I175/'סכום נכסי הקרן'!$C$42</f>
        <v>-2.0139088191681067E-7</v>
      </c>
    </row>
    <row r="176" spans="2:11">
      <c r="B176" s="75" t="s">
        <v>2086</v>
      </c>
      <c r="C176" s="69" t="s">
        <v>2087</v>
      </c>
      <c r="D176" s="82" t="s">
        <v>454</v>
      </c>
      <c r="E176" s="82" t="s">
        <v>129</v>
      </c>
      <c r="F176" s="94">
        <v>45062</v>
      </c>
      <c r="G176" s="76">
        <v>760185.3747840001</v>
      </c>
      <c r="H176" s="78">
        <v>-1.122417</v>
      </c>
      <c r="I176" s="76">
        <v>-8.5324491450000028</v>
      </c>
      <c r="J176" s="77">
        <f t="shared" si="2"/>
        <v>2.3235906717862707E-3</v>
      </c>
      <c r="K176" s="77">
        <f>I176/'סכום נכסי הקרן'!$C$42</f>
        <v>-2.6071892867252471E-6</v>
      </c>
    </row>
    <row r="177" spans="2:11">
      <c r="B177" s="75" t="s">
        <v>2086</v>
      </c>
      <c r="C177" s="69" t="s">
        <v>2088</v>
      </c>
      <c r="D177" s="82" t="s">
        <v>454</v>
      </c>
      <c r="E177" s="82" t="s">
        <v>129</v>
      </c>
      <c r="F177" s="94">
        <v>45062</v>
      </c>
      <c r="G177" s="76">
        <v>46646.282864000008</v>
      </c>
      <c r="H177" s="78">
        <v>-1.122417</v>
      </c>
      <c r="I177" s="76">
        <v>-0.5235657640000001</v>
      </c>
      <c r="J177" s="77">
        <f t="shared" si="2"/>
        <v>1.4257952255243729E-4</v>
      </c>
      <c r="K177" s="77">
        <f>I177/'סכום נכסי הקרן'!$C$42</f>
        <v>-1.5998162164222532E-7</v>
      </c>
    </row>
    <row r="178" spans="2:11">
      <c r="B178" s="75" t="s">
        <v>2089</v>
      </c>
      <c r="C178" s="69" t="s">
        <v>2090</v>
      </c>
      <c r="D178" s="82" t="s">
        <v>454</v>
      </c>
      <c r="E178" s="82" t="s">
        <v>129</v>
      </c>
      <c r="F178" s="94">
        <v>45085</v>
      </c>
      <c r="G178" s="76">
        <v>163471.73509100004</v>
      </c>
      <c r="H178" s="78">
        <v>-0.99267000000000005</v>
      </c>
      <c r="I178" s="76">
        <v>-1.6227351060000004</v>
      </c>
      <c r="J178" s="77">
        <f t="shared" si="2"/>
        <v>4.4190971326108088E-4</v>
      </c>
      <c r="K178" s="77">
        <f>I178/'סכום נכסי הקרן'!$C$42</f>
        <v>-4.9584562552422434E-7</v>
      </c>
    </row>
    <row r="179" spans="2:11">
      <c r="B179" s="75" t="s">
        <v>2091</v>
      </c>
      <c r="C179" s="69" t="s">
        <v>2092</v>
      </c>
      <c r="D179" s="82" t="s">
        <v>454</v>
      </c>
      <c r="E179" s="82" t="s">
        <v>129</v>
      </c>
      <c r="F179" s="94">
        <v>45085</v>
      </c>
      <c r="G179" s="76">
        <v>116794.21360000002</v>
      </c>
      <c r="H179" s="78">
        <v>-0.96786300000000003</v>
      </c>
      <c r="I179" s="76">
        <v>-1.1304079690000004</v>
      </c>
      <c r="J179" s="77">
        <f t="shared" si="2"/>
        <v>3.0783721853419425E-4</v>
      </c>
      <c r="K179" s="77">
        <f>I179/'סכום נכסי הקרן'!$C$42</f>
        <v>-3.4540933046553134E-7</v>
      </c>
    </row>
    <row r="180" spans="2:11">
      <c r="B180" s="75" t="s">
        <v>2093</v>
      </c>
      <c r="C180" s="69" t="s">
        <v>2094</v>
      </c>
      <c r="D180" s="82" t="s">
        <v>454</v>
      </c>
      <c r="E180" s="82" t="s">
        <v>129</v>
      </c>
      <c r="F180" s="94">
        <v>45084</v>
      </c>
      <c r="G180" s="76">
        <v>118703.55633600001</v>
      </c>
      <c r="H180" s="78">
        <v>-0.86389099999999996</v>
      </c>
      <c r="I180" s="76">
        <v>-1.0254689450000003</v>
      </c>
      <c r="J180" s="77">
        <f t="shared" si="2"/>
        <v>2.7925980387528087E-4</v>
      </c>
      <c r="K180" s="77">
        <f>I180/'סכום נכסי הקרן'!$C$42</f>
        <v>-3.1334398855927101E-7</v>
      </c>
    </row>
    <row r="181" spans="2:11">
      <c r="B181" s="75" t="s">
        <v>2095</v>
      </c>
      <c r="C181" s="69" t="s">
        <v>2096</v>
      </c>
      <c r="D181" s="82" t="s">
        <v>454</v>
      </c>
      <c r="E181" s="82" t="s">
        <v>129</v>
      </c>
      <c r="F181" s="94">
        <v>45084</v>
      </c>
      <c r="G181" s="76">
        <v>345690.75203000003</v>
      </c>
      <c r="H181" s="78">
        <v>-0.83089299999999999</v>
      </c>
      <c r="I181" s="76">
        <v>-2.872319107</v>
      </c>
      <c r="J181" s="77">
        <f t="shared" si="2"/>
        <v>7.8220142540546829E-4</v>
      </c>
      <c r="K181" s="77">
        <f>I181/'סכום נכסי הקרן'!$C$42</f>
        <v>-8.7767058163071258E-7</v>
      </c>
    </row>
    <row r="182" spans="2:11">
      <c r="B182" s="75" t="s">
        <v>2097</v>
      </c>
      <c r="C182" s="69" t="s">
        <v>2098</v>
      </c>
      <c r="D182" s="82" t="s">
        <v>454</v>
      </c>
      <c r="E182" s="82" t="s">
        <v>129</v>
      </c>
      <c r="F182" s="94">
        <v>45084</v>
      </c>
      <c r="G182" s="76">
        <v>81889.829350000015</v>
      </c>
      <c r="H182" s="78">
        <v>-0.77594399999999997</v>
      </c>
      <c r="I182" s="76">
        <v>-0.63541917400000014</v>
      </c>
      <c r="J182" s="77">
        <f t="shared" si="2"/>
        <v>1.7303989045697817E-4</v>
      </c>
      <c r="K182" s="77">
        <f>I182/'סכום נכסי הקרן'!$C$42</f>
        <v>-1.9415973478182454E-7</v>
      </c>
    </row>
    <row r="183" spans="2:11">
      <c r="B183" s="75" t="s">
        <v>2099</v>
      </c>
      <c r="C183" s="69" t="s">
        <v>2100</v>
      </c>
      <c r="D183" s="82" t="s">
        <v>454</v>
      </c>
      <c r="E183" s="82" t="s">
        <v>129</v>
      </c>
      <c r="F183" s="94">
        <v>45076</v>
      </c>
      <c r="G183" s="76">
        <v>73703.595368000009</v>
      </c>
      <c r="H183" s="78">
        <v>3.4951999999999997E-2</v>
      </c>
      <c r="I183" s="76">
        <v>2.5760983000000001E-2</v>
      </c>
      <c r="J183" s="77">
        <f t="shared" si="2"/>
        <v>-7.0153339067858784E-6</v>
      </c>
      <c r="K183" s="77">
        <f>I183/'סכום נכסי הקרן'!$C$42</f>
        <v>7.8715686143255877E-9</v>
      </c>
    </row>
    <row r="184" spans="2:11">
      <c r="B184" s="75" t="s">
        <v>2099</v>
      </c>
      <c r="C184" s="69" t="s">
        <v>2101</v>
      </c>
      <c r="D184" s="82" t="s">
        <v>454</v>
      </c>
      <c r="E184" s="82" t="s">
        <v>129</v>
      </c>
      <c r="F184" s="94">
        <v>45076</v>
      </c>
      <c r="G184" s="76">
        <v>23537.349160000005</v>
      </c>
      <c r="H184" s="78">
        <v>3.4951999999999997E-2</v>
      </c>
      <c r="I184" s="76">
        <v>8.2268070000000026E-3</v>
      </c>
      <c r="J184" s="77">
        <f t="shared" si="2"/>
        <v>-2.2403569806200107E-6</v>
      </c>
      <c r="K184" s="77">
        <f>I184/'סכום נכסי הקרן'!$C$42</f>
        <v>2.5137967668902257E-9</v>
      </c>
    </row>
    <row r="185" spans="2:11">
      <c r="B185" s="75" t="s">
        <v>2102</v>
      </c>
      <c r="C185" s="69" t="s">
        <v>2103</v>
      </c>
      <c r="D185" s="82" t="s">
        <v>454</v>
      </c>
      <c r="E185" s="82" t="s">
        <v>129</v>
      </c>
      <c r="F185" s="94">
        <v>45076</v>
      </c>
      <c r="G185" s="76">
        <v>58859.310975000008</v>
      </c>
      <c r="H185" s="78">
        <v>6.2021E-2</v>
      </c>
      <c r="I185" s="76">
        <v>3.6505096000000008E-2</v>
      </c>
      <c r="J185" s="77">
        <f t="shared" si="2"/>
        <v>-9.9412137238425095E-6</v>
      </c>
      <c r="K185" s="77">
        <f>I185/'סכום נכסי הקרן'!$C$42</f>
        <v>1.1154557570126211E-8</v>
      </c>
    </row>
    <row r="186" spans="2:11">
      <c r="B186" s="75" t="s">
        <v>2104</v>
      </c>
      <c r="C186" s="69" t="s">
        <v>2105</v>
      </c>
      <c r="D186" s="82" t="s">
        <v>454</v>
      </c>
      <c r="E186" s="82" t="s">
        <v>129</v>
      </c>
      <c r="F186" s="94">
        <v>45070</v>
      </c>
      <c r="G186" s="76">
        <v>79852.216000000015</v>
      </c>
      <c r="H186" s="78">
        <v>0.28299299999999999</v>
      </c>
      <c r="I186" s="76">
        <v>0.22597637600000001</v>
      </c>
      <c r="J186" s="77">
        <f t="shared" si="2"/>
        <v>-6.1538790374784792E-5</v>
      </c>
      <c r="K186" s="77">
        <f>I186/'סכום נכסי הקרן'!$C$42</f>
        <v>6.9049715567943901E-8</v>
      </c>
    </row>
    <row r="187" spans="2:11">
      <c r="B187" s="75" t="s">
        <v>2104</v>
      </c>
      <c r="C187" s="69" t="s">
        <v>2106</v>
      </c>
      <c r="D187" s="82" t="s">
        <v>454</v>
      </c>
      <c r="E187" s="82" t="s">
        <v>129</v>
      </c>
      <c r="F187" s="94">
        <v>45070</v>
      </c>
      <c r="G187" s="76">
        <v>51894.372200000005</v>
      </c>
      <c r="H187" s="78">
        <v>0.28299299999999999</v>
      </c>
      <c r="I187" s="76">
        <v>0.14685756700000002</v>
      </c>
      <c r="J187" s="77">
        <f t="shared" si="2"/>
        <v>-3.9992839917761643E-5</v>
      </c>
      <c r="K187" s="77">
        <f>I187/'סכום נכסי הקרן'!$C$42</f>
        <v>4.4874041303991282E-8</v>
      </c>
    </row>
    <row r="188" spans="2:11">
      <c r="B188" s="75" t="s">
        <v>2107</v>
      </c>
      <c r="C188" s="69" t="s">
        <v>2108</v>
      </c>
      <c r="D188" s="82" t="s">
        <v>454</v>
      </c>
      <c r="E188" s="82" t="s">
        <v>129</v>
      </c>
      <c r="F188" s="94">
        <v>45070</v>
      </c>
      <c r="G188" s="76">
        <v>5523.5336630000011</v>
      </c>
      <c r="H188" s="78">
        <v>0.36377900000000002</v>
      </c>
      <c r="I188" s="76">
        <v>2.0093478000000005E-2</v>
      </c>
      <c r="J188" s="77">
        <f t="shared" si="2"/>
        <v>-5.4719362812613222E-6</v>
      </c>
      <c r="K188" s="77">
        <f>I188/'סכום נכסי הקרן'!$C$42</f>
        <v>6.1397964036326459E-9</v>
      </c>
    </row>
    <row r="189" spans="2:11">
      <c r="B189" s="75" t="s">
        <v>2107</v>
      </c>
      <c r="C189" s="69" t="s">
        <v>2109</v>
      </c>
      <c r="D189" s="82" t="s">
        <v>454</v>
      </c>
      <c r="E189" s="82" t="s">
        <v>129</v>
      </c>
      <c r="F189" s="94">
        <v>45070</v>
      </c>
      <c r="G189" s="76">
        <v>70822.430070000017</v>
      </c>
      <c r="H189" s="78">
        <v>0.36377900000000002</v>
      </c>
      <c r="I189" s="76">
        <v>0.25763738900000005</v>
      </c>
      <c r="J189" s="77">
        <f t="shared" si="2"/>
        <v>-7.0160844044945162E-5</v>
      </c>
      <c r="K189" s="77">
        <f>I189/'סכום נכסי הקרן'!$C$42</f>
        <v>7.8724107116921465E-8</v>
      </c>
    </row>
    <row r="190" spans="2:11">
      <c r="B190" s="75" t="s">
        <v>2110</v>
      </c>
      <c r="C190" s="69" t="s">
        <v>2111</v>
      </c>
      <c r="D190" s="82" t="s">
        <v>454</v>
      </c>
      <c r="E190" s="82" t="s">
        <v>129</v>
      </c>
      <c r="F190" s="94">
        <v>45070</v>
      </c>
      <c r="G190" s="76">
        <v>85074.12923000002</v>
      </c>
      <c r="H190" s="78">
        <v>0.25026700000000002</v>
      </c>
      <c r="I190" s="76">
        <v>0.21291228100000004</v>
      </c>
      <c r="J190" s="77">
        <f t="shared" si="2"/>
        <v>-5.7981123782055324E-5</v>
      </c>
      <c r="K190" s="77">
        <f>I190/'סכום נכסי הקרן'!$C$42</f>
        <v>6.5057829071354559E-8</v>
      </c>
    </row>
    <row r="191" spans="2:11">
      <c r="B191" s="75" t="s">
        <v>2112</v>
      </c>
      <c r="C191" s="69" t="s">
        <v>2113</v>
      </c>
      <c r="D191" s="82" t="s">
        <v>454</v>
      </c>
      <c r="E191" s="82" t="s">
        <v>129</v>
      </c>
      <c r="F191" s="94">
        <v>45077</v>
      </c>
      <c r="G191" s="76">
        <v>62002.548014000015</v>
      </c>
      <c r="H191" s="78">
        <v>0.259876</v>
      </c>
      <c r="I191" s="76">
        <v>0.16112987000000004</v>
      </c>
      <c r="J191" s="77">
        <f t="shared" si="2"/>
        <v>-4.387953054458368E-5</v>
      </c>
      <c r="K191" s="77">
        <f>I191/'סכום נכסי הקרן'!$C$42</f>
        <v>4.9235109837321128E-8</v>
      </c>
    </row>
    <row r="192" spans="2:11">
      <c r="B192" s="75" t="s">
        <v>2114</v>
      </c>
      <c r="C192" s="69" t="s">
        <v>2115</v>
      </c>
      <c r="D192" s="82" t="s">
        <v>454</v>
      </c>
      <c r="E192" s="82" t="s">
        <v>129</v>
      </c>
      <c r="F192" s="94">
        <v>45077</v>
      </c>
      <c r="G192" s="76">
        <v>60018.652080000007</v>
      </c>
      <c r="H192" s="78">
        <v>0.286775</v>
      </c>
      <c r="I192" s="76">
        <v>0.17211839200000004</v>
      </c>
      <c r="J192" s="77">
        <f t="shared" si="2"/>
        <v>-4.6871968797893449E-5</v>
      </c>
      <c r="K192" s="77">
        <f>I192/'סכום נכסי הקרן'!$C$42</f>
        <v>5.2592780811795446E-8</v>
      </c>
    </row>
    <row r="193" spans="2:11">
      <c r="B193" s="75" t="s">
        <v>2116</v>
      </c>
      <c r="C193" s="69" t="s">
        <v>2117</v>
      </c>
      <c r="D193" s="82" t="s">
        <v>454</v>
      </c>
      <c r="E193" s="82" t="s">
        <v>129</v>
      </c>
      <c r="F193" s="94">
        <v>45077</v>
      </c>
      <c r="G193" s="76">
        <v>172332.40321200003</v>
      </c>
      <c r="H193" s="78">
        <v>0.36738399999999999</v>
      </c>
      <c r="I193" s="76">
        <v>0.63312124800000014</v>
      </c>
      <c r="J193" s="77">
        <f t="shared" si="2"/>
        <v>-1.724141100594256E-4</v>
      </c>
      <c r="K193" s="77">
        <f>I193/'סכום נכסי הקרן'!$C$42</f>
        <v>1.9345757670891084E-7</v>
      </c>
    </row>
    <row r="194" spans="2:11">
      <c r="B194" s="75" t="s">
        <v>2118</v>
      </c>
      <c r="C194" s="69" t="s">
        <v>2119</v>
      </c>
      <c r="D194" s="82" t="s">
        <v>454</v>
      </c>
      <c r="E194" s="82" t="s">
        <v>129</v>
      </c>
      <c r="F194" s="94">
        <v>45083</v>
      </c>
      <c r="G194" s="76">
        <v>118515.52570000003</v>
      </c>
      <c r="H194" s="78">
        <v>0.515648</v>
      </c>
      <c r="I194" s="76">
        <v>0.61112272600000006</v>
      </c>
      <c r="J194" s="77">
        <f t="shared" si="2"/>
        <v>-1.6642338457795714E-4</v>
      </c>
      <c r="K194" s="77">
        <f>I194/'סכום נכסי הקרן'!$C$42</f>
        <v>1.8673567190672406E-7</v>
      </c>
    </row>
    <row r="195" spans="2:11">
      <c r="B195" s="75" t="s">
        <v>2120</v>
      </c>
      <c r="C195" s="69" t="s">
        <v>2121</v>
      </c>
      <c r="D195" s="82" t="s">
        <v>454</v>
      </c>
      <c r="E195" s="82" t="s">
        <v>129</v>
      </c>
      <c r="F195" s="94">
        <v>45083</v>
      </c>
      <c r="G195" s="76">
        <v>237158.55600000004</v>
      </c>
      <c r="H195" s="78">
        <v>0.56913400000000003</v>
      </c>
      <c r="I195" s="76">
        <v>1.3497500530000002</v>
      </c>
      <c r="J195" s="77">
        <f t="shared" si="2"/>
        <v>-3.6756933198150619E-4</v>
      </c>
      <c r="K195" s="77">
        <f>I195/'סכום נכסי הקרן'!$C$42</f>
        <v>4.1243186078648864E-7</v>
      </c>
    </row>
    <row r="196" spans="2:11">
      <c r="B196" s="75" t="s">
        <v>2122</v>
      </c>
      <c r="C196" s="69" t="s">
        <v>2123</v>
      </c>
      <c r="D196" s="82" t="s">
        <v>454</v>
      </c>
      <c r="E196" s="82" t="s">
        <v>129</v>
      </c>
      <c r="F196" s="94">
        <v>45082</v>
      </c>
      <c r="G196" s="76">
        <v>94954.460684000005</v>
      </c>
      <c r="H196" s="78">
        <v>0.66162500000000002</v>
      </c>
      <c r="I196" s="76">
        <v>0.62824247600000016</v>
      </c>
      <c r="J196" s="77">
        <f t="shared" si="2"/>
        <v>-1.7108550335854475E-4</v>
      </c>
      <c r="K196" s="77">
        <f>I196/'סכום נכסי הקרן'!$C$42</f>
        <v>1.9196681105949246E-7</v>
      </c>
    </row>
    <row r="197" spans="2:11">
      <c r="B197" s="75" t="s">
        <v>2124</v>
      </c>
      <c r="C197" s="69" t="s">
        <v>2125</v>
      </c>
      <c r="D197" s="82" t="s">
        <v>454</v>
      </c>
      <c r="E197" s="82" t="s">
        <v>129</v>
      </c>
      <c r="F197" s="94">
        <v>45082</v>
      </c>
      <c r="G197" s="76">
        <v>118706.78260000002</v>
      </c>
      <c r="H197" s="78">
        <v>0.673095</v>
      </c>
      <c r="I197" s="76">
        <v>0.79900983900000022</v>
      </c>
      <c r="J197" s="77">
        <f t="shared" si="2"/>
        <v>-2.1758955453649525E-4</v>
      </c>
      <c r="K197" s="77">
        <f>I197/'סכום נכסי הקרן'!$C$42</f>
        <v>2.4414676921333875E-7</v>
      </c>
    </row>
    <row r="198" spans="2:11">
      <c r="B198" s="75" t="s">
        <v>2126</v>
      </c>
      <c r="C198" s="69" t="s">
        <v>2127</v>
      </c>
      <c r="D198" s="82" t="s">
        <v>454</v>
      </c>
      <c r="E198" s="82" t="s">
        <v>129</v>
      </c>
      <c r="F198" s="94">
        <v>45082</v>
      </c>
      <c r="G198" s="76">
        <v>71237.457543000011</v>
      </c>
      <c r="H198" s="78">
        <v>0.69176199999999999</v>
      </c>
      <c r="I198" s="76">
        <v>0.49279388600000007</v>
      </c>
      <c r="J198" s="77">
        <f t="shared" si="2"/>
        <v>-1.3419960168106065E-4</v>
      </c>
      <c r="K198" s="77">
        <f>I198/'סכום נכסי הקרן'!$C$42</f>
        <v>1.5057891565586383E-7</v>
      </c>
    </row>
    <row r="199" spans="2:11">
      <c r="B199" s="75" t="s">
        <v>2128</v>
      </c>
      <c r="C199" s="69" t="s">
        <v>2129</v>
      </c>
      <c r="D199" s="82" t="s">
        <v>454</v>
      </c>
      <c r="E199" s="82" t="s">
        <v>129</v>
      </c>
      <c r="F199" s="94">
        <v>45090</v>
      </c>
      <c r="G199" s="76">
        <v>70765.053000000014</v>
      </c>
      <c r="H199" s="78">
        <v>3.811477</v>
      </c>
      <c r="I199" s="76">
        <v>2.6971934130000004</v>
      </c>
      <c r="J199" s="77">
        <f t="shared" si="2"/>
        <v>-7.3451049610096127E-4</v>
      </c>
      <c r="K199" s="77">
        <f>I199/'סכום נכסי הקרן'!$C$42</f>
        <v>8.2415888464102926E-7</v>
      </c>
    </row>
    <row r="200" spans="2:11">
      <c r="B200" s="75" t="s">
        <v>2130</v>
      </c>
      <c r="C200" s="69" t="s">
        <v>2131</v>
      </c>
      <c r="D200" s="82" t="s">
        <v>454</v>
      </c>
      <c r="E200" s="82" t="s">
        <v>129</v>
      </c>
      <c r="F200" s="94">
        <v>45090</v>
      </c>
      <c r="G200" s="76">
        <v>70765.053000000014</v>
      </c>
      <c r="H200" s="78">
        <v>3.6817470000000001</v>
      </c>
      <c r="I200" s="76">
        <v>2.6053901010000002</v>
      </c>
      <c r="J200" s="77">
        <f t="shared" si="2"/>
        <v>-7.0951025106260831E-4</v>
      </c>
      <c r="K200" s="77">
        <f>I200/'סכום נכסי הקרן'!$C$42</f>
        <v>7.9610731264044451E-7</v>
      </c>
    </row>
    <row r="201" spans="2:11">
      <c r="B201" s="75" t="s">
        <v>2132</v>
      </c>
      <c r="C201" s="69" t="s">
        <v>2133</v>
      </c>
      <c r="D201" s="82" t="s">
        <v>454</v>
      </c>
      <c r="E201" s="82" t="s">
        <v>129</v>
      </c>
      <c r="F201" s="94">
        <v>45089</v>
      </c>
      <c r="G201" s="76">
        <v>117941.75500000002</v>
      </c>
      <c r="H201" s="78">
        <v>3.1743079999999999</v>
      </c>
      <c r="I201" s="76">
        <v>3.743834150000001</v>
      </c>
      <c r="J201" s="77">
        <f t="shared" si="2"/>
        <v>-1.0195358870380799E-3</v>
      </c>
      <c r="K201" s="77">
        <f>I201/'סכום נכסי הקרן'!$C$42</f>
        <v>1.1439721610149862E-6</v>
      </c>
    </row>
    <row r="202" spans="2:11">
      <c r="B202" s="75" t="s">
        <v>2134</v>
      </c>
      <c r="C202" s="69" t="s">
        <v>2135</v>
      </c>
      <c r="D202" s="82" t="s">
        <v>454</v>
      </c>
      <c r="E202" s="82" t="s">
        <v>129</v>
      </c>
      <c r="F202" s="94">
        <v>45089</v>
      </c>
      <c r="G202" s="76">
        <v>188706.80800000002</v>
      </c>
      <c r="H202" s="78">
        <v>3.1884579999999998</v>
      </c>
      <c r="I202" s="76">
        <v>6.016837520000001</v>
      </c>
      <c r="J202" s="77">
        <f t="shared" si="2"/>
        <v>-1.6385292543253285E-3</v>
      </c>
      <c r="K202" s="77">
        <f>I202/'סכום נכסי הקרן'!$C$42</f>
        <v>1.8385148338449901E-6</v>
      </c>
    </row>
    <row r="203" spans="2:11">
      <c r="B203" s="75" t="s">
        <v>2136</v>
      </c>
      <c r="C203" s="69" t="s">
        <v>2137</v>
      </c>
      <c r="D203" s="82" t="s">
        <v>454</v>
      </c>
      <c r="E203" s="82" t="s">
        <v>129</v>
      </c>
      <c r="F203" s="94">
        <v>45089</v>
      </c>
      <c r="G203" s="76">
        <v>94353.40400000001</v>
      </c>
      <c r="H203" s="78">
        <v>3.1884579999999998</v>
      </c>
      <c r="I203" s="76">
        <v>3.0084187600000005</v>
      </c>
      <c r="J203" s="77">
        <f t="shared" si="2"/>
        <v>-8.1926462716266424E-4</v>
      </c>
      <c r="K203" s="77">
        <f>I203/'סכום נכסי הקרן'!$C$42</f>
        <v>9.1925741692249504E-7</v>
      </c>
    </row>
    <row r="204" spans="2:11">
      <c r="B204" s="75" t="s">
        <v>2138</v>
      </c>
      <c r="C204" s="69" t="s">
        <v>2139</v>
      </c>
      <c r="D204" s="82" t="s">
        <v>454</v>
      </c>
      <c r="E204" s="82" t="s">
        <v>129</v>
      </c>
      <c r="F204" s="94">
        <v>45089</v>
      </c>
      <c r="G204" s="76">
        <v>117941.75500000002</v>
      </c>
      <c r="H204" s="78">
        <v>3.113038</v>
      </c>
      <c r="I204" s="76">
        <v>3.6715720020000004</v>
      </c>
      <c r="J204" s="77">
        <f t="shared" ref="J204:J267" si="3">IFERROR(I204/$I$11,0)</f>
        <v>-9.9985716992384609E-4</v>
      </c>
      <c r="K204" s="77">
        <f>I204/'סכום נכסי הקרן'!$C$42</f>
        <v>1.1218916194378051E-6</v>
      </c>
    </row>
    <row r="205" spans="2:11">
      <c r="B205" s="75" t="s">
        <v>2140</v>
      </c>
      <c r="C205" s="69" t="s">
        <v>2141</v>
      </c>
      <c r="D205" s="82" t="s">
        <v>454</v>
      </c>
      <c r="E205" s="82" t="s">
        <v>129</v>
      </c>
      <c r="F205" s="94">
        <v>45089</v>
      </c>
      <c r="G205" s="76">
        <v>94353.40400000001</v>
      </c>
      <c r="H205" s="78">
        <v>2.8343180000000001</v>
      </c>
      <c r="I205" s="76">
        <v>2.674275105</v>
      </c>
      <c r="J205" s="77">
        <f t="shared" si="3"/>
        <v>-7.2826929081781799E-4</v>
      </c>
      <c r="K205" s="77">
        <f>I205/'סכום נכסי הקרן'!$C$42</f>
        <v>8.1715592850592176E-7</v>
      </c>
    </row>
    <row r="206" spans="2:11">
      <c r="B206" s="75" t="s">
        <v>2142</v>
      </c>
      <c r="C206" s="69" t="s">
        <v>2143</v>
      </c>
      <c r="D206" s="82" t="s">
        <v>454</v>
      </c>
      <c r="E206" s="82" t="s">
        <v>129</v>
      </c>
      <c r="F206" s="94">
        <v>45089</v>
      </c>
      <c r="G206" s="76">
        <v>94353.40400000001</v>
      </c>
      <c r="H206" s="78">
        <v>2.8161170000000002</v>
      </c>
      <c r="I206" s="76">
        <v>2.6571023520000003</v>
      </c>
      <c r="J206" s="77">
        <f t="shared" si="3"/>
        <v>-7.235927380483155E-4</v>
      </c>
      <c r="K206" s="77">
        <f>I206/'סכום נכסי הקרן'!$C$42</f>
        <v>8.1190859366872388E-7</v>
      </c>
    </row>
    <row r="207" spans="2:11">
      <c r="B207" s="75" t="s">
        <v>2144</v>
      </c>
      <c r="C207" s="69" t="s">
        <v>2145</v>
      </c>
      <c r="D207" s="82" t="s">
        <v>454</v>
      </c>
      <c r="E207" s="82" t="s">
        <v>129</v>
      </c>
      <c r="F207" s="94">
        <v>45098</v>
      </c>
      <c r="G207" s="76">
        <v>313725.06830000004</v>
      </c>
      <c r="H207" s="78">
        <v>2.580441</v>
      </c>
      <c r="I207" s="76">
        <v>8.0954902890000007</v>
      </c>
      <c r="J207" s="77">
        <f t="shared" si="3"/>
        <v>-2.2045962887548786E-3</v>
      </c>
      <c r="K207" s="77">
        <f>I207/'סכום נכסי הקרן'!$C$42</f>
        <v>2.4736714152744089E-6</v>
      </c>
    </row>
    <row r="208" spans="2:11">
      <c r="B208" s="75" t="s">
        <v>2146</v>
      </c>
      <c r="C208" s="69" t="s">
        <v>2147</v>
      </c>
      <c r="D208" s="82" t="s">
        <v>454</v>
      </c>
      <c r="E208" s="82" t="s">
        <v>129</v>
      </c>
      <c r="F208" s="94">
        <v>45098</v>
      </c>
      <c r="G208" s="76">
        <v>117941.75500000002</v>
      </c>
      <c r="H208" s="78">
        <v>2.6252740000000001</v>
      </c>
      <c r="I208" s="76">
        <v>3.0962940700000008</v>
      </c>
      <c r="J208" s="77">
        <f t="shared" si="3"/>
        <v>-8.4319518298859382E-4</v>
      </c>
      <c r="K208" s="77">
        <f>I208/'סכום נכסי הקרן'!$C$42</f>
        <v>9.4610874212891797E-7</v>
      </c>
    </row>
    <row r="209" spans="2:11">
      <c r="B209" s="75" t="s">
        <v>2148</v>
      </c>
      <c r="C209" s="69" t="s">
        <v>2149</v>
      </c>
      <c r="D209" s="82" t="s">
        <v>454</v>
      </c>
      <c r="E209" s="82" t="s">
        <v>129</v>
      </c>
      <c r="F209" s="94">
        <v>45098</v>
      </c>
      <c r="G209" s="76">
        <v>94353.40400000001</v>
      </c>
      <c r="H209" s="78">
        <v>2.6254620000000002</v>
      </c>
      <c r="I209" s="76">
        <v>2.4772124870000001</v>
      </c>
      <c r="J209" s="77">
        <f t="shared" si="3"/>
        <v>-6.746044106455283E-4</v>
      </c>
      <c r="K209" s="77">
        <f>I209/'סכום נכסי הקרן'!$C$42</f>
        <v>7.5694114870091075E-7</v>
      </c>
    </row>
    <row r="210" spans="2:11">
      <c r="B210" s="75" t="s">
        <v>2150</v>
      </c>
      <c r="C210" s="69" t="s">
        <v>2151</v>
      </c>
      <c r="D210" s="82" t="s">
        <v>454</v>
      </c>
      <c r="E210" s="82" t="s">
        <v>129</v>
      </c>
      <c r="F210" s="94">
        <v>45097</v>
      </c>
      <c r="G210" s="76">
        <v>188706.80800000002</v>
      </c>
      <c r="H210" s="78">
        <v>2.3033679999999999</v>
      </c>
      <c r="I210" s="76">
        <v>4.3466130960000005</v>
      </c>
      <c r="J210" s="77">
        <f t="shared" si="3"/>
        <v>-1.1836870600802907E-3</v>
      </c>
      <c r="K210" s="77">
        <f>I210/'סכום נכסי הקרן'!$C$42</f>
        <v>1.328158293691284E-6</v>
      </c>
    </row>
    <row r="211" spans="2:11">
      <c r="B211" s="75" t="s">
        <v>2152</v>
      </c>
      <c r="C211" s="69" t="s">
        <v>2153</v>
      </c>
      <c r="D211" s="82" t="s">
        <v>454</v>
      </c>
      <c r="E211" s="82" t="s">
        <v>129</v>
      </c>
      <c r="F211" s="94">
        <v>45097</v>
      </c>
      <c r="G211" s="76">
        <v>200500.9835</v>
      </c>
      <c r="H211" s="78">
        <v>2.2965659999999999</v>
      </c>
      <c r="I211" s="76">
        <v>4.6046378500000014</v>
      </c>
      <c r="J211" s="77">
        <f t="shared" si="3"/>
        <v>-1.2539533929110795E-3</v>
      </c>
      <c r="K211" s="77">
        <f>I211/'סכום נכסי הקרן'!$C$42</f>
        <v>1.4070007646989117E-6</v>
      </c>
    </row>
    <row r="212" spans="2:11">
      <c r="B212" s="75" t="s">
        <v>2154</v>
      </c>
      <c r="C212" s="69" t="s">
        <v>2155</v>
      </c>
      <c r="D212" s="82" t="s">
        <v>454</v>
      </c>
      <c r="E212" s="82" t="s">
        <v>129</v>
      </c>
      <c r="F212" s="94">
        <v>45097</v>
      </c>
      <c r="G212" s="76">
        <v>224089.33450000003</v>
      </c>
      <c r="H212" s="78">
        <v>2.2965659999999999</v>
      </c>
      <c r="I212" s="76">
        <v>5.1463599500000008</v>
      </c>
      <c r="J212" s="77">
        <f t="shared" si="3"/>
        <v>-1.4014773214888533E-3</v>
      </c>
      <c r="K212" s="77">
        <f>I212/'סכום נכסי הקרן'!$C$42</f>
        <v>1.5725302664281951E-6</v>
      </c>
    </row>
    <row r="213" spans="2:11">
      <c r="B213" s="75" t="s">
        <v>2156</v>
      </c>
      <c r="C213" s="69" t="s">
        <v>2157</v>
      </c>
      <c r="D213" s="82" t="s">
        <v>454</v>
      </c>
      <c r="E213" s="82" t="s">
        <v>129</v>
      </c>
      <c r="F213" s="94">
        <v>45098</v>
      </c>
      <c r="G213" s="76">
        <v>99815.270000000019</v>
      </c>
      <c r="H213" s="78">
        <v>2.0580910000000001</v>
      </c>
      <c r="I213" s="76">
        <v>2.0542895200000002</v>
      </c>
      <c r="J213" s="77">
        <f t="shared" si="3"/>
        <v>-5.5943233703507694E-4</v>
      </c>
      <c r="K213" s="77">
        <f>I213/'סכום נכסי הקרן'!$C$42</f>
        <v>6.277121067301655E-7</v>
      </c>
    </row>
    <row r="214" spans="2:11">
      <c r="B214" s="75" t="s">
        <v>2158</v>
      </c>
      <c r="C214" s="69" t="s">
        <v>2159</v>
      </c>
      <c r="D214" s="82" t="s">
        <v>454</v>
      </c>
      <c r="E214" s="82" t="s">
        <v>129</v>
      </c>
      <c r="F214" s="94">
        <v>45050</v>
      </c>
      <c r="G214" s="76">
        <v>141530.10600000003</v>
      </c>
      <c r="H214" s="78">
        <v>1.8539209999999999</v>
      </c>
      <c r="I214" s="76">
        <v>2.6238565860000005</v>
      </c>
      <c r="J214" s="77">
        <f t="shared" si="3"/>
        <v>-7.145391181038876E-4</v>
      </c>
      <c r="K214" s="77">
        <f>I214/'סכום נכסי הקרן'!$C$42</f>
        <v>8.0174996236941315E-7</v>
      </c>
    </row>
    <row r="215" spans="2:11">
      <c r="B215" s="75" t="s">
        <v>2160</v>
      </c>
      <c r="C215" s="69" t="s">
        <v>2161</v>
      </c>
      <c r="D215" s="82" t="s">
        <v>454</v>
      </c>
      <c r="E215" s="82" t="s">
        <v>129</v>
      </c>
      <c r="F215" s="94">
        <v>45050</v>
      </c>
      <c r="G215" s="76">
        <v>82559.228500000012</v>
      </c>
      <c r="H215" s="78">
        <v>1.798054</v>
      </c>
      <c r="I215" s="76">
        <v>1.4844595550000002</v>
      </c>
      <c r="J215" s="77">
        <f t="shared" si="3"/>
        <v>-4.0425396225927317E-4</v>
      </c>
      <c r="K215" s="77">
        <f>I215/'סכום נכסי הקרן'!$C$42</f>
        <v>4.5359391923723291E-7</v>
      </c>
    </row>
    <row r="216" spans="2:11">
      <c r="B216" s="75" t="s">
        <v>2162</v>
      </c>
      <c r="C216" s="69" t="s">
        <v>2163</v>
      </c>
      <c r="D216" s="82" t="s">
        <v>454</v>
      </c>
      <c r="E216" s="82" t="s">
        <v>129</v>
      </c>
      <c r="F216" s="94">
        <v>45034</v>
      </c>
      <c r="G216" s="76">
        <v>6660000.0000000009</v>
      </c>
      <c r="H216" s="78">
        <v>1.8092410000000001</v>
      </c>
      <c r="I216" s="76">
        <v>120.49545000000001</v>
      </c>
      <c r="J216" s="77">
        <f t="shared" si="3"/>
        <v>-3.2813802796206284E-2</v>
      </c>
      <c r="K216" s="77">
        <f>I216/'סכום נכסי הקרן'!$C$42</f>
        <v>3.6818789189412461E-5</v>
      </c>
    </row>
    <row r="217" spans="2:11">
      <c r="B217" s="75" t="s">
        <v>2164</v>
      </c>
      <c r="C217" s="69" t="s">
        <v>2165</v>
      </c>
      <c r="D217" s="82" t="s">
        <v>454</v>
      </c>
      <c r="E217" s="82" t="s">
        <v>129</v>
      </c>
      <c r="F217" s="94">
        <v>45105</v>
      </c>
      <c r="G217" s="76">
        <v>538180.65840000007</v>
      </c>
      <c r="H217" s="78">
        <v>1.1181049999999999</v>
      </c>
      <c r="I217" s="76">
        <v>6.0174245390000003</v>
      </c>
      <c r="J217" s="77">
        <f t="shared" si="3"/>
        <v>-1.6386891136868529E-3</v>
      </c>
      <c r="K217" s="77">
        <f>I217/'סכום נכסי הקרן'!$C$42</f>
        <v>1.8386942043424749E-6</v>
      </c>
    </row>
    <row r="218" spans="2:11">
      <c r="B218" s="75" t="s">
        <v>2166</v>
      </c>
      <c r="C218" s="69" t="s">
        <v>2167</v>
      </c>
      <c r="D218" s="82" t="s">
        <v>454</v>
      </c>
      <c r="E218" s="82" t="s">
        <v>129</v>
      </c>
      <c r="F218" s="94">
        <v>45069</v>
      </c>
      <c r="G218" s="76">
        <v>117941.75500000002</v>
      </c>
      <c r="H218" s="78">
        <v>0.804392</v>
      </c>
      <c r="I218" s="76">
        <v>0.94871391400000027</v>
      </c>
      <c r="J218" s="77">
        <f t="shared" si="3"/>
        <v>-2.5835756689578744E-4</v>
      </c>
      <c r="K218" s="77">
        <f>I218/'סכום נכסי הקרן'!$C$42</f>
        <v>2.8989059421437398E-7</v>
      </c>
    </row>
    <row r="219" spans="2:11">
      <c r="B219" s="75" t="s">
        <v>2168</v>
      </c>
      <c r="C219" s="69" t="s">
        <v>2169</v>
      </c>
      <c r="D219" s="82" t="s">
        <v>454</v>
      </c>
      <c r="E219" s="82" t="s">
        <v>129</v>
      </c>
      <c r="F219" s="94">
        <v>45069</v>
      </c>
      <c r="G219" s="76">
        <v>70765.053000000014</v>
      </c>
      <c r="H219" s="78">
        <v>0.38277</v>
      </c>
      <c r="I219" s="76">
        <v>0.27086758500000008</v>
      </c>
      <c r="J219" s="77">
        <f t="shared" si="3"/>
        <v>-7.3763743926219988E-5</v>
      </c>
      <c r="K219" s="77">
        <f>I219/'סכום נכסי הקרן'!$C$42</f>
        <v>8.2766747710060941E-8</v>
      </c>
    </row>
    <row r="220" spans="2:11">
      <c r="B220" s="75" t="s">
        <v>2170</v>
      </c>
      <c r="C220" s="69" t="s">
        <v>2171</v>
      </c>
      <c r="D220" s="82" t="s">
        <v>454</v>
      </c>
      <c r="E220" s="82" t="s">
        <v>129</v>
      </c>
      <c r="F220" s="94">
        <v>45069</v>
      </c>
      <c r="G220" s="76">
        <v>82559.228500000012</v>
      </c>
      <c r="H220" s="78">
        <v>0.24493200000000001</v>
      </c>
      <c r="I220" s="76">
        <v>0.20221432700000003</v>
      </c>
      <c r="J220" s="77">
        <f t="shared" si="3"/>
        <v>-5.5067814168465048E-5</v>
      </c>
      <c r="K220" s="77">
        <f>I220/'סכום נכסי הקרן'!$C$42</f>
        <v>6.1788944536012911E-8</v>
      </c>
    </row>
    <row r="221" spans="2:11">
      <c r="B221" s="75" t="s">
        <v>2172</v>
      </c>
      <c r="C221" s="69" t="s">
        <v>2173</v>
      </c>
      <c r="D221" s="82" t="s">
        <v>454</v>
      </c>
      <c r="E221" s="82" t="s">
        <v>129</v>
      </c>
      <c r="F221" s="94">
        <v>45106</v>
      </c>
      <c r="G221" s="76">
        <v>224089.33450000003</v>
      </c>
      <c r="H221" s="78">
        <v>0.64513500000000001</v>
      </c>
      <c r="I221" s="76">
        <v>1.4456790309999998</v>
      </c>
      <c r="J221" s="77">
        <f t="shared" si="3"/>
        <v>-3.9369309488320581E-4</v>
      </c>
      <c r="K221" s="77">
        <f>I221/'סכום נכסי הקרן'!$C$42</f>
        <v>4.4174407812031966E-7</v>
      </c>
    </row>
    <row r="222" spans="2:11">
      <c r="B222" s="72"/>
      <c r="C222" s="69"/>
      <c r="D222" s="69"/>
      <c r="E222" s="69"/>
      <c r="F222" s="69"/>
      <c r="G222" s="76"/>
      <c r="H222" s="78"/>
      <c r="I222" s="69"/>
      <c r="J222" s="77"/>
      <c r="K222" s="69"/>
    </row>
    <row r="223" spans="2:11">
      <c r="B223" s="86" t="s">
        <v>190</v>
      </c>
      <c r="C223" s="71"/>
      <c r="D223" s="71"/>
      <c r="E223" s="71"/>
      <c r="F223" s="71"/>
      <c r="G223" s="79"/>
      <c r="H223" s="81"/>
      <c r="I223" s="79">
        <v>-168.47815485800001</v>
      </c>
      <c r="J223" s="80">
        <f t="shared" si="3"/>
        <v>4.5880644862350536E-2</v>
      </c>
      <c r="K223" s="80">
        <f>I223/'סכום נכסי הקרן'!$C$42</f>
        <v>-5.1480463924055965E-5</v>
      </c>
    </row>
    <row r="224" spans="2:11">
      <c r="B224" s="75" t="s">
        <v>2174</v>
      </c>
      <c r="C224" s="69" t="s">
        <v>2175</v>
      </c>
      <c r="D224" s="82" t="s">
        <v>454</v>
      </c>
      <c r="E224" s="82" t="s">
        <v>133</v>
      </c>
      <c r="F224" s="94">
        <v>44971</v>
      </c>
      <c r="G224" s="76">
        <v>71225.036874000012</v>
      </c>
      <c r="H224" s="78">
        <v>-5.5968660000000003</v>
      </c>
      <c r="I224" s="76">
        <v>-3.9863699510000008</v>
      </c>
      <c r="J224" s="77">
        <f t="shared" si="3"/>
        <v>1.0855842062487547E-3</v>
      </c>
      <c r="K224" s="77">
        <f>I224/'סכום נכסי הקרן'!$C$42</f>
        <v>-1.2180818019010469E-6</v>
      </c>
    </row>
    <row r="225" spans="2:11">
      <c r="B225" s="75" t="s">
        <v>2176</v>
      </c>
      <c r="C225" s="69" t="s">
        <v>2177</v>
      </c>
      <c r="D225" s="82" t="s">
        <v>454</v>
      </c>
      <c r="E225" s="82" t="s">
        <v>133</v>
      </c>
      <c r="F225" s="94">
        <v>44971</v>
      </c>
      <c r="G225" s="76">
        <v>40076.070783000003</v>
      </c>
      <c r="H225" s="78">
        <v>-5.6602509999999997</v>
      </c>
      <c r="I225" s="76">
        <v>-2.2684060770000007</v>
      </c>
      <c r="J225" s="77">
        <f t="shared" si="3"/>
        <v>6.1774141407326124E-4</v>
      </c>
      <c r="K225" s="77">
        <f>I225/'סכום נכסי הקרן'!$C$42</f>
        <v>-6.9313791636983098E-7</v>
      </c>
    </row>
    <row r="226" spans="2:11">
      <c r="B226" s="75" t="s">
        <v>2178</v>
      </c>
      <c r="C226" s="69" t="s">
        <v>2179</v>
      </c>
      <c r="D226" s="82" t="s">
        <v>454</v>
      </c>
      <c r="E226" s="82" t="s">
        <v>129</v>
      </c>
      <c r="F226" s="94">
        <v>44971</v>
      </c>
      <c r="G226" s="76">
        <v>114153.23759600002</v>
      </c>
      <c r="H226" s="78">
        <v>-11.438796</v>
      </c>
      <c r="I226" s="76">
        <v>-13.057755585000002</v>
      </c>
      <c r="J226" s="77">
        <f t="shared" si="3"/>
        <v>3.555940217885831E-3</v>
      </c>
      <c r="K226" s="77">
        <f>I226/'סכום נכסי הקרן'!$C$42</f>
        <v>-3.9899494144466722E-6</v>
      </c>
    </row>
    <row r="227" spans="2:11">
      <c r="B227" s="75" t="s">
        <v>2180</v>
      </c>
      <c r="C227" s="69" t="s">
        <v>2181</v>
      </c>
      <c r="D227" s="82" t="s">
        <v>454</v>
      </c>
      <c r="E227" s="82" t="s">
        <v>129</v>
      </c>
      <c r="F227" s="94">
        <v>44971</v>
      </c>
      <c r="G227" s="76">
        <v>252771.49427000005</v>
      </c>
      <c r="H227" s="78">
        <v>-11.269545000000001</v>
      </c>
      <c r="I227" s="76">
        <v>-28.486198027000004</v>
      </c>
      <c r="J227" s="77">
        <f t="shared" si="3"/>
        <v>7.7574753608676394E-3</v>
      </c>
      <c r="K227" s="77">
        <f>I227/'סכום נכסי הקרן'!$C$42</f>
        <v>-8.7042898297319136E-6</v>
      </c>
    </row>
    <row r="228" spans="2:11">
      <c r="B228" s="75" t="s">
        <v>2182</v>
      </c>
      <c r="C228" s="69" t="s">
        <v>2183</v>
      </c>
      <c r="D228" s="82" t="s">
        <v>454</v>
      </c>
      <c r="E228" s="82" t="s">
        <v>129</v>
      </c>
      <c r="F228" s="94">
        <v>44971</v>
      </c>
      <c r="G228" s="76">
        <v>146770.54506000003</v>
      </c>
      <c r="H228" s="78">
        <v>-11.216870999999999</v>
      </c>
      <c r="I228" s="76">
        <v>-16.463062682000004</v>
      </c>
      <c r="J228" s="77">
        <f t="shared" si="3"/>
        <v>4.4832870641068273E-3</v>
      </c>
      <c r="K228" s="77">
        <f>I228/'סכום נכסי הקרן'!$C$42</f>
        <v>-5.0304806886952283E-6</v>
      </c>
    </row>
    <row r="229" spans="2:11">
      <c r="B229" s="75" t="s">
        <v>2184</v>
      </c>
      <c r="C229" s="69" t="s">
        <v>2185</v>
      </c>
      <c r="D229" s="82" t="s">
        <v>454</v>
      </c>
      <c r="E229" s="82" t="s">
        <v>129</v>
      </c>
      <c r="F229" s="94">
        <v>44971</v>
      </c>
      <c r="G229" s="76">
        <v>289904.44217000005</v>
      </c>
      <c r="H229" s="78">
        <v>-11.095103</v>
      </c>
      <c r="I229" s="76">
        <v>-32.165196700000003</v>
      </c>
      <c r="J229" s="77">
        <f t="shared" si="3"/>
        <v>8.7593549915369016E-3</v>
      </c>
      <c r="K229" s="77">
        <f>I229/'סכום נכסי הקרן'!$C$42</f>
        <v>-9.8284507550557748E-6</v>
      </c>
    </row>
    <row r="230" spans="2:11">
      <c r="B230" s="75" t="s">
        <v>2186</v>
      </c>
      <c r="C230" s="69" t="s">
        <v>2187</v>
      </c>
      <c r="D230" s="82" t="s">
        <v>454</v>
      </c>
      <c r="E230" s="82" t="s">
        <v>129</v>
      </c>
      <c r="F230" s="94">
        <v>44987</v>
      </c>
      <c r="G230" s="76">
        <v>25440.227810000004</v>
      </c>
      <c r="H230" s="78">
        <v>-7.7511320000000001</v>
      </c>
      <c r="I230" s="76">
        <v>-1.9719056240000001</v>
      </c>
      <c r="J230" s="77">
        <f t="shared" si="3"/>
        <v>5.369972250293774E-4</v>
      </c>
      <c r="K230" s="77">
        <f>I230/'סכום נכסי הקרן'!$C$42</f>
        <v>-6.0253874707694638E-7</v>
      </c>
    </row>
    <row r="231" spans="2:11">
      <c r="B231" s="75" t="s">
        <v>2188</v>
      </c>
      <c r="C231" s="69" t="s">
        <v>2189</v>
      </c>
      <c r="D231" s="82" t="s">
        <v>454</v>
      </c>
      <c r="E231" s="82" t="s">
        <v>129</v>
      </c>
      <c r="F231" s="94">
        <v>44987</v>
      </c>
      <c r="G231" s="76">
        <v>113991.78999700003</v>
      </c>
      <c r="H231" s="78">
        <v>-7.7350180000000002</v>
      </c>
      <c r="I231" s="76">
        <v>-8.8172860010000029</v>
      </c>
      <c r="J231" s="77">
        <f t="shared" si="3"/>
        <v>2.4011585834532705E-3</v>
      </c>
      <c r="K231" s="77">
        <f>I231/'סכום נכסי הקרן'!$C$42</f>
        <v>-2.6942245080090306E-6</v>
      </c>
    </row>
    <row r="232" spans="2:11">
      <c r="B232" s="75" t="s">
        <v>2190</v>
      </c>
      <c r="C232" s="69" t="s">
        <v>2191</v>
      </c>
      <c r="D232" s="82" t="s">
        <v>454</v>
      </c>
      <c r="E232" s="82" t="s">
        <v>129</v>
      </c>
      <c r="F232" s="94">
        <v>44987</v>
      </c>
      <c r="G232" s="76">
        <v>35551.087581000007</v>
      </c>
      <c r="H232" s="78">
        <v>-7.7350180000000002</v>
      </c>
      <c r="I232" s="76">
        <v>-2.7498831850000007</v>
      </c>
      <c r="J232" s="77">
        <f t="shared" si="3"/>
        <v>7.4885918551442115E-4</v>
      </c>
      <c r="K232" s="77">
        <f>I232/'סכום נכסי הקרן'!$C$42</f>
        <v>-8.4025885860441314E-7</v>
      </c>
    </row>
    <row r="233" spans="2:11">
      <c r="B233" s="75" t="s">
        <v>2192</v>
      </c>
      <c r="C233" s="69" t="s">
        <v>2193</v>
      </c>
      <c r="D233" s="82" t="s">
        <v>454</v>
      </c>
      <c r="E233" s="82" t="s">
        <v>129</v>
      </c>
      <c r="F233" s="94">
        <v>44970</v>
      </c>
      <c r="G233" s="76">
        <v>251562.20139100004</v>
      </c>
      <c r="H233" s="78">
        <v>-0.36926300000000001</v>
      </c>
      <c r="I233" s="76">
        <v>-0.92892588900000017</v>
      </c>
      <c r="J233" s="77">
        <f t="shared" si="3"/>
        <v>2.529688127969696E-4</v>
      </c>
      <c r="K233" s="77">
        <f>I233/'סכום נכסי הקרן'!$C$42</f>
        <v>-2.8384413253511702E-7</v>
      </c>
    </row>
    <row r="234" spans="2:11">
      <c r="B234" s="75" t="s">
        <v>2194</v>
      </c>
      <c r="C234" s="69" t="s">
        <v>2195</v>
      </c>
      <c r="D234" s="82" t="s">
        <v>454</v>
      </c>
      <c r="E234" s="82" t="s">
        <v>129</v>
      </c>
      <c r="F234" s="94">
        <v>44970</v>
      </c>
      <c r="G234" s="76">
        <v>53178.018679000008</v>
      </c>
      <c r="H234" s="78">
        <v>-0.37077100000000002</v>
      </c>
      <c r="I234" s="76">
        <v>-0.19716861900000004</v>
      </c>
      <c r="J234" s="77">
        <f t="shared" si="3"/>
        <v>5.3693746788499748E-5</v>
      </c>
      <c r="K234" s="77">
        <f>I234/'סכום נכסי הקרן'!$C$42</f>
        <v>-6.0247169646062033E-8</v>
      </c>
    </row>
    <row r="235" spans="2:11">
      <c r="B235" s="75" t="s">
        <v>2196</v>
      </c>
      <c r="C235" s="69" t="s">
        <v>2197</v>
      </c>
      <c r="D235" s="82" t="s">
        <v>454</v>
      </c>
      <c r="E235" s="82" t="s">
        <v>129</v>
      </c>
      <c r="F235" s="94">
        <v>44970</v>
      </c>
      <c r="G235" s="76">
        <v>70877.393676000007</v>
      </c>
      <c r="H235" s="78">
        <v>-0.40847099999999997</v>
      </c>
      <c r="I235" s="76">
        <v>-0.28951353200000007</v>
      </c>
      <c r="J235" s="77">
        <f t="shared" si="3"/>
        <v>7.8841482776994149E-5</v>
      </c>
      <c r="K235" s="77">
        <f>I235/'סכום נכסי הקרן'!$C$42</f>
        <v>-8.846423414485958E-8</v>
      </c>
    </row>
    <row r="236" spans="2:11">
      <c r="B236" s="75" t="s">
        <v>2198</v>
      </c>
      <c r="C236" s="69" t="s">
        <v>2199</v>
      </c>
      <c r="D236" s="82" t="s">
        <v>454</v>
      </c>
      <c r="E236" s="82" t="s">
        <v>131</v>
      </c>
      <c r="F236" s="94">
        <v>44987</v>
      </c>
      <c r="G236" s="76">
        <v>210398.23570700004</v>
      </c>
      <c r="H236" s="78">
        <v>-1.478753</v>
      </c>
      <c r="I236" s="76">
        <v>-3.1112708560000004</v>
      </c>
      <c r="J236" s="77">
        <f t="shared" si="3"/>
        <v>8.4727372124315001E-4</v>
      </c>
      <c r="K236" s="77">
        <f>I236/'סכום נכסי הקרן'!$C$42</f>
        <v>-9.5068507365404138E-7</v>
      </c>
    </row>
    <row r="237" spans="2:11">
      <c r="B237" s="75" t="s">
        <v>2200</v>
      </c>
      <c r="C237" s="69" t="s">
        <v>2201</v>
      </c>
      <c r="D237" s="82" t="s">
        <v>454</v>
      </c>
      <c r="E237" s="82" t="s">
        <v>131</v>
      </c>
      <c r="F237" s="94">
        <v>44987</v>
      </c>
      <c r="G237" s="76">
        <v>63190.243785000006</v>
      </c>
      <c r="H237" s="78">
        <v>-1.478753</v>
      </c>
      <c r="I237" s="76">
        <v>-0.93442781400000019</v>
      </c>
      <c r="J237" s="77">
        <f t="shared" si="3"/>
        <v>2.5446711901475224E-4</v>
      </c>
      <c r="K237" s="77">
        <f>I237/'סכום נכסי הקרן'!$C$42</f>
        <v>-2.8552530984688235E-7</v>
      </c>
    </row>
    <row r="238" spans="2:11">
      <c r="B238" s="75" t="s">
        <v>2202</v>
      </c>
      <c r="C238" s="69" t="s">
        <v>2203</v>
      </c>
      <c r="D238" s="82" t="s">
        <v>454</v>
      </c>
      <c r="E238" s="82" t="s">
        <v>131</v>
      </c>
      <c r="F238" s="94">
        <v>44987</v>
      </c>
      <c r="G238" s="76">
        <v>176944.24089000002</v>
      </c>
      <c r="H238" s="78">
        <v>-1.4721249999999999</v>
      </c>
      <c r="I238" s="76">
        <v>-2.6048395940000004</v>
      </c>
      <c r="J238" s="77">
        <f t="shared" si="3"/>
        <v>7.0936033479493247E-4</v>
      </c>
      <c r="K238" s="77">
        <f>I238/'סכום נכסי הקרן'!$C$42</f>
        <v>-7.9593909881012733E-7</v>
      </c>
    </row>
    <row r="239" spans="2:11">
      <c r="B239" s="75" t="s">
        <v>2204</v>
      </c>
      <c r="C239" s="69" t="s">
        <v>2205</v>
      </c>
      <c r="D239" s="82" t="s">
        <v>454</v>
      </c>
      <c r="E239" s="82" t="s">
        <v>131</v>
      </c>
      <c r="F239" s="94">
        <v>44991</v>
      </c>
      <c r="G239" s="76">
        <v>81038.251628000013</v>
      </c>
      <c r="H239" s="78">
        <v>-1.284983</v>
      </c>
      <c r="I239" s="76">
        <v>-1.0413280220000001</v>
      </c>
      <c r="J239" s="77">
        <f t="shared" si="3"/>
        <v>2.835786111431723E-4</v>
      </c>
      <c r="K239" s="77">
        <f>I239/'סכום נכסי הקרן'!$C$42</f>
        <v>-3.1818991438303986E-7</v>
      </c>
    </row>
    <row r="240" spans="2:11">
      <c r="B240" s="75" t="s">
        <v>2206</v>
      </c>
      <c r="C240" s="69" t="s">
        <v>2207</v>
      </c>
      <c r="D240" s="82" t="s">
        <v>454</v>
      </c>
      <c r="E240" s="82" t="s">
        <v>131</v>
      </c>
      <c r="F240" s="94">
        <v>45005</v>
      </c>
      <c r="G240" s="76">
        <v>76417.411608000009</v>
      </c>
      <c r="H240" s="78">
        <v>-0.81121299999999996</v>
      </c>
      <c r="I240" s="76">
        <v>-0.61990759600000012</v>
      </c>
      <c r="J240" s="77">
        <f t="shared" si="3"/>
        <v>1.6881571550638898E-4</v>
      </c>
      <c r="K240" s="77">
        <f>I240/'סכום נכסי הקרן'!$C$42</f>
        <v>-1.8941999132780094E-7</v>
      </c>
    </row>
    <row r="241" spans="2:11">
      <c r="B241" s="75" t="s">
        <v>2208</v>
      </c>
      <c r="C241" s="69" t="s">
        <v>2209</v>
      </c>
      <c r="D241" s="82" t="s">
        <v>454</v>
      </c>
      <c r="E241" s="82" t="s">
        <v>131</v>
      </c>
      <c r="F241" s="94">
        <v>45005</v>
      </c>
      <c r="G241" s="76">
        <v>50974.426511000005</v>
      </c>
      <c r="H241" s="78">
        <v>-0.75290000000000001</v>
      </c>
      <c r="I241" s="76">
        <v>-0.38378629000000009</v>
      </c>
      <c r="J241" s="77">
        <f t="shared" si="3"/>
        <v>1.0451421722519512E-4</v>
      </c>
      <c r="K241" s="77">
        <f>I241/'סכום נכסי הקרן'!$C$42</f>
        <v>-1.1727037415351964E-7</v>
      </c>
    </row>
    <row r="242" spans="2:11">
      <c r="B242" s="75" t="s">
        <v>2210</v>
      </c>
      <c r="C242" s="69" t="s">
        <v>2211</v>
      </c>
      <c r="D242" s="82" t="s">
        <v>454</v>
      </c>
      <c r="E242" s="82" t="s">
        <v>131</v>
      </c>
      <c r="F242" s="94">
        <v>45005</v>
      </c>
      <c r="G242" s="76">
        <v>79287.241156000004</v>
      </c>
      <c r="H242" s="78">
        <v>-0.72493300000000005</v>
      </c>
      <c r="I242" s="76">
        <v>-0.57477975199999998</v>
      </c>
      <c r="J242" s="77">
        <f t="shared" si="3"/>
        <v>1.5652632056546825E-4</v>
      </c>
      <c r="K242" s="77">
        <f>I242/'סכום נכסי הקרן'!$C$42</f>
        <v>-1.7563065260332047E-7</v>
      </c>
    </row>
    <row r="243" spans="2:11">
      <c r="B243" s="75" t="s">
        <v>2212</v>
      </c>
      <c r="C243" s="69" t="s">
        <v>2213</v>
      </c>
      <c r="D243" s="82" t="s">
        <v>454</v>
      </c>
      <c r="E243" s="82" t="s">
        <v>132</v>
      </c>
      <c r="F243" s="94">
        <v>44966</v>
      </c>
      <c r="G243" s="76">
        <v>215293.82812100006</v>
      </c>
      <c r="H243" s="78">
        <v>-3.7370290000000002</v>
      </c>
      <c r="I243" s="76">
        <v>-8.0455937800000008</v>
      </c>
      <c r="J243" s="77">
        <f t="shared" si="3"/>
        <v>2.1910082718916263E-3</v>
      </c>
      <c r="K243" s="77">
        <f>I243/'סכום נכסי הקרן'!$C$42</f>
        <v>-2.4584249553777187E-6</v>
      </c>
    </row>
    <row r="244" spans="2:11">
      <c r="B244" s="75" t="s">
        <v>2214</v>
      </c>
      <c r="C244" s="69" t="s">
        <v>2215</v>
      </c>
      <c r="D244" s="82" t="s">
        <v>454</v>
      </c>
      <c r="E244" s="82" t="s">
        <v>132</v>
      </c>
      <c r="F244" s="94">
        <v>44966</v>
      </c>
      <c r="G244" s="76">
        <v>137128.63391600002</v>
      </c>
      <c r="H244" s="78">
        <v>-3.735325</v>
      </c>
      <c r="I244" s="76">
        <v>-5.1221996200000008</v>
      </c>
      <c r="J244" s="77">
        <f t="shared" si="3"/>
        <v>1.3948978838079179E-3</v>
      </c>
      <c r="K244" s="77">
        <f>I244/'סכום נכסי הקרן'!$C$42</f>
        <v>-1.5651477959945263E-6</v>
      </c>
    </row>
    <row r="245" spans="2:11">
      <c r="B245" s="75" t="s">
        <v>2216</v>
      </c>
      <c r="C245" s="69" t="s">
        <v>2217</v>
      </c>
      <c r="D245" s="82" t="s">
        <v>454</v>
      </c>
      <c r="E245" s="82" t="s">
        <v>132</v>
      </c>
      <c r="F245" s="94">
        <v>44966</v>
      </c>
      <c r="G245" s="76">
        <v>201028.41902800006</v>
      </c>
      <c r="H245" s="78">
        <v>-3.6918700000000002</v>
      </c>
      <c r="I245" s="76">
        <v>-7.421708079000001</v>
      </c>
      <c r="J245" s="77">
        <f t="shared" si="3"/>
        <v>2.0211092229234962E-3</v>
      </c>
      <c r="K245" s="77">
        <f>I245/'סכום נכסי הקרן'!$C$42</f>
        <v>-2.2677894077001277E-6</v>
      </c>
    </row>
    <row r="246" spans="2:11">
      <c r="B246" s="75" t="s">
        <v>2218</v>
      </c>
      <c r="C246" s="69" t="s">
        <v>2219</v>
      </c>
      <c r="D246" s="82" t="s">
        <v>454</v>
      </c>
      <c r="E246" s="82" t="s">
        <v>133</v>
      </c>
      <c r="F246" s="94">
        <v>45055</v>
      </c>
      <c r="G246" s="76">
        <v>81823.84253200001</v>
      </c>
      <c r="H246" s="78">
        <v>-2.2450290000000002</v>
      </c>
      <c r="I246" s="76">
        <v>-1.8369686790000006</v>
      </c>
      <c r="J246" s="77">
        <f t="shared" si="3"/>
        <v>5.0025065656432324E-4</v>
      </c>
      <c r="K246" s="77">
        <f>I246/'סכום נכסי הקרן'!$C$42</f>
        <v>-5.6130719076657674E-7</v>
      </c>
    </row>
    <row r="247" spans="2:11">
      <c r="B247" s="75" t="s">
        <v>2220</v>
      </c>
      <c r="C247" s="69" t="s">
        <v>2221</v>
      </c>
      <c r="D247" s="82" t="s">
        <v>454</v>
      </c>
      <c r="E247" s="82" t="s">
        <v>133</v>
      </c>
      <c r="F247" s="94">
        <v>45097</v>
      </c>
      <c r="G247" s="76">
        <v>78150.756955000019</v>
      </c>
      <c r="H247" s="78">
        <v>-2.5966619999999998</v>
      </c>
      <c r="I247" s="76">
        <v>-2.029311147</v>
      </c>
      <c r="J247" s="77">
        <f t="shared" si="3"/>
        <v>5.526301266130894E-4</v>
      </c>
      <c r="K247" s="77">
        <f>I247/'סכום נכסי הקרן'!$C$42</f>
        <v>-6.2007967372309737E-7</v>
      </c>
    </row>
    <row r="248" spans="2:11">
      <c r="B248" s="75" t="s">
        <v>2222</v>
      </c>
      <c r="C248" s="69" t="s">
        <v>2223</v>
      </c>
      <c r="D248" s="82" t="s">
        <v>454</v>
      </c>
      <c r="E248" s="82" t="s">
        <v>129</v>
      </c>
      <c r="F248" s="94">
        <v>45026</v>
      </c>
      <c r="G248" s="76">
        <v>81102.411942000021</v>
      </c>
      <c r="H248" s="78">
        <v>1.573674</v>
      </c>
      <c r="I248" s="76">
        <v>1.2762874040000001</v>
      </c>
      <c r="J248" s="77">
        <f t="shared" si="3"/>
        <v>-3.475636896342398E-4</v>
      </c>
      <c r="K248" s="77">
        <f>I248/'סכום נכסי הקרן'!$C$42</f>
        <v>3.8998449213624662E-7</v>
      </c>
    </row>
    <row r="249" spans="2:11">
      <c r="B249" s="75" t="s">
        <v>2224</v>
      </c>
      <c r="C249" s="69" t="s">
        <v>2225</v>
      </c>
      <c r="D249" s="82" t="s">
        <v>454</v>
      </c>
      <c r="E249" s="82" t="s">
        <v>131</v>
      </c>
      <c r="F249" s="94">
        <v>45078</v>
      </c>
      <c r="G249" s="76">
        <v>76856.585265000016</v>
      </c>
      <c r="H249" s="78">
        <v>1.221822</v>
      </c>
      <c r="I249" s="76">
        <v>0.93905090800000013</v>
      </c>
      <c r="J249" s="77">
        <f t="shared" si="3"/>
        <v>-2.5572609846023607E-4</v>
      </c>
      <c r="K249" s="77">
        <f>I249/'סכום נכסי הקרן'!$C$42</f>
        <v>2.8693795010333053E-7</v>
      </c>
    </row>
    <row r="250" spans="2:11">
      <c r="B250" s="75" t="s">
        <v>2226</v>
      </c>
      <c r="C250" s="69" t="s">
        <v>2227</v>
      </c>
      <c r="D250" s="82" t="s">
        <v>454</v>
      </c>
      <c r="E250" s="82" t="s">
        <v>131</v>
      </c>
      <c r="F250" s="94">
        <v>45068</v>
      </c>
      <c r="G250" s="76">
        <v>102475.44702000002</v>
      </c>
      <c r="H250" s="78">
        <v>0.23438200000000001</v>
      </c>
      <c r="I250" s="76">
        <v>0.24018423400000002</v>
      </c>
      <c r="J250" s="77">
        <f t="shared" si="3"/>
        <v>-6.5407931081496143E-5</v>
      </c>
      <c r="K250" s="77">
        <f>I250/'סכום נכסי הקרן'!$C$42</f>
        <v>7.33910921803812E-8</v>
      </c>
    </row>
    <row r="251" spans="2:11">
      <c r="B251" s="75" t="s">
        <v>2228</v>
      </c>
      <c r="C251" s="69" t="s">
        <v>2229</v>
      </c>
      <c r="D251" s="82" t="s">
        <v>454</v>
      </c>
      <c r="E251" s="82" t="s">
        <v>131</v>
      </c>
      <c r="F251" s="94">
        <v>45068</v>
      </c>
      <c r="G251" s="76">
        <v>40657.13360500001</v>
      </c>
      <c r="H251" s="78">
        <v>0.23438200000000001</v>
      </c>
      <c r="I251" s="76">
        <v>9.5293093999999995E-2</v>
      </c>
      <c r="J251" s="77">
        <f t="shared" si="3"/>
        <v>-2.5950596427967595E-5</v>
      </c>
      <c r="K251" s="77">
        <f>I251/'סכום נכסי הקרן'!$C$42</f>
        <v>2.9117915566047226E-8</v>
      </c>
    </row>
    <row r="252" spans="2:11">
      <c r="B252" s="75" t="s">
        <v>2230</v>
      </c>
      <c r="C252" s="69" t="s">
        <v>2231</v>
      </c>
      <c r="D252" s="82" t="s">
        <v>454</v>
      </c>
      <c r="E252" s="82" t="s">
        <v>131</v>
      </c>
      <c r="F252" s="94">
        <v>45097</v>
      </c>
      <c r="G252" s="76">
        <v>94866.645079000009</v>
      </c>
      <c r="H252" s="78">
        <v>-0.68732599999999999</v>
      </c>
      <c r="I252" s="76">
        <v>-0.65204323700000011</v>
      </c>
      <c r="J252" s="77">
        <f t="shared" si="3"/>
        <v>1.7756702177151087E-4</v>
      </c>
      <c r="K252" s="77">
        <f>I252/'סכום נכסי הקרן'!$C$42</f>
        <v>-1.9923941099423346E-7</v>
      </c>
    </row>
    <row r="253" spans="2:11">
      <c r="B253" s="75" t="s">
        <v>2232</v>
      </c>
      <c r="C253" s="69" t="s">
        <v>2233</v>
      </c>
      <c r="D253" s="82" t="s">
        <v>454</v>
      </c>
      <c r="E253" s="82" t="s">
        <v>132</v>
      </c>
      <c r="F253" s="94">
        <v>45078</v>
      </c>
      <c r="G253" s="76">
        <v>74441.966903000008</v>
      </c>
      <c r="H253" s="78">
        <v>1.1746160000000001</v>
      </c>
      <c r="I253" s="76">
        <v>0.87440719800000011</v>
      </c>
      <c r="J253" s="77">
        <f t="shared" si="3"/>
        <v>-2.3812206484772082E-4</v>
      </c>
      <c r="K253" s="77">
        <f>I253/'סכום נכסי הקרן'!$C$42</f>
        <v>2.6718531105420861E-7</v>
      </c>
    </row>
    <row r="254" spans="2:11">
      <c r="B254" s="75" t="s">
        <v>2234</v>
      </c>
      <c r="C254" s="69" t="s">
        <v>2235</v>
      </c>
      <c r="D254" s="82" t="s">
        <v>454</v>
      </c>
      <c r="E254" s="82" t="s">
        <v>133</v>
      </c>
      <c r="F254" s="94">
        <v>45077</v>
      </c>
      <c r="G254" s="76">
        <v>99415.464125000013</v>
      </c>
      <c r="H254" s="78">
        <v>-2.266187</v>
      </c>
      <c r="I254" s="76">
        <v>-2.2529400940000004</v>
      </c>
      <c r="J254" s="77">
        <f t="shared" si="3"/>
        <v>6.1352965573540285E-4</v>
      </c>
      <c r="K254" s="77">
        <f>I254/'סכום נכסי הקרן'!$C$42</f>
        <v>-6.8841210499949254E-7</v>
      </c>
    </row>
    <row r="255" spans="2:11">
      <c r="B255" s="75" t="s">
        <v>2236</v>
      </c>
      <c r="C255" s="69" t="s">
        <v>2237</v>
      </c>
      <c r="D255" s="82" t="s">
        <v>454</v>
      </c>
      <c r="E255" s="82" t="s">
        <v>133</v>
      </c>
      <c r="F255" s="94">
        <v>45078</v>
      </c>
      <c r="G255" s="76">
        <v>50684.417834000007</v>
      </c>
      <c r="H255" s="78">
        <v>-1.5885640000000001</v>
      </c>
      <c r="I255" s="76">
        <v>-0.80515446400000001</v>
      </c>
      <c r="J255" s="77">
        <f t="shared" si="3"/>
        <v>2.1926288338838663E-4</v>
      </c>
      <c r="K255" s="77">
        <f>I255/'סכום נכסי הקרן'!$C$42</f>
        <v>-2.4602433100113229E-7</v>
      </c>
    </row>
    <row r="256" spans="2:11">
      <c r="B256" s="75" t="s">
        <v>2238</v>
      </c>
      <c r="C256" s="69" t="s">
        <v>2239</v>
      </c>
      <c r="D256" s="82" t="s">
        <v>454</v>
      </c>
      <c r="E256" s="82" t="s">
        <v>133</v>
      </c>
      <c r="F256" s="94">
        <v>45083</v>
      </c>
      <c r="G256" s="76">
        <v>102351.62411500001</v>
      </c>
      <c r="H256" s="78">
        <v>0.66752199999999995</v>
      </c>
      <c r="I256" s="76">
        <v>0.6832198960000001</v>
      </c>
      <c r="J256" s="77">
        <f t="shared" si="3"/>
        <v>-1.8605717422349614E-4</v>
      </c>
      <c r="K256" s="77">
        <f>I256/'סכום נכסי הקרן'!$C$42</f>
        <v>2.0876580253309406E-7</v>
      </c>
    </row>
    <row r="257" spans="2:11">
      <c r="B257" s="75" t="s">
        <v>2240</v>
      </c>
      <c r="C257" s="69" t="s">
        <v>2241</v>
      </c>
      <c r="D257" s="82" t="s">
        <v>454</v>
      </c>
      <c r="E257" s="82" t="s">
        <v>133</v>
      </c>
      <c r="F257" s="94">
        <v>45084</v>
      </c>
      <c r="G257" s="76">
        <v>78985.593324000016</v>
      </c>
      <c r="H257" s="78">
        <v>0.98641900000000005</v>
      </c>
      <c r="I257" s="76">
        <v>0.77912853800000015</v>
      </c>
      <c r="J257" s="77">
        <f t="shared" si="3"/>
        <v>-2.1217539914435371E-4</v>
      </c>
      <c r="K257" s="77">
        <f>I257/'סכום נכסי הקרן'!$C$42</f>
        <v>2.3807180596509777E-7</v>
      </c>
    </row>
    <row r="258" spans="2:11">
      <c r="B258" s="75" t="s">
        <v>2242</v>
      </c>
      <c r="C258" s="69" t="s">
        <v>2243</v>
      </c>
      <c r="D258" s="82" t="s">
        <v>454</v>
      </c>
      <c r="E258" s="82" t="s">
        <v>133</v>
      </c>
      <c r="F258" s="94">
        <v>45085</v>
      </c>
      <c r="G258" s="76">
        <v>79032.770026000013</v>
      </c>
      <c r="H258" s="78">
        <v>1.0455220000000001</v>
      </c>
      <c r="I258" s="76">
        <v>0.82630524000000016</v>
      </c>
      <c r="J258" s="77">
        <f t="shared" si="3"/>
        <v>-2.2502274728906284E-4</v>
      </c>
      <c r="K258" s="77">
        <f>I258/'סכום נכסי הקרן'!$C$42</f>
        <v>2.5248719713206493E-7</v>
      </c>
    </row>
    <row r="259" spans="2:11">
      <c r="B259" s="75" t="s">
        <v>2244</v>
      </c>
      <c r="C259" s="69" t="s">
        <v>2245</v>
      </c>
      <c r="D259" s="82" t="s">
        <v>454</v>
      </c>
      <c r="E259" s="82" t="s">
        <v>133</v>
      </c>
      <c r="F259" s="94">
        <v>45089</v>
      </c>
      <c r="G259" s="76">
        <v>55777.014775000011</v>
      </c>
      <c r="H259" s="78">
        <v>1.851102</v>
      </c>
      <c r="I259" s="76">
        <v>1.0324894280000001</v>
      </c>
      <c r="J259" s="77">
        <f t="shared" si="3"/>
        <v>-2.8117164988022226E-4</v>
      </c>
      <c r="K259" s="77">
        <f>I259/'סכום נכסי הקרן'!$C$42</f>
        <v>3.1548917896757972E-7</v>
      </c>
    </row>
    <row r="260" spans="2:11">
      <c r="B260" s="75" t="s">
        <v>2246</v>
      </c>
      <c r="C260" s="69" t="s">
        <v>2247</v>
      </c>
      <c r="D260" s="82" t="s">
        <v>454</v>
      </c>
      <c r="E260" s="82" t="s">
        <v>133</v>
      </c>
      <c r="F260" s="94">
        <v>45090</v>
      </c>
      <c r="G260" s="76">
        <v>47978.705934000005</v>
      </c>
      <c r="H260" s="78">
        <v>2.1985320000000002</v>
      </c>
      <c r="I260" s="76">
        <v>1.0548270610000001</v>
      </c>
      <c r="J260" s="77">
        <f t="shared" si="3"/>
        <v>-2.8725472342528997E-4</v>
      </c>
      <c r="K260" s="77">
        <f>I260/'סכום נכסי הקרן'!$C$42</f>
        <v>3.22314703088345E-7</v>
      </c>
    </row>
    <row r="261" spans="2:11">
      <c r="B261" s="75" t="s">
        <v>2248</v>
      </c>
      <c r="C261" s="69" t="s">
        <v>2249</v>
      </c>
      <c r="D261" s="82" t="s">
        <v>454</v>
      </c>
      <c r="E261" s="82" t="s">
        <v>133</v>
      </c>
      <c r="F261" s="94">
        <v>45090</v>
      </c>
      <c r="G261" s="76">
        <v>72103.927803000013</v>
      </c>
      <c r="H261" s="78">
        <v>2.3828239999999998</v>
      </c>
      <c r="I261" s="76">
        <v>1.7181094970000004</v>
      </c>
      <c r="J261" s="77">
        <f t="shared" si="3"/>
        <v>-4.6788244881318906E-4</v>
      </c>
      <c r="K261" s="77">
        <f>I261/'סכום נכסי הקרן'!$C$42</f>
        <v>5.2498838233618362E-7</v>
      </c>
    </row>
    <row r="262" spans="2:11">
      <c r="B262" s="75" t="s">
        <v>2250</v>
      </c>
      <c r="C262" s="69" t="s">
        <v>2251</v>
      </c>
      <c r="D262" s="82" t="s">
        <v>454</v>
      </c>
      <c r="E262" s="82" t="s">
        <v>131</v>
      </c>
      <c r="F262" s="94">
        <v>45078</v>
      </c>
      <c r="G262" s="76">
        <v>248711.32704100004</v>
      </c>
      <c r="H262" s="78">
        <v>-1.6122620000000001</v>
      </c>
      <c r="I262" s="76">
        <v>-4.0098791729999999</v>
      </c>
      <c r="J262" s="77">
        <f t="shared" si="3"/>
        <v>1.0919863315953981E-3</v>
      </c>
      <c r="K262" s="77">
        <f>I262/'סכום נכסי הקרן'!$C$42</f>
        <v>-1.2252653186962875E-6</v>
      </c>
    </row>
    <row r="263" spans="2:11">
      <c r="B263" s="75" t="s">
        <v>2252</v>
      </c>
      <c r="C263" s="69" t="s">
        <v>2253</v>
      </c>
      <c r="D263" s="82" t="s">
        <v>454</v>
      </c>
      <c r="E263" s="82" t="s">
        <v>131</v>
      </c>
      <c r="F263" s="94">
        <v>45078</v>
      </c>
      <c r="G263" s="76">
        <v>63446.767102000005</v>
      </c>
      <c r="H263" s="78">
        <v>-1.6122620000000001</v>
      </c>
      <c r="I263" s="76">
        <v>-1.0229283620000003</v>
      </c>
      <c r="J263" s="77">
        <f t="shared" si="3"/>
        <v>2.7856794215312127E-4</v>
      </c>
      <c r="K263" s="77">
        <f>I263/'סכום נכסי הקרן'!$C$42</f>
        <v>-3.1256768381170411E-7</v>
      </c>
    </row>
    <row r="264" spans="2:11">
      <c r="B264" s="75" t="s">
        <v>2254</v>
      </c>
      <c r="C264" s="69" t="s">
        <v>2255</v>
      </c>
      <c r="D264" s="82" t="s">
        <v>454</v>
      </c>
      <c r="E264" s="82" t="s">
        <v>131</v>
      </c>
      <c r="F264" s="94">
        <v>45106</v>
      </c>
      <c r="G264" s="76">
        <v>51590.082472000009</v>
      </c>
      <c r="H264" s="78">
        <v>0.64989399999999997</v>
      </c>
      <c r="I264" s="76">
        <v>0.33528100200000005</v>
      </c>
      <c r="J264" s="77">
        <f t="shared" si="3"/>
        <v>-9.1305063228050895E-5</v>
      </c>
      <c r="K264" s="77">
        <f>I264/'סכום נכסי הקרן'!$C$42</f>
        <v>1.0244901804883901E-7</v>
      </c>
    </row>
    <row r="265" spans="2:11">
      <c r="B265" s="75" t="s">
        <v>2256</v>
      </c>
      <c r="C265" s="69" t="s">
        <v>2257</v>
      </c>
      <c r="D265" s="82" t="s">
        <v>454</v>
      </c>
      <c r="E265" s="82" t="s">
        <v>131</v>
      </c>
      <c r="F265" s="94">
        <v>45097</v>
      </c>
      <c r="G265" s="76">
        <v>95948.892674000017</v>
      </c>
      <c r="H265" s="78">
        <v>0.67651300000000003</v>
      </c>
      <c r="I265" s="76">
        <v>0.64910658300000013</v>
      </c>
      <c r="J265" s="77">
        <f t="shared" si="3"/>
        <v>-1.7676730041077325E-4</v>
      </c>
      <c r="K265" s="77">
        <f>I265/'סכום נכסי הקרן'!$C$42</f>
        <v>1.9834208213618744E-7</v>
      </c>
    </row>
    <row r="266" spans="2:11">
      <c r="B266" s="75" t="s">
        <v>2258</v>
      </c>
      <c r="C266" s="69" t="s">
        <v>2259</v>
      </c>
      <c r="D266" s="82" t="s">
        <v>454</v>
      </c>
      <c r="E266" s="82" t="s">
        <v>131</v>
      </c>
      <c r="F266" s="94">
        <v>45019</v>
      </c>
      <c r="G266" s="76">
        <v>233301.76498300006</v>
      </c>
      <c r="H266" s="78">
        <v>0.80037899999999995</v>
      </c>
      <c r="I266" s="76">
        <v>1.8672991800000005</v>
      </c>
      <c r="J266" s="77">
        <f t="shared" si="3"/>
        <v>-5.0851037988602649E-4</v>
      </c>
      <c r="K266" s="77">
        <f>I266/'סכום נכסי הקרן'!$C$42</f>
        <v>5.7057502886609218E-7</v>
      </c>
    </row>
    <row r="267" spans="2:11">
      <c r="B267" s="75" t="s">
        <v>2260</v>
      </c>
      <c r="C267" s="69" t="s">
        <v>2261</v>
      </c>
      <c r="D267" s="82" t="s">
        <v>454</v>
      </c>
      <c r="E267" s="82" t="s">
        <v>131</v>
      </c>
      <c r="F267" s="94">
        <v>45019</v>
      </c>
      <c r="G267" s="76">
        <v>177458.28236600003</v>
      </c>
      <c r="H267" s="78">
        <v>0.81842999999999999</v>
      </c>
      <c r="I267" s="76">
        <v>1.4523711160000004</v>
      </c>
      <c r="J267" s="77">
        <f t="shared" si="3"/>
        <v>-3.9551551023154856E-4</v>
      </c>
      <c r="K267" s="77">
        <f>I267/'סכום נכסי הקרן'!$C$42</f>
        <v>4.4378892269206614E-7</v>
      </c>
    </row>
    <row r="268" spans="2:11">
      <c r="B268" s="75" t="s">
        <v>2260</v>
      </c>
      <c r="C268" s="69" t="s">
        <v>2262</v>
      </c>
      <c r="D268" s="82" t="s">
        <v>454</v>
      </c>
      <c r="E268" s="82" t="s">
        <v>131</v>
      </c>
      <c r="F268" s="94">
        <v>45019</v>
      </c>
      <c r="G268" s="76">
        <v>1760948.2200000002</v>
      </c>
      <c r="H268" s="78">
        <v>0.81842999999999999</v>
      </c>
      <c r="I268" s="76">
        <v>14.412120000000003</v>
      </c>
      <c r="J268" s="77">
        <f t="shared" ref="J268:J311" si="4">IFERROR(I268/$I$11,0)</f>
        <v>-3.9247661513796628E-3</v>
      </c>
      <c r="K268" s="77">
        <f>I268/'סכום נכסי הקרן'!$C$42</f>
        <v>4.4037912473252329E-6</v>
      </c>
    </row>
    <row r="269" spans="2:11">
      <c r="B269" s="75" t="s">
        <v>2263</v>
      </c>
      <c r="C269" s="69" t="s">
        <v>2264</v>
      </c>
      <c r="D269" s="82" t="s">
        <v>454</v>
      </c>
      <c r="E269" s="82" t="s">
        <v>131</v>
      </c>
      <c r="F269" s="94">
        <v>45036</v>
      </c>
      <c r="G269" s="76">
        <v>77882.602031000017</v>
      </c>
      <c r="H269" s="78">
        <v>1.147578</v>
      </c>
      <c r="I269" s="76">
        <v>0.89376396500000022</v>
      </c>
      <c r="J269" s="77">
        <f t="shared" si="4"/>
        <v>-2.4339337704341052E-4</v>
      </c>
      <c r="K269" s="77">
        <f>I269/'סכום נכסי הקרן'!$C$42</f>
        <v>2.7309999682501228E-7</v>
      </c>
    </row>
    <row r="270" spans="2:11">
      <c r="B270" s="75" t="s">
        <v>2265</v>
      </c>
      <c r="C270" s="69" t="s">
        <v>2266</v>
      </c>
      <c r="D270" s="82" t="s">
        <v>454</v>
      </c>
      <c r="E270" s="82" t="s">
        <v>131</v>
      </c>
      <c r="F270" s="94">
        <v>45036</v>
      </c>
      <c r="G270" s="76">
        <v>409223.22405900003</v>
      </c>
      <c r="H270" s="78">
        <v>1.1700280000000001</v>
      </c>
      <c r="I270" s="76">
        <v>4.7880262180000006</v>
      </c>
      <c r="J270" s="77">
        <f t="shared" si="4"/>
        <v>-1.3038944466410758E-3</v>
      </c>
      <c r="K270" s="77">
        <f>I270/'סכום נכסי הקרן'!$C$42</f>
        <v>1.4630372180353851E-6</v>
      </c>
    </row>
    <row r="271" spans="2:11">
      <c r="B271" s="75" t="s">
        <v>2267</v>
      </c>
      <c r="C271" s="69" t="s">
        <v>2268</v>
      </c>
      <c r="D271" s="82" t="s">
        <v>454</v>
      </c>
      <c r="E271" s="82" t="s">
        <v>131</v>
      </c>
      <c r="F271" s="94">
        <v>45056</v>
      </c>
      <c r="G271" s="76">
        <v>1663.6963440000002</v>
      </c>
      <c r="H271" s="78">
        <v>1.141014</v>
      </c>
      <c r="I271" s="76">
        <v>1.8983003000000005E-2</v>
      </c>
      <c r="J271" s="77">
        <f t="shared" si="4"/>
        <v>-5.1695272885556461E-6</v>
      </c>
      <c r="K271" s="77">
        <f>I271/'סכום נכסי הקרן'!$C$42</f>
        <v>5.8004778241749745E-9</v>
      </c>
    </row>
    <row r="272" spans="2:11">
      <c r="B272" s="75" t="s">
        <v>2269</v>
      </c>
      <c r="C272" s="69" t="s">
        <v>2270</v>
      </c>
      <c r="D272" s="82" t="s">
        <v>454</v>
      </c>
      <c r="E272" s="82" t="s">
        <v>131</v>
      </c>
      <c r="F272" s="94">
        <v>45056</v>
      </c>
      <c r="G272" s="76">
        <v>52047.696482000007</v>
      </c>
      <c r="H272" s="78">
        <v>1.1768559999999999</v>
      </c>
      <c r="I272" s="76">
        <v>0.61252668600000015</v>
      </c>
      <c r="J272" s="77">
        <f t="shared" si="4"/>
        <v>-1.6680571657948719E-4</v>
      </c>
      <c r="K272" s="77">
        <f>I272/'סכום נכסי הקרן'!$C$42</f>
        <v>1.8716466824866371E-7</v>
      </c>
    </row>
    <row r="273" spans="2:11">
      <c r="B273" s="75" t="s">
        <v>2271</v>
      </c>
      <c r="C273" s="69" t="s">
        <v>2272</v>
      </c>
      <c r="D273" s="82" t="s">
        <v>454</v>
      </c>
      <c r="E273" s="82" t="s">
        <v>131</v>
      </c>
      <c r="F273" s="94">
        <v>45056</v>
      </c>
      <c r="G273" s="76">
        <v>807023.65000000014</v>
      </c>
      <c r="H273" s="78">
        <v>1.1777519999999999</v>
      </c>
      <c r="I273" s="76">
        <v>9.5047400000000017</v>
      </c>
      <c r="J273" s="77">
        <f t="shared" si="4"/>
        <v>-2.5883688055375847E-3</v>
      </c>
      <c r="K273" s="77">
        <f>I273/'סכום נכסי הקרן'!$C$42</f>
        <v>2.9042840900646146E-6</v>
      </c>
    </row>
    <row r="274" spans="2:11">
      <c r="B274" s="75" t="s">
        <v>2271</v>
      </c>
      <c r="C274" s="69" t="s">
        <v>2273</v>
      </c>
      <c r="D274" s="82" t="s">
        <v>454</v>
      </c>
      <c r="E274" s="82" t="s">
        <v>131</v>
      </c>
      <c r="F274" s="94">
        <v>45056</v>
      </c>
      <c r="G274" s="76">
        <v>143132.46268300002</v>
      </c>
      <c r="H274" s="78">
        <v>1.1777519999999999</v>
      </c>
      <c r="I274" s="76">
        <v>1.6857457370000002</v>
      </c>
      <c r="J274" s="77">
        <f t="shared" si="4"/>
        <v>-4.5906902026975646E-4</v>
      </c>
      <c r="K274" s="77">
        <f>I274/'סכום נכסי הקרן'!$C$42</f>
        <v>5.1509925825044637E-7</v>
      </c>
    </row>
    <row r="275" spans="2:11">
      <c r="B275" s="75" t="s">
        <v>2274</v>
      </c>
      <c r="C275" s="69" t="s">
        <v>2275</v>
      </c>
      <c r="D275" s="82" t="s">
        <v>454</v>
      </c>
      <c r="E275" s="82" t="s">
        <v>131</v>
      </c>
      <c r="F275" s="94">
        <v>45029</v>
      </c>
      <c r="G275" s="76">
        <v>322473.54351700004</v>
      </c>
      <c r="H275" s="78">
        <v>1.7171430000000001</v>
      </c>
      <c r="I275" s="76">
        <v>5.5373319590000003</v>
      </c>
      <c r="J275" s="77">
        <f t="shared" si="4"/>
        <v>-1.5079483824472759E-3</v>
      </c>
      <c r="K275" s="77">
        <f>I275/'סכום נכסי הקרן'!$C$42</f>
        <v>1.6919963207757416E-6</v>
      </c>
    </row>
    <row r="276" spans="2:11">
      <c r="B276" s="75" t="s">
        <v>2276</v>
      </c>
      <c r="C276" s="69" t="s">
        <v>2277</v>
      </c>
      <c r="D276" s="82" t="s">
        <v>454</v>
      </c>
      <c r="E276" s="82" t="s">
        <v>131</v>
      </c>
      <c r="F276" s="94">
        <v>45029</v>
      </c>
      <c r="G276" s="76">
        <v>373246.11578100006</v>
      </c>
      <c r="H276" s="78">
        <v>1.7198</v>
      </c>
      <c r="I276" s="76">
        <v>6.4190874579999999</v>
      </c>
      <c r="J276" s="77">
        <f t="shared" si="4"/>
        <v>-1.7480715660086175E-3</v>
      </c>
      <c r="K276" s="77">
        <f>I276/'סכום נכסי הקרן'!$C$42</f>
        <v>1.961426990849061E-6</v>
      </c>
    </row>
    <row r="277" spans="2:11">
      <c r="B277" s="75" t="s">
        <v>2278</v>
      </c>
      <c r="C277" s="69" t="s">
        <v>2279</v>
      </c>
      <c r="D277" s="82" t="s">
        <v>454</v>
      </c>
      <c r="E277" s="82" t="s">
        <v>131</v>
      </c>
      <c r="F277" s="94">
        <v>45099</v>
      </c>
      <c r="G277" s="76">
        <v>25513.297273000004</v>
      </c>
      <c r="H277" s="78">
        <v>1.1961379999999999</v>
      </c>
      <c r="I277" s="76">
        <v>0.30517435100000007</v>
      </c>
      <c r="J277" s="77">
        <f t="shared" si="4"/>
        <v>-8.3106299633506822E-5</v>
      </c>
      <c r="K277" s="77">
        <f>I277/'סכום נכסי הקרן'!$C$42</f>
        <v>9.3249579925920566E-8</v>
      </c>
    </row>
    <row r="278" spans="2:11">
      <c r="B278" s="75" t="s">
        <v>2278</v>
      </c>
      <c r="C278" s="69" t="s">
        <v>2280</v>
      </c>
      <c r="D278" s="82" t="s">
        <v>454</v>
      </c>
      <c r="E278" s="82" t="s">
        <v>131</v>
      </c>
      <c r="F278" s="94">
        <v>45099</v>
      </c>
      <c r="G278" s="76">
        <v>50034.774737000007</v>
      </c>
      <c r="H278" s="78">
        <v>1.1961379999999999</v>
      </c>
      <c r="I278" s="76">
        <v>0.59848516500000015</v>
      </c>
      <c r="J278" s="77">
        <f t="shared" si="4"/>
        <v>-1.6298187342978496E-4</v>
      </c>
      <c r="K278" s="77">
        <f>I278/'סכום נכסי הקרן'!$C$42</f>
        <v>1.8287411784532726E-7</v>
      </c>
    </row>
    <row r="279" spans="2:11">
      <c r="B279" s="75" t="s">
        <v>2278</v>
      </c>
      <c r="C279" s="69" t="s">
        <v>2281</v>
      </c>
      <c r="D279" s="82" t="s">
        <v>454</v>
      </c>
      <c r="E279" s="82" t="s">
        <v>131</v>
      </c>
      <c r="F279" s="94">
        <v>45099</v>
      </c>
      <c r="G279" s="76">
        <v>1294625.7500000002</v>
      </c>
      <c r="H279" s="78">
        <v>1.1961390000000001</v>
      </c>
      <c r="I279" s="76">
        <v>15.485520000000003</v>
      </c>
      <c r="J279" s="77">
        <f t="shared" si="4"/>
        <v>-4.2170787318252132E-3</v>
      </c>
      <c r="K279" s="77">
        <f>I279/'סכום נכסי הקרן'!$C$42</f>
        <v>4.7317811284030271E-6</v>
      </c>
    </row>
    <row r="280" spans="2:11">
      <c r="B280" s="75" t="s">
        <v>2282</v>
      </c>
      <c r="C280" s="69" t="s">
        <v>2283</v>
      </c>
      <c r="D280" s="82" t="s">
        <v>454</v>
      </c>
      <c r="E280" s="82" t="s">
        <v>132</v>
      </c>
      <c r="F280" s="94">
        <v>45033</v>
      </c>
      <c r="G280" s="76">
        <v>2961684.61</v>
      </c>
      <c r="H280" s="78">
        <v>-1.472351</v>
      </c>
      <c r="I280" s="76">
        <v>-43.606390000000005</v>
      </c>
      <c r="J280" s="77">
        <f t="shared" si="4"/>
        <v>1.1875066503461016E-2</v>
      </c>
      <c r="K280" s="77">
        <f>I280/'סכום נכסי הקרן'!$C$42</f>
        <v>-1.3324440721382457E-5</v>
      </c>
    </row>
    <row r="281" spans="2:11">
      <c r="B281" s="75" t="s">
        <v>2284</v>
      </c>
      <c r="C281" s="69" t="s">
        <v>2285</v>
      </c>
      <c r="D281" s="82" t="s">
        <v>454</v>
      </c>
      <c r="E281" s="82" t="s">
        <v>132</v>
      </c>
      <c r="F281" s="94">
        <v>45033</v>
      </c>
      <c r="G281" s="76">
        <v>3317026.3200000008</v>
      </c>
      <c r="H281" s="78">
        <v>-1.4079699999999999</v>
      </c>
      <c r="I281" s="76">
        <v>-46.702720000000006</v>
      </c>
      <c r="J281" s="77">
        <f t="shared" si="4"/>
        <v>1.2718271471050892E-2</v>
      </c>
      <c r="K281" s="77">
        <f>I281/'סכום נכסי הקרן'!$C$42</f>
        <v>-1.427056044234166E-5</v>
      </c>
    </row>
    <row r="282" spans="2:11">
      <c r="B282" s="75" t="s">
        <v>2286</v>
      </c>
      <c r="C282" s="69" t="s">
        <v>2287</v>
      </c>
      <c r="D282" s="82" t="s">
        <v>454</v>
      </c>
      <c r="E282" s="82" t="s">
        <v>132</v>
      </c>
      <c r="F282" s="94">
        <v>45064</v>
      </c>
      <c r="G282" s="76">
        <v>58778.86832300001</v>
      </c>
      <c r="H282" s="78">
        <v>-1.3428929999999999</v>
      </c>
      <c r="I282" s="76">
        <v>-0.7893370340000001</v>
      </c>
      <c r="J282" s="77">
        <f t="shared" si="4"/>
        <v>2.149554175980784E-4</v>
      </c>
      <c r="K282" s="77">
        <f>I282/'סכום נכסי הקרן'!$C$42</f>
        <v>-2.4119113090363246E-7</v>
      </c>
    </row>
    <row r="283" spans="2:11">
      <c r="B283" s="75" t="s">
        <v>2288</v>
      </c>
      <c r="C283" s="69" t="s">
        <v>2289</v>
      </c>
      <c r="D283" s="82" t="s">
        <v>454</v>
      </c>
      <c r="E283" s="82" t="s">
        <v>132</v>
      </c>
      <c r="F283" s="94">
        <v>45064</v>
      </c>
      <c r="G283" s="76">
        <v>2049820.1300000004</v>
      </c>
      <c r="H283" s="78">
        <v>-1.1942600000000001</v>
      </c>
      <c r="I283" s="76">
        <v>-24.48019</v>
      </c>
      <c r="J283" s="77">
        <f t="shared" si="4"/>
        <v>6.6665432352313808E-3</v>
      </c>
      <c r="K283" s="77">
        <f>I283/'סכום נכסי הקרן'!$C$42</f>
        <v>-7.480207384816298E-6</v>
      </c>
    </row>
    <row r="284" spans="2:11">
      <c r="B284" s="75" t="s">
        <v>2288</v>
      </c>
      <c r="C284" s="69" t="s">
        <v>2290</v>
      </c>
      <c r="D284" s="82" t="s">
        <v>454</v>
      </c>
      <c r="E284" s="82" t="s">
        <v>132</v>
      </c>
      <c r="F284" s="94">
        <v>45064</v>
      </c>
      <c r="G284" s="76">
        <v>126560.18362800003</v>
      </c>
      <c r="H284" s="78">
        <v>-1.1942600000000001</v>
      </c>
      <c r="I284" s="76">
        <v>-1.5114578950000002</v>
      </c>
      <c r="J284" s="77">
        <f t="shared" si="4"/>
        <v>4.1160625817239624E-4</v>
      </c>
      <c r="K284" s="77">
        <f>I284/'סכום נכסי הקרן'!$C$42</f>
        <v>-4.6184357670499692E-7</v>
      </c>
    </row>
    <row r="285" spans="2:11">
      <c r="B285" s="75" t="s">
        <v>2291</v>
      </c>
      <c r="C285" s="69" t="s">
        <v>2292</v>
      </c>
      <c r="D285" s="82" t="s">
        <v>454</v>
      </c>
      <c r="E285" s="82" t="s">
        <v>132</v>
      </c>
      <c r="F285" s="94">
        <v>45064</v>
      </c>
      <c r="G285" s="76">
        <v>176626.74168599999</v>
      </c>
      <c r="H285" s="78">
        <v>-1.1764209999999999</v>
      </c>
      <c r="I285" s="76">
        <v>-2.0778743910000004</v>
      </c>
      <c r="J285" s="77">
        <f t="shared" si="4"/>
        <v>5.6585506341991535E-4</v>
      </c>
      <c r="K285" s="77">
        <f>I285/'סכום נכסי הקרן'!$C$42</f>
        <v>-6.3491873895908773E-7</v>
      </c>
    </row>
    <row r="286" spans="2:11">
      <c r="B286" s="75" t="s">
        <v>2293</v>
      </c>
      <c r="C286" s="69" t="s">
        <v>2294</v>
      </c>
      <c r="D286" s="82" t="s">
        <v>454</v>
      </c>
      <c r="E286" s="82" t="s">
        <v>129</v>
      </c>
      <c r="F286" s="94">
        <v>45069</v>
      </c>
      <c r="G286" s="76">
        <v>25785.254691000002</v>
      </c>
      <c r="H286" s="78">
        <v>4.7532589999999999</v>
      </c>
      <c r="I286" s="76">
        <v>1.2256399180000004</v>
      </c>
      <c r="J286" s="77">
        <f t="shared" si="4"/>
        <v>-3.3377116371124759E-4</v>
      </c>
      <c r="K286" s="77">
        <f>I286/'סכום נכסי הקרן'!$C$42</f>
        <v>3.7450856246414939E-7</v>
      </c>
    </row>
    <row r="287" spans="2:11">
      <c r="B287" s="75" t="s">
        <v>2295</v>
      </c>
      <c r="C287" s="69" t="s">
        <v>2296</v>
      </c>
      <c r="D287" s="82" t="s">
        <v>454</v>
      </c>
      <c r="E287" s="82" t="s">
        <v>129</v>
      </c>
      <c r="F287" s="94">
        <v>45070</v>
      </c>
      <c r="G287" s="76">
        <v>25151.928173000004</v>
      </c>
      <c r="H287" s="78">
        <v>4.6986379999999999</v>
      </c>
      <c r="I287" s="76">
        <v>1.1817980290000003</v>
      </c>
      <c r="J287" s="77">
        <f t="shared" si="4"/>
        <v>-3.2183196517836384E-4</v>
      </c>
      <c r="K287" s="77">
        <f>I287/'סכום נכסי הקרן'!$C$42</f>
        <v>3.6111216227844423E-7</v>
      </c>
    </row>
    <row r="288" spans="2:11">
      <c r="B288" s="75" t="s">
        <v>2297</v>
      </c>
      <c r="C288" s="69" t="s">
        <v>2298</v>
      </c>
      <c r="D288" s="82" t="s">
        <v>454</v>
      </c>
      <c r="E288" s="82" t="s">
        <v>129</v>
      </c>
      <c r="F288" s="94">
        <v>45083</v>
      </c>
      <c r="G288" s="76">
        <v>59695.754507000005</v>
      </c>
      <c r="H288" s="78">
        <v>4.0065410000000004</v>
      </c>
      <c r="I288" s="76">
        <v>2.3917349330000008</v>
      </c>
      <c r="J288" s="77">
        <f t="shared" si="4"/>
        <v>-6.5132682132196414E-4</v>
      </c>
      <c r="K288" s="77">
        <f>I288/'סכום נכסי הקרן'!$C$42</f>
        <v>7.3082248578747636E-7</v>
      </c>
    </row>
    <row r="289" spans="2:11">
      <c r="B289" s="75" t="s">
        <v>2299</v>
      </c>
      <c r="C289" s="69" t="s">
        <v>2300</v>
      </c>
      <c r="D289" s="82" t="s">
        <v>454</v>
      </c>
      <c r="E289" s="82" t="s">
        <v>129</v>
      </c>
      <c r="F289" s="94">
        <v>45084</v>
      </c>
      <c r="G289" s="76">
        <v>51152.99478400001</v>
      </c>
      <c r="H289" s="78">
        <v>3.978885</v>
      </c>
      <c r="I289" s="76">
        <v>2.0353187750000004</v>
      </c>
      <c r="J289" s="77">
        <f t="shared" si="4"/>
        <v>-5.5426614789410016E-4</v>
      </c>
      <c r="K289" s="77">
        <f>I289/'סכום נכסי הקרן'!$C$42</f>
        <v>6.2191537448076436E-7</v>
      </c>
    </row>
    <row r="290" spans="2:11">
      <c r="B290" s="75" t="s">
        <v>2301</v>
      </c>
      <c r="C290" s="69" t="s">
        <v>2302</v>
      </c>
      <c r="D290" s="82" t="s">
        <v>454</v>
      </c>
      <c r="E290" s="82" t="s">
        <v>129</v>
      </c>
      <c r="F290" s="94">
        <v>45090</v>
      </c>
      <c r="G290" s="76">
        <v>59649.173813000016</v>
      </c>
      <c r="H290" s="78">
        <v>3.9318689999999998</v>
      </c>
      <c r="I290" s="76">
        <v>2.3453275560000004</v>
      </c>
      <c r="J290" s="77">
        <f t="shared" si="4"/>
        <v>-6.3868897883772755E-4</v>
      </c>
      <c r="K290" s="77">
        <f>I290/'סכום נכסי הקרן'!$C$42</f>
        <v>7.1664217084117246E-7</v>
      </c>
    </row>
    <row r="291" spans="2:11">
      <c r="B291" s="75" t="s">
        <v>2303</v>
      </c>
      <c r="C291" s="69" t="s">
        <v>2304</v>
      </c>
      <c r="D291" s="82" t="s">
        <v>454</v>
      </c>
      <c r="E291" s="82" t="s">
        <v>129</v>
      </c>
      <c r="F291" s="94">
        <v>45089</v>
      </c>
      <c r="G291" s="76">
        <v>59644.002679000005</v>
      </c>
      <c r="H291" s="78">
        <v>3.9235720000000001</v>
      </c>
      <c r="I291" s="76">
        <v>2.3401756500000004</v>
      </c>
      <c r="J291" s="77">
        <f t="shared" si="4"/>
        <v>-6.3728599119372445E-4</v>
      </c>
      <c r="K291" s="77">
        <f>I291/'סכום נכסי הקרן'!$C$42</f>
        <v>7.1506794591452445E-7</v>
      </c>
    </row>
    <row r="292" spans="2:11">
      <c r="B292" s="75" t="s">
        <v>2305</v>
      </c>
      <c r="C292" s="69" t="s">
        <v>2306</v>
      </c>
      <c r="D292" s="82" t="s">
        <v>454</v>
      </c>
      <c r="E292" s="82" t="s">
        <v>129</v>
      </c>
      <c r="F292" s="94">
        <v>45076</v>
      </c>
      <c r="G292" s="76">
        <v>71350.845140000019</v>
      </c>
      <c r="H292" s="78">
        <v>3.8544320000000001</v>
      </c>
      <c r="I292" s="76">
        <v>2.7501697380000003</v>
      </c>
      <c r="J292" s="77">
        <f t="shared" si="4"/>
        <v>-7.4893722077328483E-4</v>
      </c>
      <c r="K292" s="77">
        <f>I292/'סכום נכסי הקרן'!$C$42</f>
        <v>8.4034641821349853E-7</v>
      </c>
    </row>
    <row r="293" spans="2:11">
      <c r="B293" s="75" t="s">
        <v>2307</v>
      </c>
      <c r="C293" s="69" t="s">
        <v>2308</v>
      </c>
      <c r="D293" s="82" t="s">
        <v>454</v>
      </c>
      <c r="E293" s="82" t="s">
        <v>129</v>
      </c>
      <c r="F293" s="94">
        <v>45085</v>
      </c>
      <c r="G293" s="76">
        <v>68115.36530200002</v>
      </c>
      <c r="H293" s="78">
        <v>3.8544320000000001</v>
      </c>
      <c r="I293" s="76">
        <v>2.6254603710000004</v>
      </c>
      <c r="J293" s="77">
        <f t="shared" si="4"/>
        <v>-7.1497586724850268E-4</v>
      </c>
      <c r="K293" s="77">
        <f>I293/'סכום נכסי הקרן'!$C$42</f>
        <v>8.0224001756917493E-7</v>
      </c>
    </row>
    <row r="294" spans="2:11">
      <c r="B294" s="75" t="s">
        <v>2309</v>
      </c>
      <c r="C294" s="69" t="s">
        <v>2310</v>
      </c>
      <c r="D294" s="82" t="s">
        <v>454</v>
      </c>
      <c r="E294" s="82" t="s">
        <v>129</v>
      </c>
      <c r="F294" s="94">
        <v>45082</v>
      </c>
      <c r="G294" s="76">
        <v>47666.991039000008</v>
      </c>
      <c r="H294" s="78">
        <v>3.8267760000000002</v>
      </c>
      <c r="I294" s="76">
        <v>1.8241088200000002</v>
      </c>
      <c r="J294" s="77">
        <f t="shared" si="4"/>
        <v>-4.9674860833583796E-4</v>
      </c>
      <c r="K294" s="77">
        <f>I294/'סכום נכסי הקרן'!$C$42</f>
        <v>5.5737771096027213E-7</v>
      </c>
    </row>
    <row r="295" spans="2:11">
      <c r="B295" s="75" t="s">
        <v>2311</v>
      </c>
      <c r="C295" s="69" t="s">
        <v>2312</v>
      </c>
      <c r="D295" s="82" t="s">
        <v>454</v>
      </c>
      <c r="E295" s="82" t="s">
        <v>129</v>
      </c>
      <c r="F295" s="94">
        <v>45078</v>
      </c>
      <c r="G295" s="76">
        <v>59582.878778000006</v>
      </c>
      <c r="H295" s="78">
        <v>3.825393</v>
      </c>
      <c r="I295" s="76">
        <v>2.2792791980000007</v>
      </c>
      <c r="J295" s="77">
        <f t="shared" si="4"/>
        <v>-6.2070242586477107E-4</v>
      </c>
      <c r="K295" s="77">
        <f>I295/'סכום נכסי הקרן'!$C$42</f>
        <v>6.9646032522369208E-7</v>
      </c>
    </row>
    <row r="296" spans="2:11">
      <c r="B296" s="75" t="s">
        <v>2313</v>
      </c>
      <c r="C296" s="69" t="s">
        <v>2314</v>
      </c>
      <c r="D296" s="82" t="s">
        <v>454</v>
      </c>
      <c r="E296" s="82" t="s">
        <v>129</v>
      </c>
      <c r="F296" s="94">
        <v>45091</v>
      </c>
      <c r="G296" s="76">
        <v>47608.579824000008</v>
      </c>
      <c r="H296" s="78">
        <v>3.7092369999999999</v>
      </c>
      <c r="I296" s="76">
        <v>1.7659149500000004</v>
      </c>
      <c r="J296" s="77">
        <f t="shared" si="4"/>
        <v>-4.8090102094454595E-4</v>
      </c>
      <c r="K296" s="77">
        <f>I296/'סכום נכסי הקרן'!$C$42</f>
        <v>5.3959589569964553E-7</v>
      </c>
    </row>
    <row r="297" spans="2:11">
      <c r="B297" s="75" t="s">
        <v>2315</v>
      </c>
      <c r="C297" s="69" t="s">
        <v>2316</v>
      </c>
      <c r="D297" s="82" t="s">
        <v>454</v>
      </c>
      <c r="E297" s="82" t="s">
        <v>129</v>
      </c>
      <c r="F297" s="94">
        <v>45085</v>
      </c>
      <c r="G297" s="76">
        <v>5094.6762350000008</v>
      </c>
      <c r="H297" s="78">
        <v>3.5916980000000001</v>
      </c>
      <c r="I297" s="76">
        <v>0.182985377</v>
      </c>
      <c r="J297" s="77">
        <f t="shared" si="4"/>
        <v>-4.9831309609345917E-5</v>
      </c>
      <c r="K297" s="77">
        <f>I297/'סכום נכסי הקרן'!$C$42</f>
        <v>5.5913314739337989E-8</v>
      </c>
    </row>
    <row r="298" spans="2:11">
      <c r="B298" s="75" t="s">
        <v>2317</v>
      </c>
      <c r="C298" s="69" t="s">
        <v>2318</v>
      </c>
      <c r="D298" s="82" t="s">
        <v>454</v>
      </c>
      <c r="E298" s="82" t="s">
        <v>129</v>
      </c>
      <c r="F298" s="94">
        <v>45077</v>
      </c>
      <c r="G298" s="76">
        <v>101659.32049800002</v>
      </c>
      <c r="H298" s="78">
        <v>3.3704480000000001</v>
      </c>
      <c r="I298" s="76">
        <v>3.4263746570000007</v>
      </c>
      <c r="J298" s="77">
        <f t="shared" si="4"/>
        <v>-9.3308404840777772E-4</v>
      </c>
      <c r="K298" s="77">
        <f>I298/'סכום נכסי הקרן'!$C$42</f>
        <v>1.0469687127607594E-6</v>
      </c>
    </row>
    <row r="299" spans="2:11">
      <c r="B299" s="75" t="s">
        <v>2319</v>
      </c>
      <c r="C299" s="69" t="s">
        <v>2320</v>
      </c>
      <c r="D299" s="82" t="s">
        <v>454</v>
      </c>
      <c r="E299" s="82" t="s">
        <v>129</v>
      </c>
      <c r="F299" s="94">
        <v>45099</v>
      </c>
      <c r="G299" s="76">
        <v>222355.76000000004</v>
      </c>
      <c r="H299" s="78">
        <v>1.8355269999999999</v>
      </c>
      <c r="I299" s="76">
        <v>4.0814000000000004</v>
      </c>
      <c r="J299" s="77">
        <f t="shared" si="4"/>
        <v>-1.1114631692104252E-3</v>
      </c>
      <c r="K299" s="77">
        <f>I299/'סכום נכסי הקרן'!$C$42</f>
        <v>1.2471193410014074E-6</v>
      </c>
    </row>
    <row r="300" spans="2:11">
      <c r="B300" s="72"/>
      <c r="C300" s="69"/>
      <c r="D300" s="69"/>
      <c r="E300" s="69"/>
      <c r="F300" s="69"/>
      <c r="G300" s="76"/>
      <c r="H300" s="78"/>
      <c r="I300" s="69"/>
      <c r="J300" s="77"/>
      <c r="K300" s="69"/>
    </row>
    <row r="301" spans="2:11">
      <c r="B301" s="70" t="s">
        <v>197</v>
      </c>
      <c r="C301" s="71"/>
      <c r="D301" s="71"/>
      <c r="E301" s="71"/>
      <c r="F301" s="71"/>
      <c r="G301" s="79"/>
      <c r="H301" s="81"/>
      <c r="I301" s="79">
        <v>390.26395334400002</v>
      </c>
      <c r="J301" s="80">
        <f t="shared" si="4"/>
        <v>-0.10627824041071979</v>
      </c>
      <c r="K301" s="80">
        <f>I301/'סכום נכסי הקרן'!$C$42</f>
        <v>1.1924969968907072E-4</v>
      </c>
    </row>
    <row r="302" spans="2:11">
      <c r="B302" s="86" t="s">
        <v>188</v>
      </c>
      <c r="C302" s="71"/>
      <c r="D302" s="71"/>
      <c r="E302" s="71"/>
      <c r="F302" s="71"/>
      <c r="G302" s="79"/>
      <c r="H302" s="81"/>
      <c r="I302" s="79">
        <v>390.26395334400002</v>
      </c>
      <c r="J302" s="80">
        <f t="shared" si="4"/>
        <v>-0.10627824041071979</v>
      </c>
      <c r="K302" s="80">
        <f>I302/'סכום נכסי הקרן'!$C$42</f>
        <v>1.1924969968907072E-4</v>
      </c>
    </row>
    <row r="303" spans="2:11">
      <c r="B303" s="75" t="s">
        <v>2321</v>
      </c>
      <c r="C303" s="69" t="s">
        <v>2322</v>
      </c>
      <c r="D303" s="82" t="s">
        <v>454</v>
      </c>
      <c r="E303" s="82" t="s">
        <v>129</v>
      </c>
      <c r="F303" s="94">
        <v>44788</v>
      </c>
      <c r="G303" s="76">
        <v>1191247.3827610002</v>
      </c>
      <c r="H303" s="78">
        <v>1.405079</v>
      </c>
      <c r="I303" s="76">
        <v>16.737962925000005</v>
      </c>
      <c r="J303" s="77">
        <f t="shared" si="4"/>
        <v>-4.5581489975859025E-3</v>
      </c>
      <c r="K303" s="77">
        <f>I303/'סכום נכסי הקרן'!$C$42</f>
        <v>5.1144796620600758E-6</v>
      </c>
    </row>
    <row r="304" spans="2:11">
      <c r="B304" s="75" t="s">
        <v>2323</v>
      </c>
      <c r="C304" s="69" t="s">
        <v>2324</v>
      </c>
      <c r="D304" s="82" t="s">
        <v>454</v>
      </c>
      <c r="E304" s="82" t="s">
        <v>138</v>
      </c>
      <c r="F304" s="94">
        <v>44909</v>
      </c>
      <c r="G304" s="76">
        <v>423354.11532600009</v>
      </c>
      <c r="H304" s="78">
        <v>19.873031999999998</v>
      </c>
      <c r="I304" s="76">
        <v>84.133296962000003</v>
      </c>
      <c r="J304" s="77">
        <f t="shared" si="4"/>
        <v>-2.2911515871393725E-2</v>
      </c>
      <c r="K304" s="77">
        <f>I304/'סכום נכסי הקרן'!$C$42</f>
        <v>2.570790950740558E-5</v>
      </c>
    </row>
    <row r="305" spans="2:11">
      <c r="B305" s="75" t="s">
        <v>2325</v>
      </c>
      <c r="C305" s="69" t="s">
        <v>2326</v>
      </c>
      <c r="D305" s="82" t="s">
        <v>454</v>
      </c>
      <c r="E305" s="82" t="s">
        <v>129</v>
      </c>
      <c r="F305" s="94">
        <v>44868</v>
      </c>
      <c r="G305" s="76">
        <v>265536.22573200008</v>
      </c>
      <c r="H305" s="78">
        <v>22.552578</v>
      </c>
      <c r="I305" s="76">
        <v>59.885263816000005</v>
      </c>
      <c r="J305" s="77">
        <f t="shared" si="4"/>
        <v>-1.6308194519021355E-2</v>
      </c>
      <c r="K305" s="77">
        <f>I305/'סכום נכסי הקרן'!$C$42</f>
        <v>1.8298640355247059E-5</v>
      </c>
    </row>
    <row r="306" spans="2:11">
      <c r="B306" s="75" t="s">
        <v>2321</v>
      </c>
      <c r="C306" s="69" t="s">
        <v>2327</v>
      </c>
      <c r="D306" s="82" t="s">
        <v>454</v>
      </c>
      <c r="E306" s="82" t="s">
        <v>129</v>
      </c>
      <c r="F306" s="94">
        <v>44972</v>
      </c>
      <c r="G306" s="76">
        <v>1175702.5782120002</v>
      </c>
      <c r="H306" s="78">
        <v>6.1653229999999999</v>
      </c>
      <c r="I306" s="76">
        <v>72.485859793000017</v>
      </c>
      <c r="J306" s="77">
        <f t="shared" si="4"/>
        <v>-1.9739639204309874E-2</v>
      </c>
      <c r="K306" s="77">
        <f>I306/'סכום נכסי הקרן'!$C$42</f>
        <v>2.2148899323018225E-5</v>
      </c>
    </row>
    <row r="307" spans="2:11">
      <c r="B307" s="75" t="s">
        <v>2328</v>
      </c>
      <c r="C307" s="69" t="s">
        <v>2329</v>
      </c>
      <c r="D307" s="82" t="s">
        <v>454</v>
      </c>
      <c r="E307" s="82" t="s">
        <v>129</v>
      </c>
      <c r="F307" s="94">
        <v>44946</v>
      </c>
      <c r="G307" s="76">
        <v>177153.85641300003</v>
      </c>
      <c r="H307" s="78">
        <v>-9.3647760000000009</v>
      </c>
      <c r="I307" s="76">
        <v>-16.590061727000005</v>
      </c>
      <c r="J307" s="77">
        <f t="shared" si="4"/>
        <v>4.5178719519008191E-3</v>
      </c>
      <c r="K307" s="77">
        <f>I307/'סכום נכסי הקרן'!$C$42</f>
        <v>-5.0692867271399313E-6</v>
      </c>
    </row>
    <row r="308" spans="2:11">
      <c r="B308" s="75" t="s">
        <v>2330</v>
      </c>
      <c r="C308" s="69" t="s">
        <v>2331</v>
      </c>
      <c r="D308" s="82" t="s">
        <v>454</v>
      </c>
      <c r="E308" s="82" t="s">
        <v>138</v>
      </c>
      <c r="F308" s="94">
        <v>44972</v>
      </c>
      <c r="G308" s="76">
        <v>572764.79988400009</v>
      </c>
      <c r="H308" s="78">
        <v>15.918257000000001</v>
      </c>
      <c r="I308" s="76">
        <v>91.174171886000025</v>
      </c>
      <c r="J308" s="77">
        <f t="shared" si="4"/>
        <v>-2.4828915086624596E-2</v>
      </c>
      <c r="K308" s="77">
        <f>I308/'סכום נכסי הקרן'!$C$42</f>
        <v>2.7859330905771885E-5</v>
      </c>
    </row>
    <row r="309" spans="2:11">
      <c r="B309" s="75" t="s">
        <v>2332</v>
      </c>
      <c r="C309" s="69" t="s">
        <v>2333</v>
      </c>
      <c r="D309" s="82" t="s">
        <v>454</v>
      </c>
      <c r="E309" s="82" t="s">
        <v>129</v>
      </c>
      <c r="F309" s="94">
        <v>45068</v>
      </c>
      <c r="G309" s="76">
        <v>118327.61860100001</v>
      </c>
      <c r="H309" s="78">
        <v>5.4498439999999997</v>
      </c>
      <c r="I309" s="76">
        <v>6.4486706290000013</v>
      </c>
      <c r="J309" s="77">
        <f t="shared" si="4"/>
        <v>-1.756127773436205E-3</v>
      </c>
      <c r="K309" s="77">
        <f>I309/'סכום נכסי הקרן'!$C$42</f>
        <v>1.9704664735565276E-6</v>
      </c>
    </row>
    <row r="310" spans="2:11">
      <c r="B310" s="75" t="s">
        <v>2321</v>
      </c>
      <c r="C310" s="69" t="s">
        <v>2334</v>
      </c>
      <c r="D310" s="82" t="s">
        <v>454</v>
      </c>
      <c r="E310" s="82" t="s">
        <v>129</v>
      </c>
      <c r="F310" s="94">
        <v>45069</v>
      </c>
      <c r="G310" s="76">
        <v>933183.75464100007</v>
      </c>
      <c r="H310" s="78">
        <v>7.1095499999999996</v>
      </c>
      <c r="I310" s="76">
        <v>66.345162545000008</v>
      </c>
      <c r="J310" s="77">
        <f t="shared" si="4"/>
        <v>-1.8067379973549885E-2</v>
      </c>
      <c r="K310" s="77">
        <f>I310/'סכום נכסי הקרן'!$C$42</f>
        <v>2.0272537705628377E-5</v>
      </c>
    </row>
    <row r="311" spans="2:11">
      <c r="B311" s="75" t="s">
        <v>2330</v>
      </c>
      <c r="C311" s="69" t="s">
        <v>2335</v>
      </c>
      <c r="D311" s="82" t="s">
        <v>454</v>
      </c>
      <c r="E311" s="82" t="s">
        <v>138</v>
      </c>
      <c r="F311" s="94">
        <v>45082</v>
      </c>
      <c r="G311" s="76">
        <v>298897.89309700002</v>
      </c>
      <c r="H311" s="78">
        <v>3.2263950000000001</v>
      </c>
      <c r="I311" s="76">
        <v>9.6436265150000011</v>
      </c>
      <c r="J311" s="77">
        <f t="shared" si="4"/>
        <v>-2.6261909366990708E-3</v>
      </c>
      <c r="K311" s="77">
        <f>I311/'סכום נכסי הקרן'!$C$42</f>
        <v>2.9467224835229327E-6</v>
      </c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28" t="s">
        <v>216</v>
      </c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28" t="s">
        <v>109</v>
      </c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28" t="s">
        <v>199</v>
      </c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28" t="s">
        <v>207</v>
      </c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143</v>
      </c>
      <c r="C1" s="67" t="s" vm="1">
        <v>224</v>
      </c>
    </row>
    <row r="2" spans="2:17">
      <c r="B2" s="46" t="s">
        <v>142</v>
      </c>
      <c r="C2" s="67" t="s">
        <v>225</v>
      </c>
    </row>
    <row r="3" spans="2:17">
      <c r="B3" s="46" t="s">
        <v>144</v>
      </c>
      <c r="C3" s="67" t="s">
        <v>226</v>
      </c>
    </row>
    <row r="4" spans="2:17">
      <c r="B4" s="46" t="s">
        <v>145</v>
      </c>
      <c r="C4" s="67">
        <v>2207</v>
      </c>
    </row>
    <row r="6" spans="2:17" ht="26.25" customHeight="1">
      <c r="B6" s="153" t="s">
        <v>171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17" ht="26.25" customHeight="1">
      <c r="B7" s="153" t="s">
        <v>99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</row>
    <row r="8" spans="2:17" s="3" customFormat="1" ht="47.25">
      <c r="B8" s="21" t="s">
        <v>113</v>
      </c>
      <c r="C8" s="29" t="s">
        <v>44</v>
      </c>
      <c r="D8" s="29" t="s">
        <v>50</v>
      </c>
      <c r="E8" s="29" t="s">
        <v>14</v>
      </c>
      <c r="F8" s="29" t="s">
        <v>64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108</v>
      </c>
      <c r="O8" s="29" t="s">
        <v>57</v>
      </c>
      <c r="P8" s="29" t="s">
        <v>146</v>
      </c>
      <c r="Q8" s="30" t="s">
        <v>148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208</v>
      </c>
      <c r="M9" s="15"/>
      <c r="N9" s="15" t="s">
        <v>204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17" s="4" customFormat="1" ht="18" customHeight="1">
      <c r="B11" s="125" t="s">
        <v>2568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6">
        <v>0</v>
      </c>
      <c r="O11" s="68"/>
      <c r="P11" s="127">
        <v>0</v>
      </c>
      <c r="Q11" s="127">
        <v>0</v>
      </c>
    </row>
    <row r="12" spans="2:17" ht="18" customHeight="1">
      <c r="B12" s="128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28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28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28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13"/>
      <c r="C506" s="113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13"/>
      <c r="C507" s="113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13"/>
      <c r="C508" s="113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13"/>
      <c r="C509" s="113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13"/>
      <c r="C510" s="113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13"/>
      <c r="C511" s="113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13"/>
      <c r="C512" s="113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13"/>
      <c r="C513" s="113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13"/>
      <c r="C514" s="113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13"/>
      <c r="C515" s="113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13"/>
      <c r="C516" s="113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13"/>
      <c r="C517" s="113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13"/>
      <c r="C518" s="113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13"/>
      <c r="C519" s="113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13"/>
      <c r="C520" s="113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13"/>
      <c r="C521" s="113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13"/>
      <c r="C522" s="113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13"/>
      <c r="C523" s="113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13"/>
      <c r="C524" s="113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13"/>
      <c r="C525" s="113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13"/>
      <c r="C526" s="113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13"/>
      <c r="C527" s="113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13"/>
      <c r="C528" s="113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13"/>
      <c r="C529" s="113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13"/>
      <c r="C530" s="113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13"/>
      <c r="C531" s="113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13"/>
      <c r="C532" s="113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13"/>
      <c r="C533" s="113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13"/>
      <c r="C534" s="113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13"/>
      <c r="C535" s="113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13"/>
      <c r="C536" s="113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13"/>
      <c r="C537" s="113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13"/>
      <c r="C538" s="113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13"/>
      <c r="C539" s="113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13"/>
      <c r="C540" s="113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13"/>
      <c r="C541" s="113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13"/>
      <c r="C542" s="113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13"/>
      <c r="C543" s="113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13"/>
      <c r="C544" s="113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13"/>
      <c r="C545" s="113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13"/>
      <c r="C546" s="113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13"/>
      <c r="C547" s="113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13"/>
      <c r="C548" s="113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13"/>
      <c r="C549" s="113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13"/>
      <c r="C550" s="113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13"/>
      <c r="C551" s="113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13"/>
      <c r="C552" s="113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13"/>
      <c r="C553" s="113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13"/>
      <c r="C554" s="113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13"/>
      <c r="C555" s="113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13"/>
      <c r="C556" s="113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13"/>
      <c r="C557" s="113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13"/>
      <c r="C558" s="113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5.42578125" style="2" customWidth="1"/>
    <col min="4" max="4" width="10.140625" style="2" bestFit="1" customWidth="1"/>
    <col min="5" max="5" width="15.4257812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143</v>
      </c>
      <c r="C1" s="67" t="s" vm="1">
        <v>224</v>
      </c>
    </row>
    <row r="2" spans="2:18">
      <c r="B2" s="46" t="s">
        <v>142</v>
      </c>
      <c r="C2" s="67" t="s">
        <v>225</v>
      </c>
    </row>
    <row r="3" spans="2:18">
      <c r="B3" s="46" t="s">
        <v>144</v>
      </c>
      <c r="C3" s="67" t="s">
        <v>226</v>
      </c>
    </row>
    <row r="4" spans="2:18">
      <c r="B4" s="46" t="s">
        <v>145</v>
      </c>
      <c r="C4" s="67">
        <v>2207</v>
      </c>
    </row>
    <row r="6" spans="2:18" ht="26.25" customHeight="1">
      <c r="B6" s="153" t="s">
        <v>172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8" s="3" customFormat="1" ht="78.75">
      <c r="B7" s="47" t="s">
        <v>113</v>
      </c>
      <c r="C7" s="48" t="s">
        <v>184</v>
      </c>
      <c r="D7" s="48" t="s">
        <v>44</v>
      </c>
      <c r="E7" s="48" t="s">
        <v>114</v>
      </c>
      <c r="F7" s="48" t="s">
        <v>14</v>
      </c>
      <c r="G7" s="48" t="s">
        <v>101</v>
      </c>
      <c r="H7" s="48" t="s">
        <v>64</v>
      </c>
      <c r="I7" s="48" t="s">
        <v>17</v>
      </c>
      <c r="J7" s="48" t="s">
        <v>223</v>
      </c>
      <c r="K7" s="48" t="s">
        <v>100</v>
      </c>
      <c r="L7" s="48" t="s">
        <v>33</v>
      </c>
      <c r="M7" s="48" t="s">
        <v>18</v>
      </c>
      <c r="N7" s="48" t="s">
        <v>201</v>
      </c>
      <c r="O7" s="48" t="s">
        <v>200</v>
      </c>
      <c r="P7" s="48" t="s">
        <v>108</v>
      </c>
      <c r="Q7" s="48" t="s">
        <v>146</v>
      </c>
      <c r="R7" s="50" t="s">
        <v>148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208</v>
      </c>
      <c r="O8" s="15"/>
      <c r="P8" s="15" t="s">
        <v>204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84" t="s">
        <v>38</v>
      </c>
      <c r="C10" s="85"/>
      <c r="D10" s="85"/>
      <c r="E10" s="85"/>
      <c r="F10" s="85"/>
      <c r="G10" s="85"/>
      <c r="H10" s="85"/>
      <c r="I10" s="87">
        <v>5.7627342159308306</v>
      </c>
      <c r="J10" s="85"/>
      <c r="K10" s="85"/>
      <c r="L10" s="85"/>
      <c r="M10" s="88">
        <v>3.9495207393374879E-2</v>
      </c>
      <c r="N10" s="87"/>
      <c r="O10" s="89"/>
      <c r="P10" s="87">
        <v>81279.641894706991</v>
      </c>
      <c r="Q10" s="90">
        <f>IFERROR(P10/$P$10,0)</f>
        <v>1</v>
      </c>
      <c r="R10" s="90">
        <f>P10/'סכום נכסי הקרן'!$C$42</f>
        <v>2.4835941940647168E-2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5.893999083592858</v>
      </c>
      <c r="J11" s="71"/>
      <c r="K11" s="71"/>
      <c r="L11" s="71"/>
      <c r="M11" s="91">
        <v>3.8407858628313175E-2</v>
      </c>
      <c r="N11" s="79"/>
      <c r="O11" s="81"/>
      <c r="P11" s="79">
        <v>78401.642526195981</v>
      </c>
      <c r="Q11" s="80">
        <f t="shared" ref="Q11:Q74" si="0">IFERROR(P11/$P$10,0)</f>
        <v>0.96459138719829385</v>
      </c>
      <c r="R11" s="80">
        <f>P11/'סכום נכסי הקרן'!$C$42</f>
        <v>2.3956535688905139E-2</v>
      </c>
    </row>
    <row r="12" spans="2:18">
      <c r="B12" s="86" t="s">
        <v>34</v>
      </c>
      <c r="C12" s="71"/>
      <c r="D12" s="71"/>
      <c r="E12" s="71"/>
      <c r="F12" s="71"/>
      <c r="G12" s="71"/>
      <c r="H12" s="71"/>
      <c r="I12" s="79">
        <v>6.6386763039550027</v>
      </c>
      <c r="J12" s="71"/>
      <c r="K12" s="71"/>
      <c r="L12" s="71"/>
      <c r="M12" s="91">
        <v>3.5640855835582901E-2</v>
      </c>
      <c r="N12" s="79"/>
      <c r="O12" s="81"/>
      <c r="P12" s="79">
        <f>SUM(P13:P31)</f>
        <v>9190.9520184760004</v>
      </c>
      <c r="Q12" s="80">
        <f t="shared" si="0"/>
        <v>0.11307815590996746</v>
      </c>
      <c r="R12" s="80">
        <f>P12/'סכום נכסי הקרן'!$C$42</f>
        <v>2.8084025149354005E-3</v>
      </c>
    </row>
    <row r="13" spans="2:18">
      <c r="B13" s="75" t="s">
        <v>2597</v>
      </c>
      <c r="C13" s="82" t="s">
        <v>2350</v>
      </c>
      <c r="D13" s="69">
        <v>6028</v>
      </c>
      <c r="E13" s="69"/>
      <c r="F13" s="69" t="s">
        <v>455</v>
      </c>
      <c r="G13" s="94">
        <v>43100</v>
      </c>
      <c r="H13" s="69"/>
      <c r="I13" s="76">
        <v>7.5899999999755181</v>
      </c>
      <c r="J13" s="82" t="s">
        <v>26</v>
      </c>
      <c r="K13" s="82" t="s">
        <v>130</v>
      </c>
      <c r="L13" s="83">
        <v>5.8899999999776714E-2</v>
      </c>
      <c r="M13" s="83">
        <v>5.8899999999776714E-2</v>
      </c>
      <c r="N13" s="76">
        <v>127646.82102400003</v>
      </c>
      <c r="O13" s="78">
        <v>109.12</v>
      </c>
      <c r="P13" s="76">
        <v>139.28821109900002</v>
      </c>
      <c r="Q13" s="77">
        <f t="shared" si="0"/>
        <v>1.7136912497650978E-3</v>
      </c>
      <c r="R13" s="77">
        <f>P13/'סכום נכסי הקרן'!$C$42</f>
        <v>4.2561136383361054E-5</v>
      </c>
    </row>
    <row r="14" spans="2:18">
      <c r="B14" s="75" t="s">
        <v>2597</v>
      </c>
      <c r="C14" s="82" t="s">
        <v>2350</v>
      </c>
      <c r="D14" s="69">
        <v>6869</v>
      </c>
      <c r="E14" s="69"/>
      <c r="F14" s="69" t="s">
        <v>455</v>
      </c>
      <c r="G14" s="94">
        <v>43555</v>
      </c>
      <c r="H14" s="69"/>
      <c r="I14" s="76">
        <v>3.4900000000133993</v>
      </c>
      <c r="J14" s="82" t="s">
        <v>26</v>
      </c>
      <c r="K14" s="82" t="s">
        <v>130</v>
      </c>
      <c r="L14" s="83">
        <v>5.7600000000238218E-2</v>
      </c>
      <c r="M14" s="83">
        <v>5.7600000000238218E-2</v>
      </c>
      <c r="N14" s="76">
        <v>26752.440150000002</v>
      </c>
      <c r="O14" s="78">
        <v>100.43</v>
      </c>
      <c r="P14" s="76">
        <v>26.867475636000002</v>
      </c>
      <c r="Q14" s="77">
        <f t="shared" si="0"/>
        <v>3.3055602866465921E-4</v>
      </c>
      <c r="R14" s="77">
        <f>P14/'סכום נכסי הקרן'!$C$42</f>
        <v>8.2096703360463779E-6</v>
      </c>
    </row>
    <row r="15" spans="2:18">
      <c r="B15" s="75" t="s">
        <v>2597</v>
      </c>
      <c r="C15" s="82" t="s">
        <v>2350</v>
      </c>
      <c r="D15" s="69">
        <v>6870</v>
      </c>
      <c r="E15" s="69"/>
      <c r="F15" s="69" t="s">
        <v>455</v>
      </c>
      <c r="G15" s="94">
        <v>43555</v>
      </c>
      <c r="H15" s="69"/>
      <c r="I15" s="76">
        <v>5.1399999999957737</v>
      </c>
      <c r="J15" s="82" t="s">
        <v>26</v>
      </c>
      <c r="K15" s="82" t="s">
        <v>130</v>
      </c>
      <c r="L15" s="83">
        <v>4.4599999999967679E-2</v>
      </c>
      <c r="M15" s="83">
        <v>4.4599999999967679E-2</v>
      </c>
      <c r="N15" s="76">
        <v>318510.93407000008</v>
      </c>
      <c r="O15" s="78">
        <v>101.04</v>
      </c>
      <c r="P15" s="76">
        <v>321.82344777400004</v>
      </c>
      <c r="Q15" s="77">
        <f t="shared" si="0"/>
        <v>3.9594594694561209E-3</v>
      </c>
      <c r="R15" s="77">
        <f>P15/'סכום נכסי הקרן'!$C$42</f>
        <v>9.8336905499757859E-5</v>
      </c>
    </row>
    <row r="16" spans="2:18">
      <c r="B16" s="75" t="s">
        <v>2597</v>
      </c>
      <c r="C16" s="82" t="s">
        <v>2350</v>
      </c>
      <c r="D16" s="69">
        <v>6868</v>
      </c>
      <c r="E16" s="69"/>
      <c r="F16" s="69" t="s">
        <v>455</v>
      </c>
      <c r="G16" s="94">
        <v>43555</v>
      </c>
      <c r="H16" s="69"/>
      <c r="I16" s="76">
        <v>5.0500000000088781</v>
      </c>
      <c r="J16" s="82" t="s">
        <v>26</v>
      </c>
      <c r="K16" s="82" t="s">
        <v>130</v>
      </c>
      <c r="L16" s="83">
        <v>5.0200000000086238E-2</v>
      </c>
      <c r="M16" s="83">
        <v>5.0200000000086238E-2</v>
      </c>
      <c r="N16" s="76">
        <v>184631.51801299999</v>
      </c>
      <c r="O16" s="78">
        <v>128.1</v>
      </c>
      <c r="P16" s="76">
        <v>236.51294709800007</v>
      </c>
      <c r="Q16" s="77">
        <f t="shared" si="0"/>
        <v>2.9098669923323323E-3</v>
      </c>
      <c r="R16" s="77">
        <f>P16/'סכום נכסי הקרן'!$C$42</f>
        <v>7.2269287676571403E-5</v>
      </c>
    </row>
    <row r="17" spans="2:18">
      <c r="B17" s="75" t="s">
        <v>2597</v>
      </c>
      <c r="C17" s="82" t="s">
        <v>2350</v>
      </c>
      <c r="D17" s="69">
        <v>6867</v>
      </c>
      <c r="E17" s="69"/>
      <c r="F17" s="69" t="s">
        <v>455</v>
      </c>
      <c r="G17" s="94">
        <v>43555</v>
      </c>
      <c r="H17" s="69"/>
      <c r="I17" s="76">
        <v>5.0899999999966798</v>
      </c>
      <c r="J17" s="82" t="s">
        <v>26</v>
      </c>
      <c r="K17" s="82" t="s">
        <v>130</v>
      </c>
      <c r="L17" s="83">
        <v>4.9399999999978128E-2</v>
      </c>
      <c r="M17" s="83">
        <v>4.9399999999978128E-2</v>
      </c>
      <c r="N17" s="76">
        <v>450198.75358500006</v>
      </c>
      <c r="O17" s="78">
        <v>117.74</v>
      </c>
      <c r="P17" s="76">
        <v>530.06394986399994</v>
      </c>
      <c r="Q17" s="77">
        <f t="shared" si="0"/>
        <v>6.5214848085904057E-3</v>
      </c>
      <c r="R17" s="77">
        <f>P17/'סכום נכסי הקרן'!$C$42</f>
        <v>1.6196721807296382E-4</v>
      </c>
    </row>
    <row r="18" spans="2:18">
      <c r="B18" s="75" t="s">
        <v>2597</v>
      </c>
      <c r="C18" s="82" t="s">
        <v>2350</v>
      </c>
      <c r="D18" s="69">
        <v>6866</v>
      </c>
      <c r="E18" s="69"/>
      <c r="F18" s="69" t="s">
        <v>455</v>
      </c>
      <c r="G18" s="94">
        <v>43555</v>
      </c>
      <c r="H18" s="69"/>
      <c r="I18" s="76">
        <v>5.8000000000023402</v>
      </c>
      <c r="J18" s="82" t="s">
        <v>26</v>
      </c>
      <c r="K18" s="82" t="s">
        <v>130</v>
      </c>
      <c r="L18" s="83">
        <v>3.0000000000012999E-2</v>
      </c>
      <c r="M18" s="83">
        <v>3.0000000000012999E-2</v>
      </c>
      <c r="N18" s="76">
        <v>677166.23946299998</v>
      </c>
      <c r="O18" s="78">
        <v>113.61</v>
      </c>
      <c r="P18" s="76">
        <v>769.32847231900018</v>
      </c>
      <c r="Q18" s="77">
        <f t="shared" si="0"/>
        <v>9.4652049933440906E-3</v>
      </c>
      <c r="R18" s="77">
        <f>P18/'סכום נכסי הקרן'!$C$42</f>
        <v>2.350772816710175E-4</v>
      </c>
    </row>
    <row r="19" spans="2:18">
      <c r="B19" s="75" t="s">
        <v>2597</v>
      </c>
      <c r="C19" s="82" t="s">
        <v>2350</v>
      </c>
      <c r="D19" s="69">
        <v>6865</v>
      </c>
      <c r="E19" s="69"/>
      <c r="F19" s="69" t="s">
        <v>455</v>
      </c>
      <c r="G19" s="94">
        <v>43555</v>
      </c>
      <c r="H19" s="69"/>
      <c r="I19" s="76">
        <v>4.0699999999993857</v>
      </c>
      <c r="J19" s="82" t="s">
        <v>26</v>
      </c>
      <c r="K19" s="82" t="s">
        <v>130</v>
      </c>
      <c r="L19" s="83">
        <v>2.5599999999998114E-2</v>
      </c>
      <c r="M19" s="83">
        <v>2.5599999999998114E-2</v>
      </c>
      <c r="N19" s="76">
        <v>344498.32495100005</v>
      </c>
      <c r="O19" s="78">
        <v>122.68</v>
      </c>
      <c r="P19" s="76">
        <v>422.63058401800004</v>
      </c>
      <c r="Q19" s="77">
        <f t="shared" si="0"/>
        <v>5.199710212373883E-3</v>
      </c>
      <c r="R19" s="77">
        <f>P19/'סכום נכסי הקרן'!$C$42</f>
        <v>1.2913970094270791E-4</v>
      </c>
    </row>
    <row r="20" spans="2:18">
      <c r="B20" s="75" t="s">
        <v>2597</v>
      </c>
      <c r="C20" s="82" t="s">
        <v>2350</v>
      </c>
      <c r="D20" s="69">
        <v>5212</v>
      </c>
      <c r="E20" s="69"/>
      <c r="F20" s="69" t="s">
        <v>455</v>
      </c>
      <c r="G20" s="94">
        <v>42643</v>
      </c>
      <c r="H20" s="69"/>
      <c r="I20" s="76">
        <v>6.7600000000081959</v>
      </c>
      <c r="J20" s="82" t="s">
        <v>26</v>
      </c>
      <c r="K20" s="82" t="s">
        <v>130</v>
      </c>
      <c r="L20" s="83">
        <v>4.7600000000081966E-2</v>
      </c>
      <c r="M20" s="83">
        <v>4.7600000000081966E-2</v>
      </c>
      <c r="N20" s="76">
        <v>294057.74859200005</v>
      </c>
      <c r="O20" s="78">
        <v>99.57</v>
      </c>
      <c r="P20" s="76">
        <v>292.79330028500004</v>
      </c>
      <c r="Q20" s="77">
        <f t="shared" si="0"/>
        <v>3.6022956482054461E-3</v>
      </c>
      <c r="R20" s="77">
        <f>P20/'סכום נכסי הקרן'!$C$42</f>
        <v>8.9466405571876417E-5</v>
      </c>
    </row>
    <row r="21" spans="2:18">
      <c r="B21" s="75" t="s">
        <v>2597</v>
      </c>
      <c r="C21" s="82" t="s">
        <v>2350</v>
      </c>
      <c r="D21" s="69">
        <v>5211</v>
      </c>
      <c r="E21" s="69"/>
      <c r="F21" s="69" t="s">
        <v>455</v>
      </c>
      <c r="G21" s="94">
        <v>42643</v>
      </c>
      <c r="H21" s="69"/>
      <c r="I21" s="76">
        <v>4.5999999999946288</v>
      </c>
      <c r="J21" s="82" t="s">
        <v>26</v>
      </c>
      <c r="K21" s="82" t="s">
        <v>130</v>
      </c>
      <c r="L21" s="83">
        <v>4.7699999999935544E-2</v>
      </c>
      <c r="M21" s="83">
        <v>4.7699999999935544E-2</v>
      </c>
      <c r="N21" s="76">
        <v>231576.12083500007</v>
      </c>
      <c r="O21" s="78">
        <v>96.47</v>
      </c>
      <c r="P21" s="76">
        <v>223.40148377200003</v>
      </c>
      <c r="Q21" s="77">
        <f t="shared" si="0"/>
        <v>2.7485539867584991E-3</v>
      </c>
      <c r="R21" s="77">
        <f>P21/'סכום נכסי הקרן'!$C$42</f>
        <v>6.8262927235868386E-5</v>
      </c>
    </row>
    <row r="22" spans="2:18">
      <c r="B22" s="75" t="s">
        <v>2597</v>
      </c>
      <c r="C22" s="82" t="s">
        <v>2350</v>
      </c>
      <c r="D22" s="69">
        <v>6027</v>
      </c>
      <c r="E22" s="69"/>
      <c r="F22" s="69" t="s">
        <v>455</v>
      </c>
      <c r="G22" s="94">
        <v>43100</v>
      </c>
      <c r="H22" s="69"/>
      <c r="I22" s="76">
        <v>7.9400000000049609</v>
      </c>
      <c r="J22" s="82" t="s">
        <v>26</v>
      </c>
      <c r="K22" s="82" t="s">
        <v>130</v>
      </c>
      <c r="L22" s="83">
        <v>4.6100000000030047E-2</v>
      </c>
      <c r="M22" s="83">
        <v>4.6100000000030047E-2</v>
      </c>
      <c r="N22" s="76">
        <v>491835.14033700014</v>
      </c>
      <c r="O22" s="78">
        <v>100.83</v>
      </c>
      <c r="P22" s="76">
        <v>495.9173719910001</v>
      </c>
      <c r="Q22" s="77">
        <f t="shared" si="0"/>
        <v>6.1013725015352793E-3</v>
      </c>
      <c r="R22" s="77">
        <f>P22/'סכום נכסי הקרן'!$C$42</f>
        <v>1.5153333320639138E-4</v>
      </c>
    </row>
    <row r="23" spans="2:18">
      <c r="B23" s="75" t="s">
        <v>2597</v>
      </c>
      <c r="C23" s="82" t="s">
        <v>2350</v>
      </c>
      <c r="D23" s="69">
        <v>5025</v>
      </c>
      <c r="E23" s="69"/>
      <c r="F23" s="69" t="s">
        <v>455</v>
      </c>
      <c r="G23" s="94">
        <v>42551</v>
      </c>
      <c r="H23" s="69"/>
      <c r="I23" s="76">
        <v>7.3999999999934669</v>
      </c>
      <c r="J23" s="82" t="s">
        <v>26</v>
      </c>
      <c r="K23" s="82" t="s">
        <v>130</v>
      </c>
      <c r="L23" s="83">
        <v>4.9599999999934669E-2</v>
      </c>
      <c r="M23" s="83">
        <v>4.9599999999934669E-2</v>
      </c>
      <c r="N23" s="76">
        <v>309805.51682100003</v>
      </c>
      <c r="O23" s="78">
        <v>98.81</v>
      </c>
      <c r="P23" s="76">
        <v>306.11883117500008</v>
      </c>
      <c r="Q23" s="77">
        <f t="shared" si="0"/>
        <v>3.7662423706487178E-3</v>
      </c>
      <c r="R23" s="77">
        <f>P23/'סכום נכסי הקרן'!$C$42</f>
        <v>9.3538176851836897E-5</v>
      </c>
    </row>
    <row r="24" spans="2:18">
      <c r="B24" s="75" t="s">
        <v>2597</v>
      </c>
      <c r="C24" s="82" t="s">
        <v>2350</v>
      </c>
      <c r="D24" s="69">
        <v>5024</v>
      </c>
      <c r="E24" s="69"/>
      <c r="F24" s="69" t="s">
        <v>455</v>
      </c>
      <c r="G24" s="94">
        <v>42551</v>
      </c>
      <c r="H24" s="69"/>
      <c r="I24" s="76">
        <v>5.4899999999881004</v>
      </c>
      <c r="J24" s="82" t="s">
        <v>26</v>
      </c>
      <c r="K24" s="82" t="s">
        <v>130</v>
      </c>
      <c r="L24" s="83">
        <v>4.7099999999899007E-2</v>
      </c>
      <c r="M24" s="83">
        <v>4.7099999999899007E-2</v>
      </c>
      <c r="N24" s="76">
        <v>202508.00815900002</v>
      </c>
      <c r="O24" s="78">
        <v>98.77</v>
      </c>
      <c r="P24" s="76">
        <v>200.01715966200001</v>
      </c>
      <c r="Q24" s="77">
        <f t="shared" si="0"/>
        <v>2.4608518812264269E-3</v>
      </c>
      <c r="R24" s="77">
        <f>P24/'סכום נכסי הקרן'!$C$42</f>
        <v>6.1117574446671903E-5</v>
      </c>
    </row>
    <row r="25" spans="2:18">
      <c r="B25" s="75" t="s">
        <v>2597</v>
      </c>
      <c r="C25" s="82" t="s">
        <v>2350</v>
      </c>
      <c r="D25" s="69">
        <v>6026</v>
      </c>
      <c r="E25" s="69"/>
      <c r="F25" s="69" t="s">
        <v>455</v>
      </c>
      <c r="G25" s="94">
        <v>43100</v>
      </c>
      <c r="H25" s="69"/>
      <c r="I25" s="76">
        <v>6.2199999999982811</v>
      </c>
      <c r="J25" s="82" t="s">
        <v>26</v>
      </c>
      <c r="K25" s="82" t="s">
        <v>130</v>
      </c>
      <c r="L25" s="83">
        <v>4.5599999999999294E-2</v>
      </c>
      <c r="M25" s="83">
        <v>4.5599999999999294E-2</v>
      </c>
      <c r="N25" s="76">
        <v>594927.5744690001</v>
      </c>
      <c r="O25" s="78">
        <v>95.83</v>
      </c>
      <c r="P25" s="76">
        <v>570.11909460900017</v>
      </c>
      <c r="Q25" s="77">
        <f t="shared" si="0"/>
        <v>7.0142914181088051E-3</v>
      </c>
      <c r="R25" s="77">
        <f>P25/'סכום נכסי הקרן'!$C$42</f>
        <v>1.7420653441492997E-4</v>
      </c>
    </row>
    <row r="26" spans="2:18">
      <c r="B26" s="75" t="s">
        <v>2597</v>
      </c>
      <c r="C26" s="82" t="s">
        <v>2350</v>
      </c>
      <c r="D26" s="69">
        <v>5023</v>
      </c>
      <c r="E26" s="69"/>
      <c r="F26" s="69" t="s">
        <v>455</v>
      </c>
      <c r="G26" s="94">
        <v>42551</v>
      </c>
      <c r="H26" s="69"/>
      <c r="I26" s="76">
        <v>7.5800000000012249</v>
      </c>
      <c r="J26" s="82" t="s">
        <v>26</v>
      </c>
      <c r="K26" s="82" t="s">
        <v>130</v>
      </c>
      <c r="L26" s="83">
        <v>4.0200000000004357E-2</v>
      </c>
      <c r="M26" s="83">
        <v>4.0200000000004357E-2</v>
      </c>
      <c r="N26" s="76">
        <v>893101.73990900011</v>
      </c>
      <c r="O26" s="78">
        <v>107.91</v>
      </c>
      <c r="P26" s="76">
        <v>963.74565587900008</v>
      </c>
      <c r="Q26" s="77">
        <f t="shared" si="0"/>
        <v>1.1857159227245071E-2</v>
      </c>
      <c r="R26" s="77">
        <f>P26/'סכום נכסי הקרן'!$C$42</f>
        <v>2.9448371814886742E-4</v>
      </c>
    </row>
    <row r="27" spans="2:18">
      <c r="B27" s="75" t="s">
        <v>2597</v>
      </c>
      <c r="C27" s="82" t="s">
        <v>2350</v>
      </c>
      <c r="D27" s="69">
        <v>5210</v>
      </c>
      <c r="E27" s="69"/>
      <c r="F27" s="69" t="s">
        <v>455</v>
      </c>
      <c r="G27" s="94">
        <v>42643</v>
      </c>
      <c r="H27" s="69"/>
      <c r="I27" s="76">
        <v>7.0100000000034868</v>
      </c>
      <c r="J27" s="82" t="s">
        <v>26</v>
      </c>
      <c r="K27" s="82" t="s">
        <v>130</v>
      </c>
      <c r="L27" s="83">
        <v>3.1500000000011796E-2</v>
      </c>
      <c r="M27" s="83">
        <v>3.1500000000011796E-2</v>
      </c>
      <c r="N27" s="76">
        <v>675730.84431000007</v>
      </c>
      <c r="O27" s="78">
        <v>112.94</v>
      </c>
      <c r="P27" s="76">
        <v>763.17009183400012</v>
      </c>
      <c r="Q27" s="77">
        <f t="shared" si="0"/>
        <v>9.3894371830850615E-3</v>
      </c>
      <c r="R27" s="77">
        <f>P27/'סכום נכסי הקרן'!$C$42</f>
        <v>2.3319551673445428E-4</v>
      </c>
    </row>
    <row r="28" spans="2:18">
      <c r="B28" s="75" t="s">
        <v>2597</v>
      </c>
      <c r="C28" s="82" t="s">
        <v>2350</v>
      </c>
      <c r="D28" s="69">
        <v>6025</v>
      </c>
      <c r="E28" s="69"/>
      <c r="F28" s="69" t="s">
        <v>455</v>
      </c>
      <c r="G28" s="94">
        <v>43100</v>
      </c>
      <c r="H28" s="69"/>
      <c r="I28" s="76">
        <v>8.3300000000020873</v>
      </c>
      <c r="J28" s="82" t="s">
        <v>26</v>
      </c>
      <c r="K28" s="82" t="s">
        <v>130</v>
      </c>
      <c r="L28" s="83">
        <v>3.2500000000002548E-2</v>
      </c>
      <c r="M28" s="83">
        <v>3.2500000000002548E-2</v>
      </c>
      <c r="N28" s="76">
        <v>861046.06493100012</v>
      </c>
      <c r="O28" s="133">
        <f>P28/N28*100000</f>
        <v>111.41777717152428</v>
      </c>
      <c r="P28" s="76">
        <v>959.35838596899998</v>
      </c>
      <c r="Q28" s="77">
        <f t="shared" si="0"/>
        <v>1.180318175136392E-2</v>
      </c>
      <c r="R28" s="77">
        <f>P28/'סכום נכסי הקרן'!$C$42</f>
        <v>2.931431366917805E-4</v>
      </c>
    </row>
    <row r="29" spans="2:18">
      <c r="B29" s="75" t="s">
        <v>2597</v>
      </c>
      <c r="C29" s="82" t="s">
        <v>2350</v>
      </c>
      <c r="D29" s="69">
        <v>5022</v>
      </c>
      <c r="E29" s="69"/>
      <c r="F29" s="69" t="s">
        <v>455</v>
      </c>
      <c r="G29" s="94">
        <v>42551</v>
      </c>
      <c r="H29" s="69"/>
      <c r="I29" s="76">
        <v>6.9900000000017819</v>
      </c>
      <c r="J29" s="82" t="s">
        <v>26</v>
      </c>
      <c r="K29" s="82" t="s">
        <v>130</v>
      </c>
      <c r="L29" s="83">
        <v>2.300000000000145E-2</v>
      </c>
      <c r="M29" s="83">
        <v>2.300000000000145E-2</v>
      </c>
      <c r="N29" s="76">
        <v>601646.87705400016</v>
      </c>
      <c r="O29" s="78">
        <v>114.85</v>
      </c>
      <c r="P29" s="76">
        <v>690.99125542299998</v>
      </c>
      <c r="Q29" s="77">
        <f t="shared" si="0"/>
        <v>8.5014062478048144E-3</v>
      </c>
      <c r="R29" s="77">
        <f>P29/'סכום נכסי הקרן'!$C$42</f>
        <v>2.1114043198433547E-4</v>
      </c>
    </row>
    <row r="30" spans="2:18">
      <c r="B30" s="75" t="s">
        <v>2597</v>
      </c>
      <c r="C30" s="82" t="s">
        <v>2350</v>
      </c>
      <c r="D30" s="69">
        <v>6024</v>
      </c>
      <c r="E30" s="69"/>
      <c r="F30" s="69" t="s">
        <v>455</v>
      </c>
      <c r="G30" s="94">
        <v>43100</v>
      </c>
      <c r="H30" s="69"/>
      <c r="I30" s="76">
        <v>7.42999999999497</v>
      </c>
      <c r="J30" s="82" t="s">
        <v>26</v>
      </c>
      <c r="K30" s="82" t="s">
        <v>130</v>
      </c>
      <c r="L30" s="83">
        <v>1.6899999999990156E-2</v>
      </c>
      <c r="M30" s="83">
        <v>1.6899999999990156E-2</v>
      </c>
      <c r="N30" s="76">
        <v>625464.34807800013</v>
      </c>
      <c r="O30" s="78">
        <v>120.12</v>
      </c>
      <c r="P30" s="76">
        <v>751.307850046</v>
      </c>
      <c r="Q30" s="77">
        <f t="shared" si="0"/>
        <v>9.2434936046996274E-3</v>
      </c>
      <c r="R30" s="77">
        <f>P30/'סכום נכסי הקרן'!$C$42</f>
        <v>2.2957087049506336E-4</v>
      </c>
    </row>
    <row r="31" spans="2:18">
      <c r="B31" s="75" t="s">
        <v>2597</v>
      </c>
      <c r="C31" s="82" t="s">
        <v>2350</v>
      </c>
      <c r="D31" s="69">
        <v>5209</v>
      </c>
      <c r="E31" s="69"/>
      <c r="F31" s="69" t="s">
        <v>455</v>
      </c>
      <c r="G31" s="94">
        <v>42643</v>
      </c>
      <c r="H31" s="69"/>
      <c r="I31" s="76">
        <v>6.0399999999963603</v>
      </c>
      <c r="J31" s="82" t="s">
        <v>26</v>
      </c>
      <c r="K31" s="82" t="s">
        <v>130</v>
      </c>
      <c r="L31" s="83">
        <v>2.0799999999984071E-2</v>
      </c>
      <c r="M31" s="83">
        <v>2.0799999999984071E-2</v>
      </c>
      <c r="N31" s="76">
        <v>457737.15438600001</v>
      </c>
      <c r="O31" s="78">
        <v>115.24</v>
      </c>
      <c r="P31" s="76">
        <v>527.49645002300008</v>
      </c>
      <c r="Q31" s="77">
        <f t="shared" si="0"/>
        <v>6.489896334759211E-3</v>
      </c>
      <c r="R31" s="77">
        <f>P31/'סכום נכסי הקרן'!$C$42</f>
        <v>1.611826885708986E-4</v>
      </c>
    </row>
    <row r="32" spans="2:18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6"/>
      <c r="O32" s="78"/>
      <c r="P32" s="69"/>
      <c r="Q32" s="77"/>
      <c r="R32" s="69"/>
    </row>
    <row r="33" spans="2:18">
      <c r="B33" s="86" t="s">
        <v>35</v>
      </c>
      <c r="C33" s="71"/>
      <c r="D33" s="71"/>
      <c r="E33" s="71"/>
      <c r="F33" s="71"/>
      <c r="G33" s="71"/>
      <c r="H33" s="71"/>
      <c r="I33" s="79">
        <v>5.7948404647401537</v>
      </c>
      <c r="J33" s="71"/>
      <c r="K33" s="71"/>
      <c r="L33" s="71"/>
      <c r="M33" s="91">
        <v>3.8776303060056708E-2</v>
      </c>
      <c r="N33" s="79"/>
      <c r="O33" s="81"/>
      <c r="P33" s="79">
        <f>SUM(P34:P252)</f>
        <v>69210.690507720021</v>
      </c>
      <c r="Q33" s="80">
        <f t="shared" si="0"/>
        <v>0.8515132312883269</v>
      </c>
      <c r="R33" s="80">
        <f>P33/'סכום נכסי הקרן'!$C$42</f>
        <v>2.1148133173969751E-2</v>
      </c>
    </row>
    <row r="34" spans="2:18">
      <c r="B34" s="75" t="s">
        <v>2598</v>
      </c>
      <c r="C34" s="82" t="s">
        <v>2351</v>
      </c>
      <c r="D34" s="69" t="s">
        <v>2352</v>
      </c>
      <c r="E34" s="69"/>
      <c r="F34" s="69" t="s">
        <v>283</v>
      </c>
      <c r="G34" s="94">
        <v>42368</v>
      </c>
      <c r="H34" s="69" t="s">
        <v>262</v>
      </c>
      <c r="I34" s="76">
        <v>7.1299999999850181</v>
      </c>
      <c r="J34" s="82" t="s">
        <v>126</v>
      </c>
      <c r="K34" s="82" t="s">
        <v>130</v>
      </c>
      <c r="L34" s="83">
        <v>3.1699999999999999E-2</v>
      </c>
      <c r="M34" s="83">
        <v>2.2099999999978758E-2</v>
      </c>
      <c r="N34" s="76">
        <v>145841.75582400002</v>
      </c>
      <c r="O34" s="78">
        <v>119.45</v>
      </c>
      <c r="P34" s="76">
        <v>174.20796939700003</v>
      </c>
      <c r="Q34" s="77">
        <f t="shared" si="0"/>
        <v>2.1433161531724788E-3</v>
      </c>
      <c r="R34" s="77">
        <f>P34/'סכום נכסי הקרן'!$C$42</f>
        <v>5.3231275540642914E-5</v>
      </c>
    </row>
    <row r="35" spans="2:18">
      <c r="B35" s="75" t="s">
        <v>2598</v>
      </c>
      <c r="C35" s="82" t="s">
        <v>2351</v>
      </c>
      <c r="D35" s="69" t="s">
        <v>2353</v>
      </c>
      <c r="E35" s="69"/>
      <c r="F35" s="69" t="s">
        <v>283</v>
      </c>
      <c r="G35" s="94">
        <v>42388</v>
      </c>
      <c r="H35" s="69" t="s">
        <v>262</v>
      </c>
      <c r="I35" s="76">
        <v>7.1199999999913173</v>
      </c>
      <c r="J35" s="82" t="s">
        <v>126</v>
      </c>
      <c r="K35" s="82" t="s">
        <v>130</v>
      </c>
      <c r="L35" s="83">
        <v>3.1899999999999998E-2</v>
      </c>
      <c r="M35" s="83">
        <v>2.2199999999970514E-2</v>
      </c>
      <c r="N35" s="76">
        <v>204178.45965600002</v>
      </c>
      <c r="O35" s="78">
        <v>119.6</v>
      </c>
      <c r="P35" s="76">
        <v>244.19743762600007</v>
      </c>
      <c r="Q35" s="77">
        <f t="shared" si="0"/>
        <v>3.0044108454899878E-3</v>
      </c>
      <c r="R35" s="77">
        <f>P35/'סכום נכסי הקרן'!$C$42</f>
        <v>7.461737332444E-5</v>
      </c>
    </row>
    <row r="36" spans="2:18">
      <c r="B36" s="75" t="s">
        <v>2598</v>
      </c>
      <c r="C36" s="82" t="s">
        <v>2351</v>
      </c>
      <c r="D36" s="69" t="s">
        <v>2354</v>
      </c>
      <c r="E36" s="69"/>
      <c r="F36" s="69" t="s">
        <v>283</v>
      </c>
      <c r="G36" s="94">
        <v>42509</v>
      </c>
      <c r="H36" s="69" t="s">
        <v>262</v>
      </c>
      <c r="I36" s="76">
        <v>7.1800000000056912</v>
      </c>
      <c r="J36" s="82" t="s">
        <v>126</v>
      </c>
      <c r="K36" s="82" t="s">
        <v>130</v>
      </c>
      <c r="L36" s="83">
        <v>2.7400000000000001E-2</v>
      </c>
      <c r="M36" s="83">
        <v>2.3900000000024218E-2</v>
      </c>
      <c r="N36" s="76">
        <v>204178.45965600002</v>
      </c>
      <c r="O36" s="78">
        <v>115.29</v>
      </c>
      <c r="P36" s="76">
        <v>235.39735503700004</v>
      </c>
      <c r="Q36" s="77">
        <f t="shared" si="0"/>
        <v>2.8961416358347582E-3</v>
      </c>
      <c r="R36" s="77">
        <f>P36/'סכום נכסי הקרן'!$C$42</f>
        <v>7.1928405519482963E-5</v>
      </c>
    </row>
    <row r="37" spans="2:18">
      <c r="B37" s="75" t="s">
        <v>2598</v>
      </c>
      <c r="C37" s="82" t="s">
        <v>2351</v>
      </c>
      <c r="D37" s="69" t="s">
        <v>2355</v>
      </c>
      <c r="E37" s="69"/>
      <c r="F37" s="69" t="s">
        <v>283</v>
      </c>
      <c r="G37" s="94">
        <v>42723</v>
      </c>
      <c r="H37" s="69" t="s">
        <v>262</v>
      </c>
      <c r="I37" s="76">
        <v>7.079999999972995</v>
      </c>
      <c r="J37" s="82" t="s">
        <v>126</v>
      </c>
      <c r="K37" s="82" t="s">
        <v>130</v>
      </c>
      <c r="L37" s="83">
        <v>3.15E-2</v>
      </c>
      <c r="M37" s="83">
        <v>2.5499999999941288E-2</v>
      </c>
      <c r="N37" s="76">
        <v>29168.350769000008</v>
      </c>
      <c r="O37" s="78">
        <v>116.8</v>
      </c>
      <c r="P37" s="76">
        <v>34.068634724000013</v>
      </c>
      <c r="Q37" s="77">
        <f t="shared" si="0"/>
        <v>4.1915335660722928E-4</v>
      </c>
      <c r="R37" s="77">
        <f>P37/'סכום נכסי הקרן'!$C$42</f>
        <v>1.0410068428924525E-5</v>
      </c>
    </row>
    <row r="38" spans="2:18">
      <c r="B38" s="75" t="s">
        <v>2598</v>
      </c>
      <c r="C38" s="82" t="s">
        <v>2351</v>
      </c>
      <c r="D38" s="69" t="s">
        <v>2356</v>
      </c>
      <c r="E38" s="69"/>
      <c r="F38" s="69" t="s">
        <v>283</v>
      </c>
      <c r="G38" s="94">
        <v>42918</v>
      </c>
      <c r="H38" s="69" t="s">
        <v>262</v>
      </c>
      <c r="I38" s="76">
        <v>7.04999999998528</v>
      </c>
      <c r="J38" s="82" t="s">
        <v>126</v>
      </c>
      <c r="K38" s="82" t="s">
        <v>130</v>
      </c>
      <c r="L38" s="83">
        <v>3.1899999999999998E-2</v>
      </c>
      <c r="M38" s="83">
        <v>2.829999999993572E-2</v>
      </c>
      <c r="N38" s="76">
        <v>145841.75582400002</v>
      </c>
      <c r="O38" s="78">
        <v>114.14</v>
      </c>
      <c r="P38" s="76">
        <v>166.46378242900005</v>
      </c>
      <c r="Q38" s="77">
        <f t="shared" si="0"/>
        <v>2.0480378425466505E-3</v>
      </c>
      <c r="R38" s="77">
        <f>P38/'סכום נכסי הקרן'!$C$42</f>
        <v>5.0864948949736898E-5</v>
      </c>
    </row>
    <row r="39" spans="2:18">
      <c r="B39" s="75" t="s">
        <v>2598</v>
      </c>
      <c r="C39" s="82" t="s">
        <v>2351</v>
      </c>
      <c r="D39" s="69" t="s">
        <v>2357</v>
      </c>
      <c r="E39" s="69"/>
      <c r="F39" s="69" t="s">
        <v>283</v>
      </c>
      <c r="G39" s="94">
        <v>43915</v>
      </c>
      <c r="H39" s="69" t="s">
        <v>262</v>
      </c>
      <c r="I39" s="76">
        <v>7.070000000001369</v>
      </c>
      <c r="J39" s="82" t="s">
        <v>126</v>
      </c>
      <c r="K39" s="82" t="s">
        <v>130</v>
      </c>
      <c r="L39" s="83">
        <v>2.6600000000000002E-2</v>
      </c>
      <c r="M39" s="83">
        <v>3.4700000000007475E-2</v>
      </c>
      <c r="N39" s="76">
        <v>307035.27689600008</v>
      </c>
      <c r="O39" s="78">
        <v>104.59</v>
      </c>
      <c r="P39" s="76">
        <v>321.12816900800004</v>
      </c>
      <c r="Q39" s="77">
        <f t="shared" si="0"/>
        <v>3.9509053130918409E-3</v>
      </c>
      <c r="R39" s="77">
        <f>P39/'סכום נכסי הקרן'!$C$42</f>
        <v>9.812445496894339E-5</v>
      </c>
    </row>
    <row r="40" spans="2:18">
      <c r="B40" s="75" t="s">
        <v>2598</v>
      </c>
      <c r="C40" s="82" t="s">
        <v>2351</v>
      </c>
      <c r="D40" s="69" t="s">
        <v>2358</v>
      </c>
      <c r="E40" s="69"/>
      <c r="F40" s="69" t="s">
        <v>283</v>
      </c>
      <c r="G40" s="94">
        <v>44168</v>
      </c>
      <c r="H40" s="69" t="s">
        <v>262</v>
      </c>
      <c r="I40" s="76">
        <v>7.2000000000006619</v>
      </c>
      <c r="J40" s="82" t="s">
        <v>126</v>
      </c>
      <c r="K40" s="82" t="s">
        <v>130</v>
      </c>
      <c r="L40" s="83">
        <v>1.89E-2</v>
      </c>
      <c r="M40" s="83">
        <v>3.7200000000017254E-2</v>
      </c>
      <c r="N40" s="76">
        <v>310963.23307200003</v>
      </c>
      <c r="O40" s="78">
        <v>96.92</v>
      </c>
      <c r="P40" s="76">
        <v>301.38556398400004</v>
      </c>
      <c r="Q40" s="77">
        <f t="shared" si="0"/>
        <v>3.7080080197010139E-3</v>
      </c>
      <c r="R40" s="77">
        <f>P40/'סכום נכסי הקרן'!$C$42</f>
        <v>9.2091871892748466E-5</v>
      </c>
    </row>
    <row r="41" spans="2:18">
      <c r="B41" s="75" t="s">
        <v>2598</v>
      </c>
      <c r="C41" s="82" t="s">
        <v>2351</v>
      </c>
      <c r="D41" s="69" t="s">
        <v>2359</v>
      </c>
      <c r="E41" s="69"/>
      <c r="F41" s="69" t="s">
        <v>283</v>
      </c>
      <c r="G41" s="94">
        <v>44277</v>
      </c>
      <c r="H41" s="69" t="s">
        <v>262</v>
      </c>
      <c r="I41" s="76">
        <v>7.1100000000063606</v>
      </c>
      <c r="J41" s="82" t="s">
        <v>126</v>
      </c>
      <c r="K41" s="82" t="s">
        <v>130</v>
      </c>
      <c r="L41" s="83">
        <v>1.9E-2</v>
      </c>
      <c r="M41" s="83">
        <v>4.5400000000037792E-2</v>
      </c>
      <c r="N41" s="76">
        <v>472872.48856400006</v>
      </c>
      <c r="O41" s="78">
        <v>91.77</v>
      </c>
      <c r="P41" s="76">
        <v>433.95510518400005</v>
      </c>
      <c r="Q41" s="77">
        <f t="shared" si="0"/>
        <v>5.3390381043529134E-3</v>
      </c>
      <c r="R41" s="77">
        <f>P41/'סכום נכסי הקרן'!$C$42</f>
        <v>1.3260004037861186E-4</v>
      </c>
    </row>
    <row r="42" spans="2:18">
      <c r="B42" s="75" t="s">
        <v>2599</v>
      </c>
      <c r="C42" s="82" t="s">
        <v>2351</v>
      </c>
      <c r="D42" s="69" t="s">
        <v>2360</v>
      </c>
      <c r="E42" s="69"/>
      <c r="F42" s="69" t="s">
        <v>273</v>
      </c>
      <c r="G42" s="94">
        <v>42186</v>
      </c>
      <c r="H42" s="69" t="s">
        <v>128</v>
      </c>
      <c r="I42" s="76">
        <v>2.1800000000000002</v>
      </c>
      <c r="J42" s="82" t="s">
        <v>126</v>
      </c>
      <c r="K42" s="82" t="s">
        <v>129</v>
      </c>
      <c r="L42" s="83">
        <v>9.8519999999999996E-2</v>
      </c>
      <c r="M42" s="83">
        <v>5.7899999999999993E-2</v>
      </c>
      <c r="N42" s="76">
        <v>232089.85000000003</v>
      </c>
      <c r="O42" s="78">
        <v>108.93</v>
      </c>
      <c r="P42" s="76">
        <v>935.41724000000011</v>
      </c>
      <c r="Q42" s="77">
        <f t="shared" si="0"/>
        <v>1.1508628953013576E-2</v>
      </c>
      <c r="R42" s="77">
        <f>P42/'סכום נכסי הקרן'!$C$42</f>
        <v>2.8582764049349618E-4</v>
      </c>
    </row>
    <row r="43" spans="2:18">
      <c r="B43" s="75" t="s">
        <v>2599</v>
      </c>
      <c r="C43" s="82" t="s">
        <v>2351</v>
      </c>
      <c r="D43" s="69" t="s">
        <v>2361</v>
      </c>
      <c r="E43" s="69"/>
      <c r="F43" s="69" t="s">
        <v>273</v>
      </c>
      <c r="G43" s="94">
        <v>38533</v>
      </c>
      <c r="H43" s="69" t="s">
        <v>128</v>
      </c>
      <c r="I43" s="76">
        <v>2.1800000000000006</v>
      </c>
      <c r="J43" s="82" t="s">
        <v>126</v>
      </c>
      <c r="K43" s="82" t="s">
        <v>130</v>
      </c>
      <c r="L43" s="83">
        <v>3.8450999999999999E-2</v>
      </c>
      <c r="M43" s="83">
        <v>2.06E-2</v>
      </c>
      <c r="N43" s="76">
        <v>63289.740000000013</v>
      </c>
      <c r="O43" s="78">
        <v>147.02000000000001</v>
      </c>
      <c r="P43" s="76">
        <v>93.04862</v>
      </c>
      <c r="Q43" s="77">
        <f t="shared" si="0"/>
        <v>1.1447961362888266E-3</v>
      </c>
      <c r="R43" s="77">
        <f>P43/'סכום נכסי הקרן'!$C$42</f>
        <v>2.84320903747465E-5</v>
      </c>
    </row>
    <row r="44" spans="2:18">
      <c r="B44" s="75" t="s">
        <v>2600</v>
      </c>
      <c r="C44" s="82" t="s">
        <v>2351</v>
      </c>
      <c r="D44" s="69" t="s">
        <v>2362</v>
      </c>
      <c r="E44" s="69"/>
      <c r="F44" s="69" t="s">
        <v>291</v>
      </c>
      <c r="G44" s="94">
        <v>42122</v>
      </c>
      <c r="H44" s="69" t="s">
        <v>128</v>
      </c>
      <c r="I44" s="76">
        <v>4.3200000000001442</v>
      </c>
      <c r="J44" s="82" t="s">
        <v>272</v>
      </c>
      <c r="K44" s="82" t="s">
        <v>130</v>
      </c>
      <c r="L44" s="83">
        <v>2.98E-2</v>
      </c>
      <c r="M44" s="83">
        <v>2.4700000000000236E-2</v>
      </c>
      <c r="N44" s="76">
        <v>2919995.8171260003</v>
      </c>
      <c r="O44" s="78">
        <v>114.49</v>
      </c>
      <c r="P44" s="76">
        <v>3343.1030813360003</v>
      </c>
      <c r="Q44" s="77">
        <f t="shared" si="0"/>
        <v>4.1130878574327311E-2</v>
      </c>
      <c r="R44" s="77">
        <f>P44/'סכום נכסי הקרן'!$C$42</f>
        <v>1.0215241122398017E-3</v>
      </c>
    </row>
    <row r="45" spans="2:18">
      <c r="B45" s="75" t="s">
        <v>2601</v>
      </c>
      <c r="C45" s="82" t="s">
        <v>2351</v>
      </c>
      <c r="D45" s="69" t="s">
        <v>2363</v>
      </c>
      <c r="E45" s="69"/>
      <c r="F45" s="69" t="s">
        <v>2364</v>
      </c>
      <c r="G45" s="94">
        <v>40742</v>
      </c>
      <c r="H45" s="69" t="s">
        <v>2349</v>
      </c>
      <c r="I45" s="76">
        <v>3.1900000000008384</v>
      </c>
      <c r="J45" s="82" t="s">
        <v>265</v>
      </c>
      <c r="K45" s="82" t="s">
        <v>130</v>
      </c>
      <c r="L45" s="83">
        <v>4.4999999999999998E-2</v>
      </c>
      <c r="M45" s="83">
        <v>1.7000000000001472E-2</v>
      </c>
      <c r="N45" s="76">
        <v>1083161.0158080002</v>
      </c>
      <c r="O45" s="78">
        <v>125.59</v>
      </c>
      <c r="P45" s="76">
        <v>1360.3419503940002</v>
      </c>
      <c r="Q45" s="77">
        <f t="shared" si="0"/>
        <v>1.6736564269761958E-2</v>
      </c>
      <c r="R45" s="77">
        <f>P45/'סכום נכסי הקרן'!$C$42</f>
        <v>4.1566833848971787E-4</v>
      </c>
    </row>
    <row r="46" spans="2:18">
      <c r="B46" s="75" t="s">
        <v>2602</v>
      </c>
      <c r="C46" s="82" t="s">
        <v>2351</v>
      </c>
      <c r="D46" s="69" t="s">
        <v>2365</v>
      </c>
      <c r="E46" s="69"/>
      <c r="F46" s="69" t="s">
        <v>347</v>
      </c>
      <c r="G46" s="94">
        <v>43431</v>
      </c>
      <c r="H46" s="69" t="s">
        <v>262</v>
      </c>
      <c r="I46" s="76">
        <v>7.9299999999786932</v>
      </c>
      <c r="J46" s="82" t="s">
        <v>272</v>
      </c>
      <c r="K46" s="82" t="s">
        <v>130</v>
      </c>
      <c r="L46" s="83">
        <v>3.6600000000000001E-2</v>
      </c>
      <c r="M46" s="83">
        <v>3.2699999999922527E-2</v>
      </c>
      <c r="N46" s="76">
        <v>90915.169951000003</v>
      </c>
      <c r="O46" s="78">
        <v>113.57</v>
      </c>
      <c r="P46" s="76">
        <v>103.25235964000001</v>
      </c>
      <c r="Q46" s="77">
        <f t="shared" si="0"/>
        <v>1.2703348247247125E-3</v>
      </c>
      <c r="R46" s="77">
        <f>P46/'סכום נכסי הקרן'!$C$42</f>
        <v>3.1549961952045159E-5</v>
      </c>
    </row>
    <row r="47" spans="2:18">
      <c r="B47" s="75" t="s">
        <v>2602</v>
      </c>
      <c r="C47" s="82" t="s">
        <v>2351</v>
      </c>
      <c r="D47" s="69" t="s">
        <v>2366</v>
      </c>
      <c r="E47" s="69"/>
      <c r="F47" s="69" t="s">
        <v>347</v>
      </c>
      <c r="G47" s="94">
        <v>43276</v>
      </c>
      <c r="H47" s="69" t="s">
        <v>262</v>
      </c>
      <c r="I47" s="76">
        <v>7.9900000000300322</v>
      </c>
      <c r="J47" s="82" t="s">
        <v>272</v>
      </c>
      <c r="K47" s="82" t="s">
        <v>130</v>
      </c>
      <c r="L47" s="83">
        <v>3.2599999999999997E-2</v>
      </c>
      <c r="M47" s="83">
        <v>3.3600000000136611E-2</v>
      </c>
      <c r="N47" s="76">
        <v>90581.420285000015</v>
      </c>
      <c r="O47" s="78">
        <v>109.91</v>
      </c>
      <c r="P47" s="76">
        <v>99.558044499000005</v>
      </c>
      <c r="Q47" s="77">
        <f t="shared" si="0"/>
        <v>1.2248829125990936E-3</v>
      </c>
      <c r="R47" s="77">
        <f>P47/'סכום נכסי הקרן'!$C$42</f>
        <v>3.0421120901401885E-5</v>
      </c>
    </row>
    <row r="48" spans="2:18">
      <c r="B48" s="75" t="s">
        <v>2602</v>
      </c>
      <c r="C48" s="82" t="s">
        <v>2351</v>
      </c>
      <c r="D48" s="69" t="s">
        <v>2367</v>
      </c>
      <c r="E48" s="69"/>
      <c r="F48" s="69" t="s">
        <v>347</v>
      </c>
      <c r="G48" s="94">
        <v>43222</v>
      </c>
      <c r="H48" s="69" t="s">
        <v>262</v>
      </c>
      <c r="I48" s="76">
        <v>7.999999999991636</v>
      </c>
      <c r="J48" s="82" t="s">
        <v>272</v>
      </c>
      <c r="K48" s="82" t="s">
        <v>130</v>
      </c>
      <c r="L48" s="83">
        <v>3.2199999999999999E-2</v>
      </c>
      <c r="M48" s="83">
        <v>3.3699999999965501E-2</v>
      </c>
      <c r="N48" s="76">
        <v>432858.5996260001</v>
      </c>
      <c r="O48" s="78">
        <v>110.48</v>
      </c>
      <c r="P48" s="76">
        <v>478.22218994500003</v>
      </c>
      <c r="Q48" s="77">
        <f t="shared" si="0"/>
        <v>5.8836650703322346E-3</v>
      </c>
      <c r="R48" s="77">
        <f>P48/'סכום נכסי הקרן'!$C$42</f>
        <v>1.4612636408498512E-4</v>
      </c>
    </row>
    <row r="49" spans="2:18">
      <c r="B49" s="75" t="s">
        <v>2602</v>
      </c>
      <c r="C49" s="82" t="s">
        <v>2351</v>
      </c>
      <c r="D49" s="69" t="s">
        <v>2368</v>
      </c>
      <c r="E49" s="69"/>
      <c r="F49" s="69" t="s">
        <v>347</v>
      </c>
      <c r="G49" s="94">
        <v>43922</v>
      </c>
      <c r="H49" s="69" t="s">
        <v>262</v>
      </c>
      <c r="I49" s="76">
        <v>8.1600000000085231</v>
      </c>
      <c r="J49" s="82" t="s">
        <v>272</v>
      </c>
      <c r="K49" s="82" t="s">
        <v>130</v>
      </c>
      <c r="L49" s="83">
        <v>2.7699999999999999E-2</v>
      </c>
      <c r="M49" s="83">
        <v>3.0500000000026634E-2</v>
      </c>
      <c r="N49" s="76">
        <v>104145.64800500002</v>
      </c>
      <c r="O49" s="78">
        <v>108.16</v>
      </c>
      <c r="P49" s="76">
        <v>112.64392669400002</v>
      </c>
      <c r="Q49" s="77">
        <f t="shared" si="0"/>
        <v>1.385881188304491E-3</v>
      </c>
      <c r="R49" s="77">
        <f>P49/'סכום נכסי הקרן'!$C$42</f>
        <v>3.4419664729365441E-5</v>
      </c>
    </row>
    <row r="50" spans="2:18">
      <c r="B50" s="75" t="s">
        <v>2602</v>
      </c>
      <c r="C50" s="82" t="s">
        <v>2351</v>
      </c>
      <c r="D50" s="69" t="s">
        <v>2369</v>
      </c>
      <c r="E50" s="69"/>
      <c r="F50" s="69" t="s">
        <v>347</v>
      </c>
      <c r="G50" s="94">
        <v>43978</v>
      </c>
      <c r="H50" s="69" t="s">
        <v>262</v>
      </c>
      <c r="I50" s="76">
        <v>8.1700000000263255</v>
      </c>
      <c r="J50" s="82" t="s">
        <v>272</v>
      </c>
      <c r="K50" s="82" t="s">
        <v>130</v>
      </c>
      <c r="L50" s="83">
        <v>2.3E-2</v>
      </c>
      <c r="M50" s="83">
        <v>3.5300000000080115E-2</v>
      </c>
      <c r="N50" s="76">
        <v>43688.512749000009</v>
      </c>
      <c r="O50" s="78">
        <v>99.99</v>
      </c>
      <c r="P50" s="76">
        <v>43.684146505000001</v>
      </c>
      <c r="Q50" s="77">
        <f t="shared" si="0"/>
        <v>5.3745495780591957E-4</v>
      </c>
      <c r="R50" s="77">
        <f>P50/'סכום נכסי הקרן'!$C$42</f>
        <v>1.3348200127780792E-5</v>
      </c>
    </row>
    <row r="51" spans="2:18">
      <c r="B51" s="75" t="s">
        <v>2602</v>
      </c>
      <c r="C51" s="82" t="s">
        <v>2351</v>
      </c>
      <c r="D51" s="69" t="s">
        <v>2370</v>
      </c>
      <c r="E51" s="69"/>
      <c r="F51" s="69" t="s">
        <v>347</v>
      </c>
      <c r="G51" s="94">
        <v>44010</v>
      </c>
      <c r="H51" s="69" t="s">
        <v>262</v>
      </c>
      <c r="I51" s="76">
        <v>8.2499999999677591</v>
      </c>
      <c r="J51" s="82" t="s">
        <v>272</v>
      </c>
      <c r="K51" s="82" t="s">
        <v>130</v>
      </c>
      <c r="L51" s="83">
        <v>2.2000000000000002E-2</v>
      </c>
      <c r="M51" s="83">
        <v>3.2199999999876758E-2</v>
      </c>
      <c r="N51" s="76">
        <v>68503.346715000022</v>
      </c>
      <c r="O51" s="78">
        <v>101.87</v>
      </c>
      <c r="P51" s="76">
        <v>69.784355413000014</v>
      </c>
      <c r="Q51" s="77">
        <f t="shared" si="0"/>
        <v>8.5857114753779982E-4</v>
      </c>
      <c r="R51" s="77">
        <f>P51/'סכום נכסי הקרן'!$C$42</f>
        <v>2.132342317216361E-5</v>
      </c>
    </row>
    <row r="52" spans="2:18">
      <c r="B52" s="75" t="s">
        <v>2602</v>
      </c>
      <c r="C52" s="82" t="s">
        <v>2351</v>
      </c>
      <c r="D52" s="69" t="s">
        <v>2371</v>
      </c>
      <c r="E52" s="69"/>
      <c r="F52" s="69" t="s">
        <v>347</v>
      </c>
      <c r="G52" s="94">
        <v>44133</v>
      </c>
      <c r="H52" s="69" t="s">
        <v>262</v>
      </c>
      <c r="I52" s="76">
        <v>8.1499999999671644</v>
      </c>
      <c r="J52" s="82" t="s">
        <v>272</v>
      </c>
      <c r="K52" s="82" t="s">
        <v>130</v>
      </c>
      <c r="L52" s="83">
        <v>2.3799999999999998E-2</v>
      </c>
      <c r="M52" s="83">
        <v>3.5499999999871995E-2</v>
      </c>
      <c r="N52" s="76">
        <v>89080.83759000001</v>
      </c>
      <c r="O52" s="78">
        <v>100.85</v>
      </c>
      <c r="P52" s="76">
        <v>89.838024052999998</v>
      </c>
      <c r="Q52" s="77">
        <f t="shared" si="0"/>
        <v>1.1052955199947841E-3</v>
      </c>
      <c r="R52" s="77">
        <f>P52/'סכום נכסי הקרן'!$C$42</f>
        <v>2.7451055361847876E-5</v>
      </c>
    </row>
    <row r="53" spans="2:18">
      <c r="B53" s="75" t="s">
        <v>2602</v>
      </c>
      <c r="C53" s="82" t="s">
        <v>2351</v>
      </c>
      <c r="D53" s="69" t="s">
        <v>2372</v>
      </c>
      <c r="E53" s="69"/>
      <c r="F53" s="69" t="s">
        <v>347</v>
      </c>
      <c r="G53" s="94">
        <v>44251</v>
      </c>
      <c r="H53" s="69" t="s">
        <v>262</v>
      </c>
      <c r="I53" s="76">
        <v>8.0400000000076428</v>
      </c>
      <c r="J53" s="82" t="s">
        <v>272</v>
      </c>
      <c r="K53" s="82" t="s">
        <v>130</v>
      </c>
      <c r="L53" s="83">
        <v>2.3599999999999999E-2</v>
      </c>
      <c r="M53" s="83">
        <v>4.0400000000037434E-2</v>
      </c>
      <c r="N53" s="76">
        <v>264491.73519000004</v>
      </c>
      <c r="O53" s="78">
        <v>96.95</v>
      </c>
      <c r="P53" s="76">
        <v>256.42472652600003</v>
      </c>
      <c r="Q53" s="77">
        <f t="shared" si="0"/>
        <v>3.1548456728953509E-3</v>
      </c>
      <c r="R53" s="77">
        <f>P53/'סכום נכסי הקרן'!$C$42</f>
        <v>7.8353563963730886E-5</v>
      </c>
    </row>
    <row r="54" spans="2:18">
      <c r="B54" s="75" t="s">
        <v>2602</v>
      </c>
      <c r="C54" s="82" t="s">
        <v>2351</v>
      </c>
      <c r="D54" s="69" t="s">
        <v>2373</v>
      </c>
      <c r="E54" s="69"/>
      <c r="F54" s="69" t="s">
        <v>347</v>
      </c>
      <c r="G54" s="94">
        <v>44294</v>
      </c>
      <c r="H54" s="69" t="s">
        <v>262</v>
      </c>
      <c r="I54" s="76">
        <v>8.0100000000098781</v>
      </c>
      <c r="J54" s="82" t="s">
        <v>272</v>
      </c>
      <c r="K54" s="82" t="s">
        <v>130</v>
      </c>
      <c r="L54" s="83">
        <v>2.3199999999999998E-2</v>
      </c>
      <c r="M54" s="83">
        <v>4.270000000005883E-2</v>
      </c>
      <c r="N54" s="76">
        <v>190298.60130200002</v>
      </c>
      <c r="O54" s="78">
        <v>94.68</v>
      </c>
      <c r="P54" s="76">
        <v>180.17470522200003</v>
      </c>
      <c r="Q54" s="77">
        <f t="shared" si="0"/>
        <v>2.2167261201200394E-3</v>
      </c>
      <c r="R54" s="77">
        <f>P54/'סכום נכסי הקרן'!$C$42</f>
        <v>5.5054481217617354E-5</v>
      </c>
    </row>
    <row r="55" spans="2:18">
      <c r="B55" s="75" t="s">
        <v>2602</v>
      </c>
      <c r="C55" s="82" t="s">
        <v>2351</v>
      </c>
      <c r="D55" s="69" t="s">
        <v>2374</v>
      </c>
      <c r="E55" s="69"/>
      <c r="F55" s="69" t="s">
        <v>347</v>
      </c>
      <c r="G55" s="94">
        <v>44602</v>
      </c>
      <c r="H55" s="69" t="s">
        <v>262</v>
      </c>
      <c r="I55" s="76">
        <v>7.9099999999880062</v>
      </c>
      <c r="J55" s="82" t="s">
        <v>272</v>
      </c>
      <c r="K55" s="82" t="s">
        <v>130</v>
      </c>
      <c r="L55" s="83">
        <v>2.0899999999999998E-2</v>
      </c>
      <c r="M55" s="83">
        <v>5.0199999999897695E-2</v>
      </c>
      <c r="N55" s="76">
        <v>272637.34803000005</v>
      </c>
      <c r="O55" s="78">
        <v>85.33</v>
      </c>
      <c r="P55" s="76">
        <v>232.64144576900003</v>
      </c>
      <c r="Q55" s="77">
        <f t="shared" si="0"/>
        <v>2.8622351224230711E-3</v>
      </c>
      <c r="R55" s="77">
        <f>P55/'סכום נכסי הקרן'!$C$42</f>
        <v>7.1086305320980524E-5</v>
      </c>
    </row>
    <row r="56" spans="2:18">
      <c r="B56" s="75" t="s">
        <v>2602</v>
      </c>
      <c r="C56" s="82" t="s">
        <v>2351</v>
      </c>
      <c r="D56" s="69" t="s">
        <v>2375</v>
      </c>
      <c r="E56" s="69"/>
      <c r="F56" s="69" t="s">
        <v>347</v>
      </c>
      <c r="G56" s="94">
        <v>43500</v>
      </c>
      <c r="H56" s="69" t="s">
        <v>262</v>
      </c>
      <c r="I56" s="76">
        <v>8.0099999999917699</v>
      </c>
      <c r="J56" s="82" t="s">
        <v>272</v>
      </c>
      <c r="K56" s="82" t="s">
        <v>130</v>
      </c>
      <c r="L56" s="83">
        <v>3.4500000000000003E-2</v>
      </c>
      <c r="M56" s="83">
        <v>3.0899999999979423E-2</v>
      </c>
      <c r="N56" s="76">
        <v>170648.27251400004</v>
      </c>
      <c r="O56" s="78">
        <v>113.9</v>
      </c>
      <c r="P56" s="76">
        <v>194.36838286000003</v>
      </c>
      <c r="Q56" s="77">
        <f t="shared" si="0"/>
        <v>2.3913538289427119E-3</v>
      </c>
      <c r="R56" s="77">
        <f>P56/'סכום נכסי הקרן'!$C$42</f>
        <v>5.9391524855165495E-5</v>
      </c>
    </row>
    <row r="57" spans="2:18">
      <c r="B57" s="75" t="s">
        <v>2602</v>
      </c>
      <c r="C57" s="82" t="s">
        <v>2351</v>
      </c>
      <c r="D57" s="69" t="s">
        <v>2376</v>
      </c>
      <c r="E57" s="69"/>
      <c r="F57" s="69" t="s">
        <v>347</v>
      </c>
      <c r="G57" s="94">
        <v>43556</v>
      </c>
      <c r="H57" s="69" t="s">
        <v>262</v>
      </c>
      <c r="I57" s="76">
        <v>8.0899999999951575</v>
      </c>
      <c r="J57" s="82" t="s">
        <v>272</v>
      </c>
      <c r="K57" s="82" t="s">
        <v>130</v>
      </c>
      <c r="L57" s="83">
        <v>3.0499999999999999E-2</v>
      </c>
      <c r="M57" s="83">
        <v>3.0900000000004212E-2</v>
      </c>
      <c r="N57" s="76">
        <v>172086.12994400001</v>
      </c>
      <c r="O57" s="78">
        <v>110.41</v>
      </c>
      <c r="P57" s="76">
        <v>190.00029598800003</v>
      </c>
      <c r="Q57" s="77">
        <f t="shared" si="0"/>
        <v>2.3376123658878107E-3</v>
      </c>
      <c r="R57" s="77">
        <f>P57/'סכום נכסי הקרן'!$C$42</f>
        <v>5.8056804998928534E-5</v>
      </c>
    </row>
    <row r="58" spans="2:18">
      <c r="B58" s="75" t="s">
        <v>2602</v>
      </c>
      <c r="C58" s="82" t="s">
        <v>2351</v>
      </c>
      <c r="D58" s="69" t="s">
        <v>2377</v>
      </c>
      <c r="E58" s="69"/>
      <c r="F58" s="69" t="s">
        <v>347</v>
      </c>
      <c r="G58" s="94">
        <v>43647</v>
      </c>
      <c r="H58" s="69" t="s">
        <v>262</v>
      </c>
      <c r="I58" s="76">
        <v>8.0700000000130299</v>
      </c>
      <c r="J58" s="82" t="s">
        <v>272</v>
      </c>
      <c r="K58" s="82" t="s">
        <v>130</v>
      </c>
      <c r="L58" s="83">
        <v>2.8999999999999998E-2</v>
      </c>
      <c r="M58" s="83">
        <v>3.3600000000066646E-2</v>
      </c>
      <c r="N58" s="76">
        <v>159748.15332300004</v>
      </c>
      <c r="O58" s="78">
        <v>105.2</v>
      </c>
      <c r="P58" s="76">
        <v>168.05505258300005</v>
      </c>
      <c r="Q58" s="77">
        <f t="shared" si="0"/>
        <v>2.0676155635713247E-3</v>
      </c>
      <c r="R58" s="77">
        <f>P58/'סכום נכסי הקרן'!$C$42</f>
        <v>5.1351180092435895E-5</v>
      </c>
    </row>
    <row r="59" spans="2:18">
      <c r="B59" s="75" t="s">
        <v>2602</v>
      </c>
      <c r="C59" s="82" t="s">
        <v>2351</v>
      </c>
      <c r="D59" s="69" t="s">
        <v>2378</v>
      </c>
      <c r="E59" s="69"/>
      <c r="F59" s="69" t="s">
        <v>347</v>
      </c>
      <c r="G59" s="94">
        <v>43703</v>
      </c>
      <c r="H59" s="69" t="s">
        <v>262</v>
      </c>
      <c r="I59" s="76">
        <v>8.1999999998622464</v>
      </c>
      <c r="J59" s="82" t="s">
        <v>272</v>
      </c>
      <c r="K59" s="82" t="s">
        <v>130</v>
      </c>
      <c r="L59" s="83">
        <v>2.3799999999999998E-2</v>
      </c>
      <c r="M59" s="83">
        <v>3.2699999999603956E-2</v>
      </c>
      <c r="N59" s="76">
        <v>11343.899392000001</v>
      </c>
      <c r="O59" s="78">
        <v>102.39</v>
      </c>
      <c r="P59" s="76">
        <v>11.615018598000002</v>
      </c>
      <c r="Q59" s="77">
        <f t="shared" si="0"/>
        <v>1.429019410917998E-4</v>
      </c>
      <c r="R59" s="77">
        <f>P59/'סכום נכסי הקרן'!$C$42</f>
        <v>3.5491043121617219E-6</v>
      </c>
    </row>
    <row r="60" spans="2:18">
      <c r="B60" s="75" t="s">
        <v>2602</v>
      </c>
      <c r="C60" s="82" t="s">
        <v>2351</v>
      </c>
      <c r="D60" s="69" t="s">
        <v>2379</v>
      </c>
      <c r="E60" s="69"/>
      <c r="F60" s="69" t="s">
        <v>347</v>
      </c>
      <c r="G60" s="94">
        <v>43740</v>
      </c>
      <c r="H60" s="69" t="s">
        <v>262</v>
      </c>
      <c r="I60" s="76">
        <v>8.1100000000092436</v>
      </c>
      <c r="J60" s="82" t="s">
        <v>272</v>
      </c>
      <c r="K60" s="82" t="s">
        <v>130</v>
      </c>
      <c r="L60" s="83">
        <v>2.4300000000000002E-2</v>
      </c>
      <c r="M60" s="83">
        <v>3.6700000000022819E-2</v>
      </c>
      <c r="N60" s="76">
        <v>167640.72698100004</v>
      </c>
      <c r="O60" s="78">
        <v>99.38</v>
      </c>
      <c r="P60" s="76">
        <v>166.60134638600002</v>
      </c>
      <c r="Q60" s="77">
        <f t="shared" si="0"/>
        <v>2.0497303199468113E-3</v>
      </c>
      <c r="R60" s="77">
        <f>P60/'סכום נכסי הקרן'!$C$42</f>
        <v>5.0906983220183151E-5</v>
      </c>
    </row>
    <row r="61" spans="2:18">
      <c r="B61" s="75" t="s">
        <v>2602</v>
      </c>
      <c r="C61" s="82" t="s">
        <v>2351</v>
      </c>
      <c r="D61" s="69" t="s">
        <v>2380</v>
      </c>
      <c r="E61" s="69"/>
      <c r="F61" s="69" t="s">
        <v>347</v>
      </c>
      <c r="G61" s="94">
        <v>43831</v>
      </c>
      <c r="H61" s="69" t="s">
        <v>262</v>
      </c>
      <c r="I61" s="76">
        <v>8.0799999999927277</v>
      </c>
      <c r="J61" s="82" t="s">
        <v>272</v>
      </c>
      <c r="K61" s="82" t="s">
        <v>130</v>
      </c>
      <c r="L61" s="83">
        <v>2.3799999999999998E-2</v>
      </c>
      <c r="M61" s="83">
        <v>3.8199999999943703E-2</v>
      </c>
      <c r="N61" s="76">
        <v>173993.97525900003</v>
      </c>
      <c r="O61" s="78">
        <v>98.01</v>
      </c>
      <c r="P61" s="76">
        <v>170.53149522800001</v>
      </c>
      <c r="Q61" s="77">
        <f t="shared" si="0"/>
        <v>2.0980837421615806E-3</v>
      </c>
      <c r="R61" s="77">
        <f>P61/'סכום נכסי הקרן'!$C$42</f>
        <v>5.2107886006940755E-5</v>
      </c>
    </row>
    <row r="62" spans="2:18">
      <c r="B62" s="75" t="s">
        <v>2603</v>
      </c>
      <c r="C62" s="82" t="s">
        <v>2351</v>
      </c>
      <c r="D62" s="69">
        <v>7936</v>
      </c>
      <c r="E62" s="69"/>
      <c r="F62" s="69" t="s">
        <v>2381</v>
      </c>
      <c r="G62" s="94">
        <v>44087</v>
      </c>
      <c r="H62" s="69" t="s">
        <v>2349</v>
      </c>
      <c r="I62" s="76">
        <v>5.3900000000021544</v>
      </c>
      <c r="J62" s="82" t="s">
        <v>265</v>
      </c>
      <c r="K62" s="82" t="s">
        <v>130</v>
      </c>
      <c r="L62" s="83">
        <v>1.7947999999999999E-2</v>
      </c>
      <c r="M62" s="83">
        <v>2.810000000000841E-2</v>
      </c>
      <c r="N62" s="76">
        <v>827739.84744300006</v>
      </c>
      <c r="O62" s="78">
        <v>104.82</v>
      </c>
      <c r="P62" s="76">
        <v>867.63689776700028</v>
      </c>
      <c r="Q62" s="77">
        <f t="shared" si="0"/>
        <v>1.0674713588071328E-2</v>
      </c>
      <c r="R62" s="77">
        <f>P62/'סכום נכסי הקרן'!$C$42</f>
        <v>2.651165669063769E-4</v>
      </c>
    </row>
    <row r="63" spans="2:18">
      <c r="B63" s="75" t="s">
        <v>2603</v>
      </c>
      <c r="C63" s="82" t="s">
        <v>2351</v>
      </c>
      <c r="D63" s="69">
        <v>7937</v>
      </c>
      <c r="E63" s="69"/>
      <c r="F63" s="69" t="s">
        <v>2381</v>
      </c>
      <c r="G63" s="94">
        <v>44087</v>
      </c>
      <c r="H63" s="69" t="s">
        <v>2349</v>
      </c>
      <c r="I63" s="76">
        <v>6.7500000000781748</v>
      </c>
      <c r="J63" s="82" t="s">
        <v>265</v>
      </c>
      <c r="K63" s="82" t="s">
        <v>130</v>
      </c>
      <c r="L63" s="83">
        <v>7.5499999999999998E-2</v>
      </c>
      <c r="M63" s="83">
        <v>7.950000000066805E-2</v>
      </c>
      <c r="N63" s="76">
        <v>35354.243953000005</v>
      </c>
      <c r="O63" s="78">
        <v>99.5</v>
      </c>
      <c r="P63" s="76">
        <v>35.177505647000004</v>
      </c>
      <c r="Q63" s="77">
        <f t="shared" si="0"/>
        <v>4.3279602157414031E-4</v>
      </c>
      <c r="R63" s="77">
        <f>P63/'סכום נכסי הקרן'!$C$42</f>
        <v>1.0748896863958428E-5</v>
      </c>
    </row>
    <row r="64" spans="2:18">
      <c r="B64" s="75" t="s">
        <v>2604</v>
      </c>
      <c r="C64" s="82" t="s">
        <v>2350</v>
      </c>
      <c r="D64" s="69">
        <v>8063</v>
      </c>
      <c r="E64" s="69"/>
      <c r="F64" s="69" t="s">
        <v>350</v>
      </c>
      <c r="G64" s="94">
        <v>44147</v>
      </c>
      <c r="H64" s="69" t="s">
        <v>128</v>
      </c>
      <c r="I64" s="76">
        <v>7.8499999999980101</v>
      </c>
      <c r="J64" s="82" t="s">
        <v>428</v>
      </c>
      <c r="K64" s="82" t="s">
        <v>130</v>
      </c>
      <c r="L64" s="83">
        <v>1.6250000000000001E-2</v>
      </c>
      <c r="M64" s="83">
        <v>2.9099999999994183E-2</v>
      </c>
      <c r="N64" s="76">
        <v>653008.89019900013</v>
      </c>
      <c r="O64" s="78">
        <v>100.04</v>
      </c>
      <c r="P64" s="76">
        <v>653.27010981800015</v>
      </c>
      <c r="Q64" s="77">
        <f t="shared" si="0"/>
        <v>8.0373153054029596E-3</v>
      </c>
      <c r="R64" s="77">
        <f>P64/'סכום נכסי הקרן'!$C$42</f>
        <v>1.9961429628366278E-4</v>
      </c>
    </row>
    <row r="65" spans="2:18">
      <c r="B65" s="75" t="s">
        <v>2604</v>
      </c>
      <c r="C65" s="82" t="s">
        <v>2350</v>
      </c>
      <c r="D65" s="69">
        <v>8145</v>
      </c>
      <c r="E65" s="69"/>
      <c r="F65" s="69" t="s">
        <v>350</v>
      </c>
      <c r="G65" s="94">
        <v>44185</v>
      </c>
      <c r="H65" s="69" t="s">
        <v>128</v>
      </c>
      <c r="I65" s="76">
        <v>7.8600000000043826</v>
      </c>
      <c r="J65" s="82" t="s">
        <v>428</v>
      </c>
      <c r="K65" s="82" t="s">
        <v>130</v>
      </c>
      <c r="L65" s="83">
        <v>1.4990000000000002E-2</v>
      </c>
      <c r="M65" s="83">
        <v>3.0200000000007967E-2</v>
      </c>
      <c r="N65" s="76">
        <v>306966.50649400003</v>
      </c>
      <c r="O65" s="78">
        <v>98.1</v>
      </c>
      <c r="P65" s="76">
        <v>301.13413078800005</v>
      </c>
      <c r="Q65" s="77">
        <f t="shared" si="0"/>
        <v>3.7049145858455142E-3</v>
      </c>
      <c r="R65" s="77">
        <f>P65/'סכום נכסי הקרן'!$C$42</f>
        <v>9.2015043549116034E-5</v>
      </c>
    </row>
    <row r="66" spans="2:18">
      <c r="B66" s="75" t="s">
        <v>2605</v>
      </c>
      <c r="C66" s="82" t="s">
        <v>2350</v>
      </c>
      <c r="D66" s="69" t="s">
        <v>2382</v>
      </c>
      <c r="E66" s="69"/>
      <c r="F66" s="69" t="s">
        <v>347</v>
      </c>
      <c r="G66" s="94">
        <v>42901</v>
      </c>
      <c r="H66" s="69" t="s">
        <v>262</v>
      </c>
      <c r="I66" s="76">
        <v>0.94999999999752549</v>
      </c>
      <c r="J66" s="82" t="s">
        <v>153</v>
      </c>
      <c r="K66" s="82" t="s">
        <v>130</v>
      </c>
      <c r="L66" s="83">
        <v>0.04</v>
      </c>
      <c r="M66" s="83">
        <v>6.1100000000094017E-2</v>
      </c>
      <c r="N66" s="76">
        <v>102791.09171700003</v>
      </c>
      <c r="O66" s="78">
        <v>98.29</v>
      </c>
      <c r="P66" s="76">
        <v>101.03336175500002</v>
      </c>
      <c r="Q66" s="77">
        <f t="shared" si="0"/>
        <v>1.2430340414870775E-3</v>
      </c>
      <c r="R66" s="77">
        <f>P66/'סכום נכסי הקרן'!$C$42</f>
        <v>3.0871921284621064E-5</v>
      </c>
    </row>
    <row r="67" spans="2:18">
      <c r="B67" s="75" t="s">
        <v>2606</v>
      </c>
      <c r="C67" s="82" t="s">
        <v>2350</v>
      </c>
      <c r="D67" s="69">
        <v>4069</v>
      </c>
      <c r="E67" s="69"/>
      <c r="F67" s="69" t="s">
        <v>350</v>
      </c>
      <c r="G67" s="94">
        <v>42052</v>
      </c>
      <c r="H67" s="69" t="s">
        <v>128</v>
      </c>
      <c r="I67" s="76">
        <v>4.130000000002048</v>
      </c>
      <c r="J67" s="82" t="s">
        <v>465</v>
      </c>
      <c r="K67" s="82" t="s">
        <v>130</v>
      </c>
      <c r="L67" s="83">
        <v>2.9779E-2</v>
      </c>
      <c r="M67" s="83">
        <v>2.0100000000013031E-2</v>
      </c>
      <c r="N67" s="76">
        <v>459640.42371400003</v>
      </c>
      <c r="O67" s="78">
        <v>116.82</v>
      </c>
      <c r="P67" s="76">
        <v>536.95197223000002</v>
      </c>
      <c r="Q67" s="77">
        <f t="shared" si="0"/>
        <v>6.6062295516211775E-3</v>
      </c>
      <c r="R67" s="77">
        <f>P67/'סכום נכסי הקרן'!$C$42</f>
        <v>1.6407193359065114E-4</v>
      </c>
    </row>
    <row r="68" spans="2:18">
      <c r="B68" s="75" t="s">
        <v>2607</v>
      </c>
      <c r="C68" s="82" t="s">
        <v>2350</v>
      </c>
      <c r="D68" s="69">
        <v>8224</v>
      </c>
      <c r="E68" s="69"/>
      <c r="F68" s="69" t="s">
        <v>350</v>
      </c>
      <c r="G68" s="94">
        <v>44223</v>
      </c>
      <c r="H68" s="69" t="s">
        <v>128</v>
      </c>
      <c r="I68" s="76">
        <v>12.68000000000376</v>
      </c>
      <c r="J68" s="82" t="s">
        <v>265</v>
      </c>
      <c r="K68" s="82" t="s">
        <v>130</v>
      </c>
      <c r="L68" s="83">
        <v>2.1537000000000001E-2</v>
      </c>
      <c r="M68" s="83">
        <v>3.7100000000012533E-2</v>
      </c>
      <c r="N68" s="76">
        <v>1400345.4382790001</v>
      </c>
      <c r="O68" s="78">
        <v>91.16</v>
      </c>
      <c r="P68" s="76">
        <v>1276.5549611400002</v>
      </c>
      <c r="Q68" s="77">
        <f t="shared" si="0"/>
        <v>1.5705715864173003E-2</v>
      </c>
      <c r="R68" s="77">
        <f>P68/'סכום נכסי הקרן'!$C$42</f>
        <v>3.9006624733890186E-4</v>
      </c>
    </row>
    <row r="69" spans="2:18">
      <c r="B69" s="75" t="s">
        <v>2607</v>
      </c>
      <c r="C69" s="82" t="s">
        <v>2350</v>
      </c>
      <c r="D69" s="69">
        <v>2963</v>
      </c>
      <c r="E69" s="69"/>
      <c r="F69" s="69" t="s">
        <v>350</v>
      </c>
      <c r="G69" s="94">
        <v>41423</v>
      </c>
      <c r="H69" s="69" t="s">
        <v>128</v>
      </c>
      <c r="I69" s="76">
        <v>3.0599999999967449</v>
      </c>
      <c r="J69" s="82" t="s">
        <v>265</v>
      </c>
      <c r="K69" s="82" t="s">
        <v>130</v>
      </c>
      <c r="L69" s="83">
        <v>0.05</v>
      </c>
      <c r="M69" s="83">
        <v>2.199999999996315E-2</v>
      </c>
      <c r="N69" s="76">
        <v>268072.80166800006</v>
      </c>
      <c r="O69" s="78">
        <v>121.47</v>
      </c>
      <c r="P69" s="76">
        <v>325.62803065100002</v>
      </c>
      <c r="Q69" s="77">
        <f t="shared" si="0"/>
        <v>4.0062680280116393E-3</v>
      </c>
      <c r="R69" s="77">
        <f>P69/'סכום נכסי הקרן'!$C$42</f>
        <v>9.9499440142368099E-5</v>
      </c>
    </row>
    <row r="70" spans="2:18">
      <c r="B70" s="75" t="s">
        <v>2607</v>
      </c>
      <c r="C70" s="82" t="s">
        <v>2350</v>
      </c>
      <c r="D70" s="69">
        <v>2968</v>
      </c>
      <c r="E70" s="69"/>
      <c r="F70" s="69" t="s">
        <v>350</v>
      </c>
      <c r="G70" s="94">
        <v>41423</v>
      </c>
      <c r="H70" s="69" t="s">
        <v>128</v>
      </c>
      <c r="I70" s="76">
        <v>3.0599999999969452</v>
      </c>
      <c r="J70" s="82" t="s">
        <v>265</v>
      </c>
      <c r="K70" s="82" t="s">
        <v>130</v>
      </c>
      <c r="L70" s="83">
        <v>0.05</v>
      </c>
      <c r="M70" s="83">
        <v>2.1999999999961807E-2</v>
      </c>
      <c r="N70" s="76">
        <v>86217.541437000022</v>
      </c>
      <c r="O70" s="78">
        <v>121.47</v>
      </c>
      <c r="P70" s="76">
        <v>104.72844702200001</v>
      </c>
      <c r="Q70" s="77">
        <f t="shared" si="0"/>
        <v>1.2884954286298354E-3</v>
      </c>
      <c r="R70" s="77">
        <f>P70/'סכום נכסי הקרן'!$C$42</f>
        <v>3.200099765623988E-5</v>
      </c>
    </row>
    <row r="71" spans="2:18">
      <c r="B71" s="75" t="s">
        <v>2607</v>
      </c>
      <c r="C71" s="82" t="s">
        <v>2350</v>
      </c>
      <c r="D71" s="69">
        <v>4605</v>
      </c>
      <c r="E71" s="69"/>
      <c r="F71" s="69" t="s">
        <v>350</v>
      </c>
      <c r="G71" s="94">
        <v>42352</v>
      </c>
      <c r="H71" s="69" t="s">
        <v>128</v>
      </c>
      <c r="I71" s="76">
        <v>5.3199999999983625</v>
      </c>
      <c r="J71" s="82" t="s">
        <v>265</v>
      </c>
      <c r="K71" s="82" t="s">
        <v>130</v>
      </c>
      <c r="L71" s="83">
        <v>0.05</v>
      </c>
      <c r="M71" s="83">
        <v>2.4999999999999994E-2</v>
      </c>
      <c r="N71" s="76">
        <v>329490.50631000008</v>
      </c>
      <c r="O71" s="78">
        <v>126.15</v>
      </c>
      <c r="P71" s="76">
        <v>415.65225832400012</v>
      </c>
      <c r="Q71" s="77">
        <f t="shared" si="0"/>
        <v>5.1138544490938239E-3</v>
      </c>
      <c r="R71" s="77">
        <f>P71/'סכום נכסי הקרן'!$C$42</f>
        <v>1.2700739219061443E-4</v>
      </c>
    </row>
    <row r="72" spans="2:18">
      <c r="B72" s="75" t="s">
        <v>2607</v>
      </c>
      <c r="C72" s="82" t="s">
        <v>2350</v>
      </c>
      <c r="D72" s="69">
        <v>4606</v>
      </c>
      <c r="E72" s="69"/>
      <c r="F72" s="69" t="s">
        <v>350</v>
      </c>
      <c r="G72" s="94">
        <v>42352</v>
      </c>
      <c r="H72" s="69" t="s">
        <v>128</v>
      </c>
      <c r="I72" s="76">
        <v>7.0799999999994228</v>
      </c>
      <c r="J72" s="82" t="s">
        <v>265</v>
      </c>
      <c r="K72" s="82" t="s">
        <v>130</v>
      </c>
      <c r="L72" s="83">
        <v>4.0999999999999995E-2</v>
      </c>
      <c r="M72" s="83">
        <v>2.489999999999672E-2</v>
      </c>
      <c r="N72" s="76">
        <v>1007514.6248310001</v>
      </c>
      <c r="O72" s="78">
        <v>124.01</v>
      </c>
      <c r="P72" s="76">
        <v>1249.4189014090002</v>
      </c>
      <c r="Q72" s="77">
        <f t="shared" si="0"/>
        <v>1.5371855390646887E-2</v>
      </c>
      <c r="R72" s="77">
        <f>P72/'סכום נכסי הקרן'!$C$42</f>
        <v>3.8177450800213025E-4</v>
      </c>
    </row>
    <row r="73" spans="2:18">
      <c r="B73" s="75" t="s">
        <v>2607</v>
      </c>
      <c r="C73" s="82" t="s">
        <v>2350</v>
      </c>
      <c r="D73" s="69">
        <v>5150</v>
      </c>
      <c r="E73" s="69"/>
      <c r="F73" s="69" t="s">
        <v>350</v>
      </c>
      <c r="G73" s="94">
        <v>42631</v>
      </c>
      <c r="H73" s="69" t="s">
        <v>128</v>
      </c>
      <c r="I73" s="76">
        <v>7.0299999999972647</v>
      </c>
      <c r="J73" s="82" t="s">
        <v>265</v>
      </c>
      <c r="K73" s="82" t="s">
        <v>130</v>
      </c>
      <c r="L73" s="83">
        <v>4.0999999999999995E-2</v>
      </c>
      <c r="M73" s="83">
        <v>2.75E-2</v>
      </c>
      <c r="N73" s="76">
        <v>298980.71760200005</v>
      </c>
      <c r="O73" s="78">
        <v>122.26</v>
      </c>
      <c r="P73" s="76">
        <v>365.53382650000009</v>
      </c>
      <c r="Q73" s="77">
        <f t="shared" si="0"/>
        <v>4.4972371676234467E-3</v>
      </c>
      <c r="R73" s="77">
        <f>P73/'סכום נכסי הקרן'!$C$42</f>
        <v>1.1169312118841643E-4</v>
      </c>
    </row>
    <row r="74" spans="2:18">
      <c r="B74" s="75" t="s">
        <v>2608</v>
      </c>
      <c r="C74" s="82" t="s">
        <v>2351</v>
      </c>
      <c r="D74" s="69" t="s">
        <v>2383</v>
      </c>
      <c r="E74" s="69"/>
      <c r="F74" s="69" t="s">
        <v>347</v>
      </c>
      <c r="G74" s="94">
        <v>42033</v>
      </c>
      <c r="H74" s="69" t="s">
        <v>262</v>
      </c>
      <c r="I74" s="76">
        <v>3.9400000000039985</v>
      </c>
      <c r="J74" s="82" t="s">
        <v>272</v>
      </c>
      <c r="K74" s="82" t="s">
        <v>130</v>
      </c>
      <c r="L74" s="83">
        <v>5.0999999999999997E-2</v>
      </c>
      <c r="M74" s="83">
        <v>2.5400000000014997E-2</v>
      </c>
      <c r="N74" s="76">
        <v>65395.721965000004</v>
      </c>
      <c r="O74" s="78">
        <v>122.37</v>
      </c>
      <c r="P74" s="76">
        <v>80.024749572000019</v>
      </c>
      <c r="Q74" s="77">
        <f t="shared" si="0"/>
        <v>9.8456080399157491E-4</v>
      </c>
      <c r="R74" s="77">
        <f>P74/'סכום נכסי הקרן'!$C$42</f>
        <v>2.4452494964971654E-5</v>
      </c>
    </row>
    <row r="75" spans="2:18">
      <c r="B75" s="75" t="s">
        <v>2608</v>
      </c>
      <c r="C75" s="82" t="s">
        <v>2351</v>
      </c>
      <c r="D75" s="69" t="s">
        <v>2384</v>
      </c>
      <c r="E75" s="69"/>
      <c r="F75" s="69" t="s">
        <v>347</v>
      </c>
      <c r="G75" s="94">
        <v>42054</v>
      </c>
      <c r="H75" s="69" t="s">
        <v>262</v>
      </c>
      <c r="I75" s="76">
        <v>3.9299999999958786</v>
      </c>
      <c r="J75" s="82" t="s">
        <v>272</v>
      </c>
      <c r="K75" s="82" t="s">
        <v>130</v>
      </c>
      <c r="L75" s="83">
        <v>5.0999999999999997E-2</v>
      </c>
      <c r="M75" s="83">
        <v>2.5399999999955611E-2</v>
      </c>
      <c r="N75" s="76">
        <v>127744.69992800003</v>
      </c>
      <c r="O75" s="78">
        <v>123.45</v>
      </c>
      <c r="P75" s="76">
        <v>157.70084060500002</v>
      </c>
      <c r="Q75" s="77">
        <f t="shared" ref="Q75:Q138" si="1">IFERROR(P75/$P$10,0)</f>
        <v>1.9402255832929507E-3</v>
      </c>
      <c r="R75" s="77">
        <f>P75/'סכום נכסי הקרן'!$C$42</f>
        <v>4.8187329938422006E-5</v>
      </c>
    </row>
    <row r="76" spans="2:18">
      <c r="B76" s="75" t="s">
        <v>2608</v>
      </c>
      <c r="C76" s="82" t="s">
        <v>2351</v>
      </c>
      <c r="D76" s="69" t="s">
        <v>2385</v>
      </c>
      <c r="E76" s="69"/>
      <c r="F76" s="69" t="s">
        <v>347</v>
      </c>
      <c r="G76" s="94">
        <v>42565</v>
      </c>
      <c r="H76" s="69" t="s">
        <v>262</v>
      </c>
      <c r="I76" s="76">
        <v>3.9299999999979827</v>
      </c>
      <c r="J76" s="82" t="s">
        <v>272</v>
      </c>
      <c r="K76" s="82" t="s">
        <v>130</v>
      </c>
      <c r="L76" s="83">
        <v>5.0999999999999997E-2</v>
      </c>
      <c r="M76" s="83">
        <v>2.5399999999978266E-2</v>
      </c>
      <c r="N76" s="76">
        <v>155923.76702200004</v>
      </c>
      <c r="O76" s="78">
        <v>123.95</v>
      </c>
      <c r="P76" s="76">
        <v>193.26751992300004</v>
      </c>
      <c r="Q76" s="77">
        <f t="shared" si="1"/>
        <v>2.3778096878596831E-3</v>
      </c>
      <c r="R76" s="77">
        <f>P76/'סכום נכסי הקרן'!$C$42</f>
        <v>5.9055143353591452E-5</v>
      </c>
    </row>
    <row r="77" spans="2:18">
      <c r="B77" s="75" t="s">
        <v>2608</v>
      </c>
      <c r="C77" s="82" t="s">
        <v>2351</v>
      </c>
      <c r="D77" s="69" t="s">
        <v>2386</v>
      </c>
      <c r="E77" s="69"/>
      <c r="F77" s="69" t="s">
        <v>347</v>
      </c>
      <c r="G77" s="94">
        <v>40570</v>
      </c>
      <c r="H77" s="69" t="s">
        <v>262</v>
      </c>
      <c r="I77" s="76">
        <v>3.9600000000011559</v>
      </c>
      <c r="J77" s="82" t="s">
        <v>272</v>
      </c>
      <c r="K77" s="82" t="s">
        <v>130</v>
      </c>
      <c r="L77" s="83">
        <v>5.0999999999999997E-2</v>
      </c>
      <c r="M77" s="83">
        <v>2.1200000000003851E-2</v>
      </c>
      <c r="N77" s="76">
        <v>790602.66461600026</v>
      </c>
      <c r="O77" s="78">
        <v>131.22</v>
      </c>
      <c r="P77" s="76">
        <v>1037.4288376550003</v>
      </c>
      <c r="Q77" s="77">
        <f t="shared" si="1"/>
        <v>1.2763698430154607E-2</v>
      </c>
      <c r="R77" s="77">
        <f>P77/'סכום נכסי הקרן'!$C$42</f>
        <v>3.1699847315924922E-4</v>
      </c>
    </row>
    <row r="78" spans="2:18">
      <c r="B78" s="75" t="s">
        <v>2608</v>
      </c>
      <c r="C78" s="82" t="s">
        <v>2351</v>
      </c>
      <c r="D78" s="69" t="s">
        <v>2387</v>
      </c>
      <c r="E78" s="69"/>
      <c r="F78" s="69" t="s">
        <v>347</v>
      </c>
      <c r="G78" s="94">
        <v>41207</v>
      </c>
      <c r="H78" s="69" t="s">
        <v>262</v>
      </c>
      <c r="I78" s="76">
        <v>3.9599999999066302</v>
      </c>
      <c r="J78" s="82" t="s">
        <v>272</v>
      </c>
      <c r="K78" s="82" t="s">
        <v>130</v>
      </c>
      <c r="L78" s="83">
        <v>5.0999999999999997E-2</v>
      </c>
      <c r="M78" s="83">
        <v>2.1099999999738283E-2</v>
      </c>
      <c r="N78" s="76">
        <v>11237.882259000002</v>
      </c>
      <c r="O78" s="78">
        <v>125.8</v>
      </c>
      <c r="P78" s="76">
        <v>14.137256167000002</v>
      </c>
      <c r="Q78" s="77">
        <f t="shared" si="1"/>
        <v>1.7393354396558474E-4</v>
      </c>
      <c r="R78" s="77">
        <f>P78/'סכום נכסי הקרן'!$C$42</f>
        <v>4.319803399460264E-6</v>
      </c>
    </row>
    <row r="79" spans="2:18">
      <c r="B79" s="75" t="s">
        <v>2608</v>
      </c>
      <c r="C79" s="82" t="s">
        <v>2351</v>
      </c>
      <c r="D79" s="69" t="s">
        <v>2388</v>
      </c>
      <c r="E79" s="69"/>
      <c r="F79" s="69" t="s">
        <v>347</v>
      </c>
      <c r="G79" s="94">
        <v>41239</v>
      </c>
      <c r="H79" s="69" t="s">
        <v>262</v>
      </c>
      <c r="I79" s="76">
        <v>3.9399999999978839</v>
      </c>
      <c r="J79" s="82" t="s">
        <v>272</v>
      </c>
      <c r="K79" s="82" t="s">
        <v>130</v>
      </c>
      <c r="L79" s="83">
        <v>5.0999999999999997E-2</v>
      </c>
      <c r="M79" s="83">
        <v>2.5400000000027671E-2</v>
      </c>
      <c r="N79" s="76">
        <v>99104.314961000011</v>
      </c>
      <c r="O79" s="78">
        <v>123.98</v>
      </c>
      <c r="P79" s="76">
        <v>122.86953227900003</v>
      </c>
      <c r="Q79" s="77">
        <f t="shared" si="1"/>
        <v>1.5116888979182549E-3</v>
      </c>
      <c r="R79" s="77">
        <f>P79/'סכום נכסי הקרן'!$C$42</f>
        <v>3.7544217701018682E-5</v>
      </c>
    </row>
    <row r="80" spans="2:18">
      <c r="B80" s="75" t="s">
        <v>2608</v>
      </c>
      <c r="C80" s="82" t="s">
        <v>2351</v>
      </c>
      <c r="D80" s="69" t="s">
        <v>2389</v>
      </c>
      <c r="E80" s="69"/>
      <c r="F80" s="69" t="s">
        <v>347</v>
      </c>
      <c r="G80" s="94">
        <v>41269</v>
      </c>
      <c r="H80" s="69" t="s">
        <v>262</v>
      </c>
      <c r="I80" s="76">
        <v>3.9599999999695554</v>
      </c>
      <c r="J80" s="82" t="s">
        <v>272</v>
      </c>
      <c r="K80" s="82" t="s">
        <v>130</v>
      </c>
      <c r="L80" s="83">
        <v>5.0999999999999997E-2</v>
      </c>
      <c r="M80" s="83">
        <v>2.1199999999742397E-2</v>
      </c>
      <c r="N80" s="76">
        <v>26981.664724000002</v>
      </c>
      <c r="O80" s="78">
        <v>126.61</v>
      </c>
      <c r="P80" s="76">
        <v>34.161485749000008</v>
      </c>
      <c r="Q80" s="77">
        <f t="shared" si="1"/>
        <v>4.202957216919608E-4</v>
      </c>
      <c r="R80" s="77">
        <f>P80/'סכום נכסי הקרן'!$C$42</f>
        <v>1.0438440141843938E-5</v>
      </c>
    </row>
    <row r="81" spans="2:18">
      <c r="B81" s="75" t="s">
        <v>2608</v>
      </c>
      <c r="C81" s="82" t="s">
        <v>2351</v>
      </c>
      <c r="D81" s="69" t="s">
        <v>2390</v>
      </c>
      <c r="E81" s="69"/>
      <c r="F81" s="69" t="s">
        <v>347</v>
      </c>
      <c r="G81" s="94">
        <v>41298</v>
      </c>
      <c r="H81" s="69" t="s">
        <v>262</v>
      </c>
      <c r="I81" s="76">
        <v>3.9300000000154696</v>
      </c>
      <c r="J81" s="82" t="s">
        <v>272</v>
      </c>
      <c r="K81" s="82" t="s">
        <v>130</v>
      </c>
      <c r="L81" s="83">
        <v>5.0999999999999997E-2</v>
      </c>
      <c r="M81" s="83">
        <v>2.5400000000132605E-2</v>
      </c>
      <c r="N81" s="76">
        <v>54597.092313000008</v>
      </c>
      <c r="O81" s="78">
        <v>124.32</v>
      </c>
      <c r="P81" s="76">
        <v>67.875105614999995</v>
      </c>
      <c r="Q81" s="77">
        <f t="shared" si="1"/>
        <v>8.3508125814491429E-4</v>
      </c>
      <c r="R81" s="77">
        <f>P81/'סכום נכסי הקרן'!$C$42</f>
        <v>2.074002964300968E-5</v>
      </c>
    </row>
    <row r="82" spans="2:18">
      <c r="B82" s="75" t="s">
        <v>2608</v>
      </c>
      <c r="C82" s="82" t="s">
        <v>2351</v>
      </c>
      <c r="D82" s="69" t="s">
        <v>2391</v>
      </c>
      <c r="E82" s="69"/>
      <c r="F82" s="69" t="s">
        <v>347</v>
      </c>
      <c r="G82" s="94">
        <v>41330</v>
      </c>
      <c r="H82" s="69" t="s">
        <v>262</v>
      </c>
      <c r="I82" s="76">
        <v>3.9400000000144195</v>
      </c>
      <c r="J82" s="82" t="s">
        <v>272</v>
      </c>
      <c r="K82" s="82" t="s">
        <v>130</v>
      </c>
      <c r="L82" s="83">
        <v>5.0999999999999997E-2</v>
      </c>
      <c r="M82" s="83">
        <v>2.5400000000125225E-2</v>
      </c>
      <c r="N82" s="76">
        <v>84634.80091000002</v>
      </c>
      <c r="O82" s="78">
        <v>124.55</v>
      </c>
      <c r="P82" s="76">
        <v>105.41265099200001</v>
      </c>
      <c r="Q82" s="77">
        <f t="shared" si="1"/>
        <v>1.2969133295217506E-3</v>
      </c>
      <c r="R82" s="77">
        <f>P82/'סכום נכסי הקרן'!$C$42</f>
        <v>3.2210064154053602E-5</v>
      </c>
    </row>
    <row r="83" spans="2:18">
      <c r="B83" s="75" t="s">
        <v>2608</v>
      </c>
      <c r="C83" s="82" t="s">
        <v>2351</v>
      </c>
      <c r="D83" s="69" t="s">
        <v>2392</v>
      </c>
      <c r="E83" s="69"/>
      <c r="F83" s="69" t="s">
        <v>347</v>
      </c>
      <c r="G83" s="94">
        <v>41389</v>
      </c>
      <c r="H83" s="69" t="s">
        <v>262</v>
      </c>
      <c r="I83" s="76">
        <v>3.9600000000128199</v>
      </c>
      <c r="J83" s="82" t="s">
        <v>272</v>
      </c>
      <c r="K83" s="82" t="s">
        <v>130</v>
      </c>
      <c r="L83" s="83">
        <v>5.0999999999999997E-2</v>
      </c>
      <c r="M83" s="83">
        <v>2.120000000004273E-2</v>
      </c>
      <c r="N83" s="76">
        <v>37045.922979000003</v>
      </c>
      <c r="O83" s="78">
        <v>126.34</v>
      </c>
      <c r="P83" s="76">
        <v>46.803820015000007</v>
      </c>
      <c r="Q83" s="77">
        <f t="shared" si="1"/>
        <v>5.7583693682646399E-4</v>
      </c>
      <c r="R83" s="77">
        <f>P83/'סכום נכסי הקרן'!$C$42</f>
        <v>1.430145273030217E-5</v>
      </c>
    </row>
    <row r="84" spans="2:18">
      <c r="B84" s="75" t="s">
        <v>2608</v>
      </c>
      <c r="C84" s="82" t="s">
        <v>2351</v>
      </c>
      <c r="D84" s="69" t="s">
        <v>2393</v>
      </c>
      <c r="E84" s="69"/>
      <c r="F84" s="69" t="s">
        <v>347</v>
      </c>
      <c r="G84" s="94">
        <v>41422</v>
      </c>
      <c r="H84" s="69" t="s">
        <v>262</v>
      </c>
      <c r="I84" s="76">
        <v>3.9600000001382738</v>
      </c>
      <c r="J84" s="82" t="s">
        <v>272</v>
      </c>
      <c r="K84" s="82" t="s">
        <v>130</v>
      </c>
      <c r="L84" s="83">
        <v>5.0999999999999997E-2</v>
      </c>
      <c r="M84" s="83">
        <v>2.1300000000779255E-2</v>
      </c>
      <c r="N84" s="76">
        <v>13568.239766000002</v>
      </c>
      <c r="O84" s="78">
        <v>125.79</v>
      </c>
      <c r="P84" s="76">
        <v>17.067489259000006</v>
      </c>
      <c r="Q84" s="77">
        <f t="shared" si="1"/>
        <v>2.0998479891323754E-4</v>
      </c>
      <c r="R84" s="77">
        <f>P84/'סכום נכסי הקרן'!$C$42</f>
        <v>5.2151702742276384E-6</v>
      </c>
    </row>
    <row r="85" spans="2:18">
      <c r="B85" s="75" t="s">
        <v>2608</v>
      </c>
      <c r="C85" s="82" t="s">
        <v>2351</v>
      </c>
      <c r="D85" s="69" t="s">
        <v>2394</v>
      </c>
      <c r="E85" s="69"/>
      <c r="F85" s="69" t="s">
        <v>347</v>
      </c>
      <c r="G85" s="94">
        <v>41450</v>
      </c>
      <c r="H85" s="69" t="s">
        <v>262</v>
      </c>
      <c r="I85" s="76">
        <v>3.9599999999672382</v>
      </c>
      <c r="J85" s="82" t="s">
        <v>272</v>
      </c>
      <c r="K85" s="82" t="s">
        <v>130</v>
      </c>
      <c r="L85" s="83">
        <v>5.0999999999999997E-2</v>
      </c>
      <c r="M85" s="83">
        <v>2.1399999999722238E-2</v>
      </c>
      <c r="N85" s="76">
        <v>22352.631912000001</v>
      </c>
      <c r="O85" s="78">
        <v>125.63</v>
      </c>
      <c r="P85" s="76">
        <v>28.081613277000002</v>
      </c>
      <c r="Q85" s="77">
        <f t="shared" si="1"/>
        <v>3.4549381151774861E-4</v>
      </c>
      <c r="R85" s="77">
        <f>P85/'סכום נכסי הקרן'!$C$42</f>
        <v>8.5806642437077001E-6</v>
      </c>
    </row>
    <row r="86" spans="2:18">
      <c r="B86" s="75" t="s">
        <v>2608</v>
      </c>
      <c r="C86" s="82" t="s">
        <v>2351</v>
      </c>
      <c r="D86" s="69" t="s">
        <v>2395</v>
      </c>
      <c r="E86" s="69"/>
      <c r="F86" s="69" t="s">
        <v>347</v>
      </c>
      <c r="G86" s="94">
        <v>41480</v>
      </c>
      <c r="H86" s="69" t="s">
        <v>262</v>
      </c>
      <c r="I86" s="76">
        <v>3.9499999999548967</v>
      </c>
      <c r="J86" s="82" t="s">
        <v>272</v>
      </c>
      <c r="K86" s="82" t="s">
        <v>130</v>
      </c>
      <c r="L86" s="83">
        <v>5.0999999999999997E-2</v>
      </c>
      <c r="M86" s="83">
        <v>2.2199999999606371E-2</v>
      </c>
      <c r="N86" s="76">
        <v>19630.013024</v>
      </c>
      <c r="O86" s="78">
        <v>124.24</v>
      </c>
      <c r="P86" s="76">
        <v>24.388328918000003</v>
      </c>
      <c r="Q86" s="77">
        <f t="shared" si="1"/>
        <v>3.0005458131316146E-4</v>
      </c>
      <c r="R86" s="77">
        <f>P86/'סכום נכסי הקרן'!$C$42</f>
        <v>7.4521381605188726E-6</v>
      </c>
    </row>
    <row r="87" spans="2:18">
      <c r="B87" s="75" t="s">
        <v>2608</v>
      </c>
      <c r="C87" s="82" t="s">
        <v>2351</v>
      </c>
      <c r="D87" s="69" t="s">
        <v>2396</v>
      </c>
      <c r="E87" s="69"/>
      <c r="F87" s="69" t="s">
        <v>347</v>
      </c>
      <c r="G87" s="94">
        <v>41512</v>
      </c>
      <c r="H87" s="69" t="s">
        <v>262</v>
      </c>
      <c r="I87" s="76">
        <v>3.8900000000173756</v>
      </c>
      <c r="J87" s="82" t="s">
        <v>272</v>
      </c>
      <c r="K87" s="82" t="s">
        <v>130</v>
      </c>
      <c r="L87" s="83">
        <v>5.0999999999999997E-2</v>
      </c>
      <c r="M87" s="83">
        <v>3.3800000000264771E-2</v>
      </c>
      <c r="N87" s="76">
        <v>61200.122014000008</v>
      </c>
      <c r="O87" s="78">
        <v>118.49</v>
      </c>
      <c r="P87" s="76">
        <v>72.516028966000007</v>
      </c>
      <c r="Q87" s="77">
        <f t="shared" si="1"/>
        <v>8.9217948400831129E-4</v>
      </c>
      <c r="R87" s="77">
        <f>P87/'סכום נכסי הקרן'!$C$42</f>
        <v>2.215811786546697E-5</v>
      </c>
    </row>
    <row r="88" spans="2:18">
      <c r="B88" s="75" t="s">
        <v>2608</v>
      </c>
      <c r="C88" s="82" t="s">
        <v>2351</v>
      </c>
      <c r="D88" s="69" t="s">
        <v>2397</v>
      </c>
      <c r="E88" s="69"/>
      <c r="F88" s="69" t="s">
        <v>347</v>
      </c>
      <c r="G88" s="94">
        <v>40871</v>
      </c>
      <c r="H88" s="69" t="s">
        <v>262</v>
      </c>
      <c r="I88" s="76">
        <v>3.9300000000184547</v>
      </c>
      <c r="J88" s="82" t="s">
        <v>272</v>
      </c>
      <c r="K88" s="82" t="s">
        <v>130</v>
      </c>
      <c r="L88" s="83">
        <v>5.1879999999999996E-2</v>
      </c>
      <c r="M88" s="83">
        <v>2.5400000000041011E-2</v>
      </c>
      <c r="N88" s="76">
        <v>30799.647207000005</v>
      </c>
      <c r="O88" s="78">
        <v>126.67</v>
      </c>
      <c r="P88" s="76">
        <v>39.013912696000006</v>
      </c>
      <c r="Q88" s="77">
        <f t="shared" si="1"/>
        <v>4.7999611940392458E-4</v>
      </c>
      <c r="R88" s="77">
        <f>P88/'סכום נכסי הקרן'!$C$42</f>
        <v>1.1921155753251816E-5</v>
      </c>
    </row>
    <row r="89" spans="2:18">
      <c r="B89" s="75" t="s">
        <v>2608</v>
      </c>
      <c r="C89" s="82" t="s">
        <v>2351</v>
      </c>
      <c r="D89" s="69" t="s">
        <v>2398</v>
      </c>
      <c r="E89" s="69"/>
      <c r="F89" s="69" t="s">
        <v>347</v>
      </c>
      <c r="G89" s="94">
        <v>41547</v>
      </c>
      <c r="H89" s="69" t="s">
        <v>262</v>
      </c>
      <c r="I89" s="76">
        <v>3.8900000000281381</v>
      </c>
      <c r="J89" s="82" t="s">
        <v>272</v>
      </c>
      <c r="K89" s="82" t="s">
        <v>130</v>
      </c>
      <c r="L89" s="83">
        <v>5.0999999999999997E-2</v>
      </c>
      <c r="M89" s="83">
        <v>3.3900000000375803E-2</v>
      </c>
      <c r="N89" s="76">
        <v>44780.667290999998</v>
      </c>
      <c r="O89" s="78">
        <v>118.25</v>
      </c>
      <c r="P89" s="76">
        <v>52.953139159000003</v>
      </c>
      <c r="Q89" s="77">
        <f t="shared" si="1"/>
        <v>6.5149326356035979E-4</v>
      </c>
      <c r="R89" s="77">
        <f>P89/'סכום נכסי הקרן'!$C$42</f>
        <v>1.6180448868507838E-5</v>
      </c>
    </row>
    <row r="90" spans="2:18">
      <c r="B90" s="75" t="s">
        <v>2608</v>
      </c>
      <c r="C90" s="82" t="s">
        <v>2351</v>
      </c>
      <c r="D90" s="69" t="s">
        <v>2399</v>
      </c>
      <c r="E90" s="69"/>
      <c r="F90" s="69" t="s">
        <v>347</v>
      </c>
      <c r="G90" s="94">
        <v>41571</v>
      </c>
      <c r="H90" s="69" t="s">
        <v>262</v>
      </c>
      <c r="I90" s="76">
        <v>3.9499999999554061</v>
      </c>
      <c r="J90" s="82" t="s">
        <v>272</v>
      </c>
      <c r="K90" s="82" t="s">
        <v>130</v>
      </c>
      <c r="L90" s="83">
        <v>5.0999999999999997E-2</v>
      </c>
      <c r="M90" s="83">
        <v>2.2999999999702706E-2</v>
      </c>
      <c r="N90" s="76">
        <v>21834.839898000002</v>
      </c>
      <c r="O90" s="78">
        <v>123.24</v>
      </c>
      <c r="P90" s="76">
        <v>26.909256915999997</v>
      </c>
      <c r="Q90" s="77">
        <f t="shared" si="1"/>
        <v>3.31070072268027E-4</v>
      </c>
      <c r="R90" s="77">
        <f>P90/'סכום נכסי הקרן'!$C$42</f>
        <v>8.22243709313458E-6</v>
      </c>
    </row>
    <row r="91" spans="2:18">
      <c r="B91" s="75" t="s">
        <v>2608</v>
      </c>
      <c r="C91" s="82" t="s">
        <v>2351</v>
      </c>
      <c r="D91" s="69" t="s">
        <v>2400</v>
      </c>
      <c r="E91" s="69"/>
      <c r="F91" s="69" t="s">
        <v>347</v>
      </c>
      <c r="G91" s="94">
        <v>41597</v>
      </c>
      <c r="H91" s="69" t="s">
        <v>262</v>
      </c>
      <c r="I91" s="76">
        <v>3.9499999997688691</v>
      </c>
      <c r="J91" s="82" t="s">
        <v>272</v>
      </c>
      <c r="K91" s="82" t="s">
        <v>130</v>
      </c>
      <c r="L91" s="83">
        <v>5.0999999999999997E-2</v>
      </c>
      <c r="M91" s="83">
        <v>2.3299999998786562E-2</v>
      </c>
      <c r="N91" s="76">
        <v>5639.0551800000012</v>
      </c>
      <c r="O91" s="78">
        <v>122.76</v>
      </c>
      <c r="P91" s="76">
        <v>6.9225041480000016</v>
      </c>
      <c r="Q91" s="77">
        <f t="shared" si="1"/>
        <v>8.5168979422518858E-5</v>
      </c>
      <c r="R91" s="77">
        <f>P91/'סכום נכסי הקרן'!$C$42</f>
        <v>2.1152518280818518E-6</v>
      </c>
    </row>
    <row r="92" spans="2:18">
      <c r="B92" s="75" t="s">
        <v>2608</v>
      </c>
      <c r="C92" s="82" t="s">
        <v>2351</v>
      </c>
      <c r="D92" s="69" t="s">
        <v>2401</v>
      </c>
      <c r="E92" s="69"/>
      <c r="F92" s="69" t="s">
        <v>347</v>
      </c>
      <c r="G92" s="94">
        <v>41630</v>
      </c>
      <c r="H92" s="69" t="s">
        <v>262</v>
      </c>
      <c r="I92" s="76">
        <v>3.930000000022829</v>
      </c>
      <c r="J92" s="82" t="s">
        <v>272</v>
      </c>
      <c r="K92" s="82" t="s">
        <v>130</v>
      </c>
      <c r="L92" s="83">
        <v>5.0999999999999997E-2</v>
      </c>
      <c r="M92" s="83">
        <v>2.5400000000079068E-2</v>
      </c>
      <c r="N92" s="76">
        <v>64154.243508000014</v>
      </c>
      <c r="O92" s="78">
        <v>122.22</v>
      </c>
      <c r="P92" s="76">
        <v>78.409318797000012</v>
      </c>
      <c r="Q92" s="77">
        <f t="shared" si="1"/>
        <v>9.6468582992251229E-4</v>
      </c>
      <c r="R92" s="77">
        <f>P92/'סכום נכסי הקרן'!$C$42</f>
        <v>2.3958881262920545E-5</v>
      </c>
    </row>
    <row r="93" spans="2:18">
      <c r="B93" s="75" t="s">
        <v>2608</v>
      </c>
      <c r="C93" s="82" t="s">
        <v>2351</v>
      </c>
      <c r="D93" s="69" t="s">
        <v>2402</v>
      </c>
      <c r="E93" s="69"/>
      <c r="F93" s="69" t="s">
        <v>347</v>
      </c>
      <c r="G93" s="94">
        <v>41666</v>
      </c>
      <c r="H93" s="69" t="s">
        <v>262</v>
      </c>
      <c r="I93" s="76">
        <v>3.9400000000765498</v>
      </c>
      <c r="J93" s="82" t="s">
        <v>272</v>
      </c>
      <c r="K93" s="82" t="s">
        <v>130</v>
      </c>
      <c r="L93" s="83">
        <v>5.0999999999999997E-2</v>
      </c>
      <c r="M93" s="83">
        <v>2.5400000000369554E-2</v>
      </c>
      <c r="N93" s="76">
        <v>12408.700323000001</v>
      </c>
      <c r="O93" s="78">
        <v>122.12</v>
      </c>
      <c r="P93" s="76">
        <v>15.153504836000002</v>
      </c>
      <c r="Q93" s="77">
        <f t="shared" si="1"/>
        <v>1.8643665846400354E-4</v>
      </c>
      <c r="R93" s="77">
        <f>P93/'סכום נכסי הקרן'!$C$42</f>
        <v>4.6303300252202577E-6</v>
      </c>
    </row>
    <row r="94" spans="2:18">
      <c r="B94" s="75" t="s">
        <v>2608</v>
      </c>
      <c r="C94" s="82" t="s">
        <v>2351</v>
      </c>
      <c r="D94" s="69" t="s">
        <v>2403</v>
      </c>
      <c r="E94" s="69"/>
      <c r="F94" s="69" t="s">
        <v>347</v>
      </c>
      <c r="G94" s="94">
        <v>41696</v>
      </c>
      <c r="H94" s="69" t="s">
        <v>262</v>
      </c>
      <c r="I94" s="76">
        <v>3.9399999999372977</v>
      </c>
      <c r="J94" s="82" t="s">
        <v>272</v>
      </c>
      <c r="K94" s="82" t="s">
        <v>130</v>
      </c>
      <c r="L94" s="83">
        <v>5.0999999999999997E-2</v>
      </c>
      <c r="M94" s="83">
        <v>2.539999999950928E-2</v>
      </c>
      <c r="N94" s="76">
        <v>11943.369465000002</v>
      </c>
      <c r="O94" s="78">
        <v>122.85</v>
      </c>
      <c r="P94" s="76">
        <v>14.672429718000002</v>
      </c>
      <c r="Q94" s="77">
        <f t="shared" si="1"/>
        <v>1.8051789323834957E-4</v>
      </c>
      <c r="R94" s="77">
        <f>P94/'סכום נכסי הקרן'!$C$42</f>
        <v>4.4833319157155944E-6</v>
      </c>
    </row>
    <row r="95" spans="2:18">
      <c r="B95" s="75" t="s">
        <v>2608</v>
      </c>
      <c r="C95" s="82" t="s">
        <v>2351</v>
      </c>
      <c r="D95" s="69" t="s">
        <v>2404</v>
      </c>
      <c r="E95" s="69"/>
      <c r="F95" s="69" t="s">
        <v>347</v>
      </c>
      <c r="G95" s="94">
        <v>41725</v>
      </c>
      <c r="H95" s="69" t="s">
        <v>262</v>
      </c>
      <c r="I95" s="76">
        <v>3.939999999995901</v>
      </c>
      <c r="J95" s="82" t="s">
        <v>272</v>
      </c>
      <c r="K95" s="82" t="s">
        <v>130</v>
      </c>
      <c r="L95" s="83">
        <v>5.0999999999999997E-2</v>
      </c>
      <c r="M95" s="83">
        <v>2.5400000000027324E-2</v>
      </c>
      <c r="N95" s="76">
        <v>23785.585022000003</v>
      </c>
      <c r="O95" s="78">
        <v>123.08</v>
      </c>
      <c r="P95" s="76">
        <v>29.275298348000003</v>
      </c>
      <c r="Q95" s="77">
        <f t="shared" si="1"/>
        <v>3.6017996223364809E-4</v>
      </c>
      <c r="R95" s="77">
        <f>P95/'סכום נכסי הקרן'!$C$42</f>
        <v>8.9454086302193732E-6</v>
      </c>
    </row>
    <row r="96" spans="2:18">
      <c r="B96" s="75" t="s">
        <v>2608</v>
      </c>
      <c r="C96" s="82" t="s">
        <v>2351</v>
      </c>
      <c r="D96" s="69" t="s">
        <v>2405</v>
      </c>
      <c r="E96" s="69"/>
      <c r="F96" s="69" t="s">
        <v>347</v>
      </c>
      <c r="G96" s="94">
        <v>41787</v>
      </c>
      <c r="H96" s="69" t="s">
        <v>262</v>
      </c>
      <c r="I96" s="76">
        <v>3.9400000000054467</v>
      </c>
      <c r="J96" s="82" t="s">
        <v>272</v>
      </c>
      <c r="K96" s="82" t="s">
        <v>130</v>
      </c>
      <c r="L96" s="83">
        <v>5.0999999999999997E-2</v>
      </c>
      <c r="M96" s="83">
        <v>2.5400000000054476E-2</v>
      </c>
      <c r="N96" s="76">
        <v>14974.619834000001</v>
      </c>
      <c r="O96" s="78">
        <v>122.6</v>
      </c>
      <c r="P96" s="76">
        <v>18.358885035</v>
      </c>
      <c r="Q96" s="77">
        <f t="shared" si="1"/>
        <v>2.2587310434736977E-4</v>
      </c>
      <c r="R96" s="77">
        <f>P96/'סכום נכסי הקרן'!$C$42</f>
        <v>5.6097713055250152E-6</v>
      </c>
    </row>
    <row r="97" spans="2:18">
      <c r="B97" s="75" t="s">
        <v>2608</v>
      </c>
      <c r="C97" s="82" t="s">
        <v>2351</v>
      </c>
      <c r="D97" s="69" t="s">
        <v>2406</v>
      </c>
      <c r="E97" s="69"/>
      <c r="F97" s="69" t="s">
        <v>347</v>
      </c>
      <c r="G97" s="94">
        <v>41815</v>
      </c>
      <c r="H97" s="69" t="s">
        <v>262</v>
      </c>
      <c r="I97" s="76">
        <v>3.9399999999573359</v>
      </c>
      <c r="J97" s="82" t="s">
        <v>272</v>
      </c>
      <c r="K97" s="82" t="s">
        <v>130</v>
      </c>
      <c r="L97" s="83">
        <v>5.0999999999999997E-2</v>
      </c>
      <c r="M97" s="83">
        <v>2.5399999998991573E-2</v>
      </c>
      <c r="N97" s="76">
        <v>8419.5378820000024</v>
      </c>
      <c r="O97" s="78">
        <v>122.49</v>
      </c>
      <c r="P97" s="76">
        <v>10.313092126000001</v>
      </c>
      <c r="Q97" s="77">
        <f t="shared" si="1"/>
        <v>1.2688407435849689E-4</v>
      </c>
      <c r="R97" s="77">
        <f>P97/'סכום נכסי הקרן'!$C$42</f>
        <v>3.151285503960387E-6</v>
      </c>
    </row>
    <row r="98" spans="2:18">
      <c r="B98" s="75" t="s">
        <v>2608</v>
      </c>
      <c r="C98" s="82" t="s">
        <v>2351</v>
      </c>
      <c r="D98" s="69" t="s">
        <v>2407</v>
      </c>
      <c r="E98" s="69"/>
      <c r="F98" s="69" t="s">
        <v>347</v>
      </c>
      <c r="G98" s="94">
        <v>41836</v>
      </c>
      <c r="H98" s="69" t="s">
        <v>262</v>
      </c>
      <c r="I98" s="76">
        <v>3.9400000000359841</v>
      </c>
      <c r="J98" s="82" t="s">
        <v>272</v>
      </c>
      <c r="K98" s="82" t="s">
        <v>130</v>
      </c>
      <c r="L98" s="83">
        <v>5.0999999999999997E-2</v>
      </c>
      <c r="M98" s="83">
        <v>2.5400000000032712E-2</v>
      </c>
      <c r="N98" s="76">
        <v>25030.298920000005</v>
      </c>
      <c r="O98" s="78">
        <v>122.13</v>
      </c>
      <c r="P98" s="76">
        <v>30.569504235000004</v>
      </c>
      <c r="Q98" s="77">
        <f t="shared" si="1"/>
        <v>3.761028410361478E-4</v>
      </c>
      <c r="R98" s="77">
        <f>P98/'סכום נכסי הקרן'!$C$42</f>
        <v>9.3408683236862188E-6</v>
      </c>
    </row>
    <row r="99" spans="2:18">
      <c r="B99" s="75" t="s">
        <v>2608</v>
      </c>
      <c r="C99" s="82" t="s">
        <v>2351</v>
      </c>
      <c r="D99" s="69" t="s">
        <v>2408</v>
      </c>
      <c r="E99" s="69"/>
      <c r="F99" s="69" t="s">
        <v>347</v>
      </c>
      <c r="G99" s="94">
        <v>40903</v>
      </c>
      <c r="H99" s="69" t="s">
        <v>262</v>
      </c>
      <c r="I99" s="76">
        <v>3.8899999999594139</v>
      </c>
      <c r="J99" s="82" t="s">
        <v>272</v>
      </c>
      <c r="K99" s="82" t="s">
        <v>130</v>
      </c>
      <c r="L99" s="83">
        <v>5.2619999999999993E-2</v>
      </c>
      <c r="M99" s="83">
        <v>3.3699999999707166E-2</v>
      </c>
      <c r="N99" s="76">
        <v>31600.876590000003</v>
      </c>
      <c r="O99" s="78">
        <v>123.19</v>
      </c>
      <c r="P99" s="76">
        <v>38.929121122000005</v>
      </c>
      <c r="Q99" s="77">
        <f t="shared" si="1"/>
        <v>4.7895291138745909E-4</v>
      </c>
      <c r="R99" s="77">
        <f>P99/'סכום נכסי הקרן'!$C$42</f>
        <v>1.1895246699522863E-5</v>
      </c>
    </row>
    <row r="100" spans="2:18">
      <c r="B100" s="75" t="s">
        <v>2608</v>
      </c>
      <c r="C100" s="82" t="s">
        <v>2351</v>
      </c>
      <c r="D100" s="69" t="s">
        <v>2409</v>
      </c>
      <c r="E100" s="69"/>
      <c r="F100" s="69" t="s">
        <v>347</v>
      </c>
      <c r="G100" s="94">
        <v>41911</v>
      </c>
      <c r="H100" s="69" t="s">
        <v>262</v>
      </c>
      <c r="I100" s="76">
        <v>3.9400000002016915</v>
      </c>
      <c r="J100" s="82" t="s">
        <v>272</v>
      </c>
      <c r="K100" s="82" t="s">
        <v>130</v>
      </c>
      <c r="L100" s="83">
        <v>5.0999999999999997E-2</v>
      </c>
      <c r="M100" s="83">
        <v>2.5400000001016797E-2</v>
      </c>
      <c r="N100" s="76">
        <v>9824.3580629999997</v>
      </c>
      <c r="O100" s="78">
        <v>122.13</v>
      </c>
      <c r="P100" s="76">
        <v>11.998488457000001</v>
      </c>
      <c r="Q100" s="77">
        <f t="shared" si="1"/>
        <v>1.4761984892285005E-4</v>
      </c>
      <c r="R100" s="77">
        <f>P100/'סכום נכסי הקרן'!$C$42</f>
        <v>3.6662779971350103E-6</v>
      </c>
    </row>
    <row r="101" spans="2:18">
      <c r="B101" s="75" t="s">
        <v>2608</v>
      </c>
      <c r="C101" s="82" t="s">
        <v>2351</v>
      </c>
      <c r="D101" s="69" t="s">
        <v>2410</v>
      </c>
      <c r="E101" s="69"/>
      <c r="F101" s="69" t="s">
        <v>347</v>
      </c>
      <c r="G101" s="94">
        <v>40933</v>
      </c>
      <c r="H101" s="69" t="s">
        <v>262</v>
      </c>
      <c r="I101" s="76">
        <v>3.9299999999896231</v>
      </c>
      <c r="J101" s="82" t="s">
        <v>272</v>
      </c>
      <c r="K101" s="82" t="s">
        <v>130</v>
      </c>
      <c r="L101" s="83">
        <v>5.1330999999999995E-2</v>
      </c>
      <c r="M101" s="83">
        <v>2.5399999999909117E-2</v>
      </c>
      <c r="N101" s="76">
        <v>116529.95939900001</v>
      </c>
      <c r="O101" s="78">
        <v>126.53</v>
      </c>
      <c r="P101" s="76">
        <v>147.44536062100002</v>
      </c>
      <c r="Q101" s="77">
        <f t="shared" si="1"/>
        <v>1.8140503228595277E-3</v>
      </c>
      <c r="R101" s="77">
        <f>P101/'סכום נכסי הקרן'!$C$42</f>
        <v>4.5053648495951482E-5</v>
      </c>
    </row>
    <row r="102" spans="2:18">
      <c r="B102" s="75" t="s">
        <v>2608</v>
      </c>
      <c r="C102" s="82" t="s">
        <v>2351</v>
      </c>
      <c r="D102" s="69" t="s">
        <v>2411</v>
      </c>
      <c r="E102" s="69"/>
      <c r="F102" s="69" t="s">
        <v>347</v>
      </c>
      <c r="G102" s="94">
        <v>40993</v>
      </c>
      <c r="H102" s="69" t="s">
        <v>262</v>
      </c>
      <c r="I102" s="76">
        <v>3.9300000000202657</v>
      </c>
      <c r="J102" s="82" t="s">
        <v>272</v>
      </c>
      <c r="K102" s="82" t="s">
        <v>130</v>
      </c>
      <c r="L102" s="83">
        <v>5.1451999999999998E-2</v>
      </c>
      <c r="M102" s="83">
        <v>2.5400000000083859E-2</v>
      </c>
      <c r="N102" s="76">
        <v>67817.407844999994</v>
      </c>
      <c r="O102" s="78">
        <v>126.6</v>
      </c>
      <c r="P102" s="76">
        <v>85.856841482000021</v>
      </c>
      <c r="Q102" s="77">
        <f t="shared" si="1"/>
        <v>1.05631421941084E-3</v>
      </c>
      <c r="R102" s="77">
        <f>P102/'סכום נכסי הקרן'!$C$42</f>
        <v>2.6234558624367657E-5</v>
      </c>
    </row>
    <row r="103" spans="2:18">
      <c r="B103" s="75" t="s">
        <v>2608</v>
      </c>
      <c r="C103" s="82" t="s">
        <v>2351</v>
      </c>
      <c r="D103" s="69" t="s">
        <v>2412</v>
      </c>
      <c r="E103" s="69"/>
      <c r="F103" s="69" t="s">
        <v>347</v>
      </c>
      <c r="G103" s="94">
        <v>41053</v>
      </c>
      <c r="H103" s="69" t="s">
        <v>262</v>
      </c>
      <c r="I103" s="76">
        <v>3.9300000000335484</v>
      </c>
      <c r="J103" s="82" t="s">
        <v>272</v>
      </c>
      <c r="K103" s="82" t="s">
        <v>130</v>
      </c>
      <c r="L103" s="83">
        <v>5.0999999999999997E-2</v>
      </c>
      <c r="M103" s="83">
        <v>2.5400000000167743E-2</v>
      </c>
      <c r="N103" s="76">
        <v>47768.988856000004</v>
      </c>
      <c r="O103" s="78">
        <v>124.8</v>
      </c>
      <c r="P103" s="76">
        <v>59.615700300000007</v>
      </c>
      <c r="Q103" s="77">
        <f t="shared" si="1"/>
        <v>7.334641111882438E-4</v>
      </c>
      <c r="R103" s="77">
        <f>P103/'סכום נכסי הקרן'!$C$42</f>
        <v>1.8216272081019603E-5</v>
      </c>
    </row>
    <row r="104" spans="2:18">
      <c r="B104" s="75" t="s">
        <v>2608</v>
      </c>
      <c r="C104" s="82" t="s">
        <v>2351</v>
      </c>
      <c r="D104" s="69" t="s">
        <v>2413</v>
      </c>
      <c r="E104" s="69"/>
      <c r="F104" s="69" t="s">
        <v>347</v>
      </c>
      <c r="G104" s="94">
        <v>41085</v>
      </c>
      <c r="H104" s="69" t="s">
        <v>262</v>
      </c>
      <c r="I104" s="76">
        <v>3.9299999999874191</v>
      </c>
      <c r="J104" s="82" t="s">
        <v>272</v>
      </c>
      <c r="K104" s="82" t="s">
        <v>130</v>
      </c>
      <c r="L104" s="83">
        <v>5.0999999999999997E-2</v>
      </c>
      <c r="M104" s="83">
        <v>2.5399999999941657E-2</v>
      </c>
      <c r="N104" s="76">
        <v>87898.246426000012</v>
      </c>
      <c r="O104" s="78">
        <v>124.8</v>
      </c>
      <c r="P104" s="76">
        <v>109.69701576600002</v>
      </c>
      <c r="Q104" s="77">
        <f t="shared" si="1"/>
        <v>1.3496247425413867E-3</v>
      </c>
      <c r="R104" s="77">
        <f>P104/'סכום נכסי הקרן'!$C$42</f>
        <v>3.3519201747418761E-5</v>
      </c>
    </row>
    <row r="105" spans="2:18">
      <c r="B105" s="75" t="s">
        <v>2608</v>
      </c>
      <c r="C105" s="82" t="s">
        <v>2351</v>
      </c>
      <c r="D105" s="69" t="s">
        <v>2414</v>
      </c>
      <c r="E105" s="69"/>
      <c r="F105" s="69" t="s">
        <v>347</v>
      </c>
      <c r="G105" s="94">
        <v>41115</v>
      </c>
      <c r="H105" s="69" t="s">
        <v>262</v>
      </c>
      <c r="I105" s="76">
        <v>3.9299999999567223</v>
      </c>
      <c r="J105" s="82" t="s">
        <v>272</v>
      </c>
      <c r="K105" s="82" t="s">
        <v>130</v>
      </c>
      <c r="L105" s="83">
        <v>5.0999999999999997E-2</v>
      </c>
      <c r="M105" s="83">
        <v>2.5599999999770279E-2</v>
      </c>
      <c r="N105" s="76">
        <v>38978.50641400001</v>
      </c>
      <c r="O105" s="78">
        <v>125.08</v>
      </c>
      <c r="P105" s="76">
        <v>48.754317327000003</v>
      </c>
      <c r="Q105" s="77">
        <f t="shared" si="1"/>
        <v>5.9983430279083119E-4</v>
      </c>
      <c r="R105" s="77">
        <f>P105/'סכום נכסי הקרן'!$C$42</f>
        <v>1.4897449918121658E-5</v>
      </c>
    </row>
    <row r="106" spans="2:18">
      <c r="B106" s="75" t="s">
        <v>2608</v>
      </c>
      <c r="C106" s="82" t="s">
        <v>2351</v>
      </c>
      <c r="D106" s="69" t="s">
        <v>2415</v>
      </c>
      <c r="E106" s="69"/>
      <c r="F106" s="69" t="s">
        <v>347</v>
      </c>
      <c r="G106" s="94">
        <v>41179</v>
      </c>
      <c r="H106" s="69" t="s">
        <v>262</v>
      </c>
      <c r="I106" s="76">
        <v>3.9300000000057547</v>
      </c>
      <c r="J106" s="82" t="s">
        <v>272</v>
      </c>
      <c r="K106" s="82" t="s">
        <v>130</v>
      </c>
      <c r="L106" s="83">
        <v>5.0999999999999997E-2</v>
      </c>
      <c r="M106" s="83">
        <v>2.5400000000049331E-2</v>
      </c>
      <c r="N106" s="76">
        <v>49151.899907000006</v>
      </c>
      <c r="O106" s="78">
        <v>123.74</v>
      </c>
      <c r="P106" s="76">
        <v>60.820562405000004</v>
      </c>
      <c r="Q106" s="77">
        <f t="shared" si="1"/>
        <v>7.4828777523145925E-4</v>
      </c>
      <c r="R106" s="77">
        <f>P106/'סכום נכסי הקרן'!$C$42</f>
        <v>1.8584431740544561E-5</v>
      </c>
    </row>
    <row r="107" spans="2:18">
      <c r="B107" s="75" t="s">
        <v>2609</v>
      </c>
      <c r="C107" s="82" t="s">
        <v>2350</v>
      </c>
      <c r="D107" s="69">
        <v>4099</v>
      </c>
      <c r="E107" s="69"/>
      <c r="F107" s="69" t="s">
        <v>350</v>
      </c>
      <c r="G107" s="94">
        <v>42052</v>
      </c>
      <c r="H107" s="69" t="s">
        <v>128</v>
      </c>
      <c r="I107" s="76">
        <v>4.1299999999959054</v>
      </c>
      <c r="J107" s="82" t="s">
        <v>465</v>
      </c>
      <c r="K107" s="82" t="s">
        <v>130</v>
      </c>
      <c r="L107" s="83">
        <v>2.9779E-2</v>
      </c>
      <c r="M107" s="83">
        <v>3.0699999999982065E-2</v>
      </c>
      <c r="N107" s="76">
        <v>333769.76129600004</v>
      </c>
      <c r="O107" s="78">
        <v>111.94</v>
      </c>
      <c r="P107" s="76">
        <v>373.62189228100004</v>
      </c>
      <c r="Q107" s="77">
        <f t="shared" si="1"/>
        <v>4.596746289372255E-3</v>
      </c>
      <c r="R107" s="77">
        <f>P107/'סכום נכסי הקרן'!$C$42</f>
        <v>1.1416452395873464E-4</v>
      </c>
    </row>
    <row r="108" spans="2:18">
      <c r="B108" s="75" t="s">
        <v>2609</v>
      </c>
      <c r="C108" s="82" t="s">
        <v>2350</v>
      </c>
      <c r="D108" s="69" t="s">
        <v>2416</v>
      </c>
      <c r="E108" s="69"/>
      <c r="F108" s="69" t="s">
        <v>350</v>
      </c>
      <c r="G108" s="94">
        <v>42054</v>
      </c>
      <c r="H108" s="69" t="s">
        <v>128</v>
      </c>
      <c r="I108" s="76">
        <v>4.129999999863716</v>
      </c>
      <c r="J108" s="82" t="s">
        <v>465</v>
      </c>
      <c r="K108" s="82" t="s">
        <v>130</v>
      </c>
      <c r="L108" s="83">
        <v>2.9779E-2</v>
      </c>
      <c r="M108" s="83">
        <v>3.0699999998902158E-2</v>
      </c>
      <c r="N108" s="76">
        <v>9439.1903300000013</v>
      </c>
      <c r="O108" s="78">
        <v>111.94</v>
      </c>
      <c r="P108" s="76">
        <v>10.566230288000002</v>
      </c>
      <c r="Q108" s="77">
        <f t="shared" si="1"/>
        <v>1.2999848475818746E-4</v>
      </c>
      <c r="R108" s="77">
        <f>P108/'סכום נכסי הקרן'!$C$42</f>
        <v>3.2286348198264497E-6</v>
      </c>
    </row>
    <row r="109" spans="2:18">
      <c r="B109" s="75" t="s">
        <v>2610</v>
      </c>
      <c r="C109" s="82" t="s">
        <v>2350</v>
      </c>
      <c r="D109" s="69">
        <v>9079</v>
      </c>
      <c r="E109" s="69"/>
      <c r="F109" s="69" t="s">
        <v>2381</v>
      </c>
      <c r="G109" s="94">
        <v>44705</v>
      </c>
      <c r="H109" s="69" t="s">
        <v>2349</v>
      </c>
      <c r="I109" s="76">
        <v>7.790000000001001</v>
      </c>
      <c r="J109" s="82" t="s">
        <v>265</v>
      </c>
      <c r="K109" s="82" t="s">
        <v>130</v>
      </c>
      <c r="L109" s="83">
        <v>2.3671999999999999E-2</v>
      </c>
      <c r="M109" s="83">
        <v>2.380000000000082E-2</v>
      </c>
      <c r="N109" s="76">
        <v>1383417.0358380002</v>
      </c>
      <c r="O109" s="78">
        <v>105.23</v>
      </c>
      <c r="P109" s="76">
        <v>1455.7696344260005</v>
      </c>
      <c r="Q109" s="77">
        <f t="shared" si="1"/>
        <v>1.7910630515718371E-2</v>
      </c>
      <c r="R109" s="77">
        <f>P109/'סכום נכסי הקרן'!$C$42</f>
        <v>4.4482737960876496E-4</v>
      </c>
    </row>
    <row r="110" spans="2:18">
      <c r="B110" s="75" t="s">
        <v>2610</v>
      </c>
      <c r="C110" s="82" t="s">
        <v>2350</v>
      </c>
      <c r="D110" s="69">
        <v>9017</v>
      </c>
      <c r="E110" s="69"/>
      <c r="F110" s="69" t="s">
        <v>2381</v>
      </c>
      <c r="G110" s="94">
        <v>44651</v>
      </c>
      <c r="H110" s="69" t="s">
        <v>2349</v>
      </c>
      <c r="I110" s="76">
        <v>7.8799999999991082</v>
      </c>
      <c r="J110" s="82" t="s">
        <v>265</v>
      </c>
      <c r="K110" s="82" t="s">
        <v>130</v>
      </c>
      <c r="L110" s="83">
        <v>1.797E-2</v>
      </c>
      <c r="M110" s="83">
        <v>3.6599999999994894E-2</v>
      </c>
      <c r="N110" s="76">
        <v>3389526.2846790003</v>
      </c>
      <c r="O110" s="78">
        <v>92.42</v>
      </c>
      <c r="P110" s="76">
        <v>3132.6001621600003</v>
      </c>
      <c r="Q110" s="77">
        <f t="shared" si="1"/>
        <v>3.8541018256676135E-2</v>
      </c>
      <c r="R110" s="77">
        <f>P110/'סכום נכסי הקרן'!$C$42</f>
        <v>9.5720249175623088E-4</v>
      </c>
    </row>
    <row r="111" spans="2:18">
      <c r="B111" s="75" t="s">
        <v>2610</v>
      </c>
      <c r="C111" s="82" t="s">
        <v>2350</v>
      </c>
      <c r="D111" s="69">
        <v>9080</v>
      </c>
      <c r="E111" s="69"/>
      <c r="F111" s="69" t="s">
        <v>2381</v>
      </c>
      <c r="G111" s="94">
        <v>44705</v>
      </c>
      <c r="H111" s="69" t="s">
        <v>2349</v>
      </c>
      <c r="I111" s="76">
        <v>7.4199999999963273</v>
      </c>
      <c r="J111" s="82" t="s">
        <v>265</v>
      </c>
      <c r="K111" s="82" t="s">
        <v>130</v>
      </c>
      <c r="L111" s="83">
        <v>2.3184999999999997E-2</v>
      </c>
      <c r="M111" s="83">
        <v>2.5499999999991651E-2</v>
      </c>
      <c r="N111" s="76">
        <v>983164.34031900007</v>
      </c>
      <c r="O111" s="78">
        <v>103.58</v>
      </c>
      <c r="P111" s="76">
        <v>1018.3616442470001</v>
      </c>
      <c r="Q111" s="77">
        <f t="shared" si="1"/>
        <v>1.2529110863532443E-2</v>
      </c>
      <c r="R111" s="77">
        <f>P111/'סכום נכסי הקרן'!$C$42</f>
        <v>3.1117226997462346E-4</v>
      </c>
    </row>
    <row r="112" spans="2:18">
      <c r="B112" s="75" t="s">
        <v>2610</v>
      </c>
      <c r="C112" s="82" t="s">
        <v>2350</v>
      </c>
      <c r="D112" s="69">
        <v>9019</v>
      </c>
      <c r="E112" s="69"/>
      <c r="F112" s="69" t="s">
        <v>2381</v>
      </c>
      <c r="G112" s="94">
        <v>44651</v>
      </c>
      <c r="H112" s="69" t="s">
        <v>2349</v>
      </c>
      <c r="I112" s="76">
        <v>7.4699999999999163</v>
      </c>
      <c r="J112" s="82" t="s">
        <v>265</v>
      </c>
      <c r="K112" s="82" t="s">
        <v>130</v>
      </c>
      <c r="L112" s="83">
        <v>1.8769999999999998E-2</v>
      </c>
      <c r="M112" s="83">
        <v>3.8699999999998132E-2</v>
      </c>
      <c r="N112" s="76">
        <v>2093806.8090840003</v>
      </c>
      <c r="O112" s="78">
        <v>92.26</v>
      </c>
      <c r="P112" s="76">
        <v>1931.7462145280003</v>
      </c>
      <c r="Q112" s="77">
        <f t="shared" si="1"/>
        <v>2.376666739046986E-2</v>
      </c>
      <c r="R112" s="77">
        <f>P112/'סכום נכסי הקרן'!$C$42</f>
        <v>5.9026757143238167E-4</v>
      </c>
    </row>
    <row r="113" spans="2:18">
      <c r="B113" s="75" t="s">
        <v>2611</v>
      </c>
      <c r="C113" s="82" t="s">
        <v>2350</v>
      </c>
      <c r="D113" s="69">
        <v>4100</v>
      </c>
      <c r="E113" s="69"/>
      <c r="F113" s="69" t="s">
        <v>350</v>
      </c>
      <c r="G113" s="94">
        <v>42052</v>
      </c>
      <c r="H113" s="69" t="s">
        <v>128</v>
      </c>
      <c r="I113" s="76">
        <v>4.1799999999954398</v>
      </c>
      <c r="J113" s="82" t="s">
        <v>465</v>
      </c>
      <c r="K113" s="82" t="s">
        <v>130</v>
      </c>
      <c r="L113" s="83">
        <v>2.9779E-2</v>
      </c>
      <c r="M113" s="83">
        <v>1.9799999999972458E-2</v>
      </c>
      <c r="N113" s="76">
        <v>378560.59590800008</v>
      </c>
      <c r="O113" s="78">
        <v>117.01</v>
      </c>
      <c r="P113" s="76">
        <v>442.95377828900001</v>
      </c>
      <c r="Q113" s="77">
        <f t="shared" si="1"/>
        <v>5.4497506136016284E-3</v>
      </c>
      <c r="R113" s="77">
        <f>P113/'סכום נכסי הקרן'!$C$42</f>
        <v>1.3534968983041631E-4</v>
      </c>
    </row>
    <row r="114" spans="2:18">
      <c r="B114" s="75" t="s">
        <v>2612</v>
      </c>
      <c r="C114" s="82" t="s">
        <v>2351</v>
      </c>
      <c r="D114" s="69" t="s">
        <v>2417</v>
      </c>
      <c r="E114" s="69"/>
      <c r="F114" s="69" t="s">
        <v>350</v>
      </c>
      <c r="G114" s="94">
        <v>41767</v>
      </c>
      <c r="H114" s="69" t="s">
        <v>128</v>
      </c>
      <c r="I114" s="76">
        <v>4.4899999999955424</v>
      </c>
      <c r="J114" s="82" t="s">
        <v>465</v>
      </c>
      <c r="K114" s="82" t="s">
        <v>130</v>
      </c>
      <c r="L114" s="83">
        <v>5.3499999999999999E-2</v>
      </c>
      <c r="M114" s="83">
        <v>2.4699999999866246E-2</v>
      </c>
      <c r="N114" s="76">
        <v>22915.594519999999</v>
      </c>
      <c r="O114" s="78">
        <v>127.24</v>
      </c>
      <c r="P114" s="76">
        <v>29.157802237000002</v>
      </c>
      <c r="Q114" s="77">
        <f t="shared" si="1"/>
        <v>3.5873438363289329E-4</v>
      </c>
      <c r="R114" s="77">
        <f>P114/'סכום נכסי הקרן'!$C$42</f>
        <v>8.9095063240203852E-6</v>
      </c>
    </row>
    <row r="115" spans="2:18">
      <c r="B115" s="75" t="s">
        <v>2612</v>
      </c>
      <c r="C115" s="82" t="s">
        <v>2351</v>
      </c>
      <c r="D115" s="69" t="s">
        <v>2418</v>
      </c>
      <c r="E115" s="69"/>
      <c r="F115" s="69" t="s">
        <v>350</v>
      </c>
      <c r="G115" s="94">
        <v>41269</v>
      </c>
      <c r="H115" s="69" t="s">
        <v>128</v>
      </c>
      <c r="I115" s="76">
        <v>4.530000000015491</v>
      </c>
      <c r="J115" s="82" t="s">
        <v>465</v>
      </c>
      <c r="K115" s="82" t="s">
        <v>130</v>
      </c>
      <c r="L115" s="83">
        <v>5.3499999999999999E-2</v>
      </c>
      <c r="M115" s="83">
        <v>1.8500000000086055E-2</v>
      </c>
      <c r="N115" s="76">
        <v>113811.64313200001</v>
      </c>
      <c r="O115" s="78">
        <v>132.72999999999999</v>
      </c>
      <c r="P115" s="76">
        <v>151.06219352200003</v>
      </c>
      <c r="Q115" s="77">
        <f t="shared" si="1"/>
        <v>1.8585489551946137E-3</v>
      </c>
      <c r="R115" s="77">
        <f>P115/'סכום נכסי הקרן'!$C$42</f>
        <v>4.6158813945063883E-5</v>
      </c>
    </row>
    <row r="116" spans="2:18">
      <c r="B116" s="75" t="s">
        <v>2612</v>
      </c>
      <c r="C116" s="82" t="s">
        <v>2351</v>
      </c>
      <c r="D116" s="69" t="s">
        <v>2419</v>
      </c>
      <c r="E116" s="69"/>
      <c r="F116" s="69" t="s">
        <v>350</v>
      </c>
      <c r="G116" s="94">
        <v>41767</v>
      </c>
      <c r="H116" s="69" t="s">
        <v>128</v>
      </c>
      <c r="I116" s="76">
        <v>5.1600000001069271</v>
      </c>
      <c r="J116" s="82" t="s">
        <v>465</v>
      </c>
      <c r="K116" s="82" t="s">
        <v>130</v>
      </c>
      <c r="L116" s="83">
        <v>5.3499999999999999E-2</v>
      </c>
      <c r="M116" s="83">
        <v>2.8700000000582846E-2</v>
      </c>
      <c r="N116" s="76">
        <v>17933.944671000005</v>
      </c>
      <c r="O116" s="78">
        <v>127.24</v>
      </c>
      <c r="P116" s="76">
        <v>22.819151041000005</v>
      </c>
      <c r="Q116" s="77">
        <f t="shared" si="1"/>
        <v>2.807486660750902E-4</v>
      </c>
      <c r="R116" s="77">
        <f>P116/'סכום נכסי הקרן'!$C$42</f>
        <v>6.9726575705550795E-6</v>
      </c>
    </row>
    <row r="117" spans="2:18">
      <c r="B117" s="75" t="s">
        <v>2612</v>
      </c>
      <c r="C117" s="82" t="s">
        <v>2351</v>
      </c>
      <c r="D117" s="69" t="s">
        <v>2420</v>
      </c>
      <c r="E117" s="69"/>
      <c r="F117" s="69" t="s">
        <v>350</v>
      </c>
      <c r="G117" s="94">
        <v>41767</v>
      </c>
      <c r="H117" s="69" t="s">
        <v>128</v>
      </c>
      <c r="I117" s="76">
        <v>4.4900000000106317</v>
      </c>
      <c r="J117" s="82" t="s">
        <v>465</v>
      </c>
      <c r="K117" s="82" t="s">
        <v>130</v>
      </c>
      <c r="L117" s="83">
        <v>5.3499999999999999E-2</v>
      </c>
      <c r="M117" s="83">
        <v>2.4699999999975995E-2</v>
      </c>
      <c r="N117" s="76">
        <v>22915.593477000002</v>
      </c>
      <c r="O117" s="78">
        <v>127.24</v>
      </c>
      <c r="P117" s="76">
        <v>29.157800881000004</v>
      </c>
      <c r="Q117" s="77">
        <f t="shared" si="1"/>
        <v>3.5873436694974895E-4</v>
      </c>
      <c r="R117" s="77">
        <f>P117/'סכום נכסי הקרן'!$C$42</f>
        <v>8.909505909678781E-6</v>
      </c>
    </row>
    <row r="118" spans="2:18">
      <c r="B118" s="75" t="s">
        <v>2612</v>
      </c>
      <c r="C118" s="82" t="s">
        <v>2351</v>
      </c>
      <c r="D118" s="69" t="s">
        <v>2421</v>
      </c>
      <c r="E118" s="69"/>
      <c r="F118" s="69" t="s">
        <v>350</v>
      </c>
      <c r="G118" s="94">
        <v>41269</v>
      </c>
      <c r="H118" s="69" t="s">
        <v>128</v>
      </c>
      <c r="I118" s="76">
        <v>4.5299999999900313</v>
      </c>
      <c r="J118" s="82" t="s">
        <v>465</v>
      </c>
      <c r="K118" s="82" t="s">
        <v>130</v>
      </c>
      <c r="L118" s="83">
        <v>5.3499999999999999E-2</v>
      </c>
      <c r="M118" s="83">
        <v>1.8499999999937698E-2</v>
      </c>
      <c r="N118" s="76">
        <v>120924.86410100001</v>
      </c>
      <c r="O118" s="78">
        <v>132.72999999999999</v>
      </c>
      <c r="P118" s="76">
        <v>160.50357172</v>
      </c>
      <c r="Q118" s="77">
        <f t="shared" si="1"/>
        <v>1.9747081554311345E-3</v>
      </c>
      <c r="R118" s="77">
        <f>P118/'סכום נכסי הקרן'!$C$42</f>
        <v>4.9043737098010115E-5</v>
      </c>
    </row>
    <row r="119" spans="2:18">
      <c r="B119" s="75" t="s">
        <v>2612</v>
      </c>
      <c r="C119" s="82" t="s">
        <v>2351</v>
      </c>
      <c r="D119" s="69" t="s">
        <v>2422</v>
      </c>
      <c r="E119" s="69"/>
      <c r="F119" s="69" t="s">
        <v>350</v>
      </c>
      <c r="G119" s="94">
        <v>41281</v>
      </c>
      <c r="H119" s="69" t="s">
        <v>128</v>
      </c>
      <c r="I119" s="76">
        <v>4.5300000000081626</v>
      </c>
      <c r="J119" s="82" t="s">
        <v>465</v>
      </c>
      <c r="K119" s="82" t="s">
        <v>130</v>
      </c>
      <c r="L119" s="83">
        <v>5.3499999999999999E-2</v>
      </c>
      <c r="M119" s="83">
        <v>1.8600000000064308E-2</v>
      </c>
      <c r="N119" s="76">
        <v>152347.88407100004</v>
      </c>
      <c r="O119" s="78">
        <v>132.68</v>
      </c>
      <c r="P119" s="76">
        <v>202.13517139500004</v>
      </c>
      <c r="Q119" s="77">
        <f t="shared" si="1"/>
        <v>2.4869102112538132E-3</v>
      </c>
      <c r="R119" s="77">
        <f>P119/'סכום נכסי הקרן'!$C$42</f>
        <v>6.1764757618302282E-5</v>
      </c>
    </row>
    <row r="120" spans="2:18">
      <c r="B120" s="75" t="s">
        <v>2612</v>
      </c>
      <c r="C120" s="82" t="s">
        <v>2351</v>
      </c>
      <c r="D120" s="69" t="s">
        <v>2423</v>
      </c>
      <c r="E120" s="69"/>
      <c r="F120" s="69" t="s">
        <v>350</v>
      </c>
      <c r="G120" s="94">
        <v>41767</v>
      </c>
      <c r="H120" s="69" t="s">
        <v>128</v>
      </c>
      <c r="I120" s="76">
        <v>4.4900000000198661</v>
      </c>
      <c r="J120" s="82" t="s">
        <v>465</v>
      </c>
      <c r="K120" s="82" t="s">
        <v>130</v>
      </c>
      <c r="L120" s="83">
        <v>5.3499999999999999E-2</v>
      </c>
      <c r="M120" s="83">
        <v>2.4700000000011685E-2</v>
      </c>
      <c r="N120" s="76">
        <v>26900.914295000002</v>
      </c>
      <c r="O120" s="78">
        <v>127.24</v>
      </c>
      <c r="P120" s="76">
        <v>34.228723068000008</v>
      </c>
      <c r="Q120" s="77">
        <f t="shared" si="1"/>
        <v>4.2112295613139282E-4</v>
      </c>
      <c r="R120" s="77">
        <f>P120/'סכום נכסי הקרן'!$C$42</f>
        <v>1.0458985288352975E-5</v>
      </c>
    </row>
    <row r="121" spans="2:18">
      <c r="B121" s="75" t="s">
        <v>2612</v>
      </c>
      <c r="C121" s="82" t="s">
        <v>2351</v>
      </c>
      <c r="D121" s="69" t="s">
        <v>2424</v>
      </c>
      <c r="E121" s="69"/>
      <c r="F121" s="69" t="s">
        <v>350</v>
      </c>
      <c r="G121" s="94">
        <v>41281</v>
      </c>
      <c r="H121" s="69" t="s">
        <v>128</v>
      </c>
      <c r="I121" s="76">
        <v>4.5299999999975276</v>
      </c>
      <c r="J121" s="82" t="s">
        <v>465</v>
      </c>
      <c r="K121" s="82" t="s">
        <v>130</v>
      </c>
      <c r="L121" s="83">
        <v>5.3499999999999999E-2</v>
      </c>
      <c r="M121" s="83">
        <v>1.859999999997802E-2</v>
      </c>
      <c r="N121" s="76">
        <v>109742.12013</v>
      </c>
      <c r="O121" s="78">
        <v>132.68</v>
      </c>
      <c r="P121" s="76">
        <v>145.60584421200002</v>
      </c>
      <c r="Q121" s="77">
        <f t="shared" si="1"/>
        <v>1.7914183775640136E-3</v>
      </c>
      <c r="R121" s="77">
        <f>P121/'סכום נכסי הקרן'!$C$42</f>
        <v>4.4491562816588186E-5</v>
      </c>
    </row>
    <row r="122" spans="2:18">
      <c r="B122" s="75" t="s">
        <v>2612</v>
      </c>
      <c r="C122" s="82" t="s">
        <v>2351</v>
      </c>
      <c r="D122" s="69" t="s">
        <v>2425</v>
      </c>
      <c r="E122" s="69"/>
      <c r="F122" s="69" t="s">
        <v>350</v>
      </c>
      <c r="G122" s="94">
        <v>41767</v>
      </c>
      <c r="H122" s="69" t="s">
        <v>128</v>
      </c>
      <c r="I122" s="76">
        <v>4.4899999999860132</v>
      </c>
      <c r="J122" s="82" t="s">
        <v>465</v>
      </c>
      <c r="K122" s="82" t="s">
        <v>130</v>
      </c>
      <c r="L122" s="83">
        <v>5.3499999999999999E-2</v>
      </c>
      <c r="M122" s="83">
        <v>2.4699999999939035E-2</v>
      </c>
      <c r="N122" s="76">
        <v>21914.240288000005</v>
      </c>
      <c r="O122" s="78">
        <v>127.24</v>
      </c>
      <c r="P122" s="76">
        <v>27.883679111000006</v>
      </c>
      <c r="Q122" s="77">
        <f t="shared" si="1"/>
        <v>3.4305858713208501E-4</v>
      </c>
      <c r="R122" s="77">
        <f>P122/'סכום נכסי הקרן'!$C$42</f>
        <v>8.5201831522529105E-6</v>
      </c>
    </row>
    <row r="123" spans="2:18">
      <c r="B123" s="75" t="s">
        <v>2612</v>
      </c>
      <c r="C123" s="82" t="s">
        <v>2351</v>
      </c>
      <c r="D123" s="69" t="s">
        <v>2426</v>
      </c>
      <c r="E123" s="69"/>
      <c r="F123" s="69" t="s">
        <v>350</v>
      </c>
      <c r="G123" s="94">
        <v>41281</v>
      </c>
      <c r="H123" s="69" t="s">
        <v>128</v>
      </c>
      <c r="I123" s="76">
        <v>4.5300000000053195</v>
      </c>
      <c r="J123" s="82" t="s">
        <v>465</v>
      </c>
      <c r="K123" s="82" t="s">
        <v>130</v>
      </c>
      <c r="L123" s="83">
        <v>5.3499999999999999E-2</v>
      </c>
      <c r="M123" s="83">
        <v>1.8600000000037743E-2</v>
      </c>
      <c r="N123" s="76">
        <v>131798.13824000003</v>
      </c>
      <c r="O123" s="78">
        <v>132.68</v>
      </c>
      <c r="P123" s="76">
        <v>174.86976881900003</v>
      </c>
      <c r="Q123" s="77">
        <f t="shared" si="1"/>
        <v>2.1514584063440333E-3</v>
      </c>
      <c r="R123" s="77">
        <f>P123/'סכום נכסי הקרן'!$C$42</f>
        <v>5.3433496067677694E-5</v>
      </c>
    </row>
    <row r="124" spans="2:18">
      <c r="B124" s="75" t="s">
        <v>2613</v>
      </c>
      <c r="C124" s="82" t="s">
        <v>2350</v>
      </c>
      <c r="D124" s="69">
        <v>9533</v>
      </c>
      <c r="E124" s="69"/>
      <c r="F124" s="69" t="s">
        <v>2381</v>
      </c>
      <c r="G124" s="94">
        <v>45015</v>
      </c>
      <c r="H124" s="69" t="s">
        <v>2349</v>
      </c>
      <c r="I124" s="76">
        <v>4.1300000000009947</v>
      </c>
      <c r="J124" s="82" t="s">
        <v>428</v>
      </c>
      <c r="K124" s="82" t="s">
        <v>130</v>
      </c>
      <c r="L124" s="83">
        <v>3.3593000000000005E-2</v>
      </c>
      <c r="M124" s="83">
        <v>3.1700000000005855E-2</v>
      </c>
      <c r="N124" s="76">
        <v>1053817.3902220002</v>
      </c>
      <c r="O124" s="78">
        <v>102.23</v>
      </c>
      <c r="P124" s="76">
        <v>1077.317504161</v>
      </c>
      <c r="Q124" s="77">
        <f t="shared" si="1"/>
        <v>1.3254456823968315E-2</v>
      </c>
      <c r="R124" s="77">
        <f>P124/'סכום נכסי הקרן'!$C$42</f>
        <v>3.291869201348917E-4</v>
      </c>
    </row>
    <row r="125" spans="2:18">
      <c r="B125" s="75" t="s">
        <v>2614</v>
      </c>
      <c r="C125" s="82" t="s">
        <v>2351</v>
      </c>
      <c r="D125" s="69" t="s">
        <v>2427</v>
      </c>
      <c r="E125" s="69"/>
      <c r="F125" s="69" t="s">
        <v>2381</v>
      </c>
      <c r="G125" s="94">
        <v>44748</v>
      </c>
      <c r="H125" s="69" t="s">
        <v>2349</v>
      </c>
      <c r="I125" s="76">
        <v>1.8599999999997148</v>
      </c>
      <c r="J125" s="82" t="s">
        <v>265</v>
      </c>
      <c r="K125" s="82" t="s">
        <v>130</v>
      </c>
      <c r="L125" s="83">
        <v>7.5660000000000005E-2</v>
      </c>
      <c r="M125" s="83">
        <v>8.4799999999965472E-2</v>
      </c>
      <c r="N125" s="76">
        <v>1187388.5094750002</v>
      </c>
      <c r="O125" s="78">
        <v>100.5</v>
      </c>
      <c r="P125" s="76">
        <v>1193.3269640190003</v>
      </c>
      <c r="Q125" s="77">
        <f t="shared" si="1"/>
        <v>1.4681744852725673E-2</v>
      </c>
      <c r="R125" s="77">
        <f>P125/'סכום נכסי הקרן'!$C$42</f>
        <v>3.6463496274969021E-4</v>
      </c>
    </row>
    <row r="126" spans="2:18">
      <c r="B126" s="75" t="s">
        <v>2615</v>
      </c>
      <c r="C126" s="82" t="s">
        <v>2351</v>
      </c>
      <c r="D126" s="69">
        <v>7127</v>
      </c>
      <c r="E126" s="69"/>
      <c r="F126" s="69" t="s">
        <v>2381</v>
      </c>
      <c r="G126" s="94">
        <v>43631</v>
      </c>
      <c r="H126" s="69" t="s">
        <v>2349</v>
      </c>
      <c r="I126" s="76">
        <v>4.9999999999974261</v>
      </c>
      <c r="J126" s="82" t="s">
        <v>265</v>
      </c>
      <c r="K126" s="82" t="s">
        <v>130</v>
      </c>
      <c r="L126" s="83">
        <v>3.1E-2</v>
      </c>
      <c r="M126" s="83">
        <v>2.7399999999988416E-2</v>
      </c>
      <c r="N126" s="76">
        <v>690928.08803600015</v>
      </c>
      <c r="O126" s="78">
        <v>112.48</v>
      </c>
      <c r="P126" s="76">
        <v>777.15587543500021</v>
      </c>
      <c r="Q126" s="77">
        <f t="shared" si="1"/>
        <v>9.5615071291992159E-3</v>
      </c>
      <c r="R126" s="77">
        <f>P126/'סכום נכסי הקרן'!$C$42</f>
        <v>2.3746903592587572E-4</v>
      </c>
    </row>
    <row r="127" spans="2:18">
      <c r="B127" s="75" t="s">
        <v>2615</v>
      </c>
      <c r="C127" s="82" t="s">
        <v>2351</v>
      </c>
      <c r="D127" s="69">
        <v>7128</v>
      </c>
      <c r="E127" s="69"/>
      <c r="F127" s="69" t="s">
        <v>2381</v>
      </c>
      <c r="G127" s="94">
        <v>43634</v>
      </c>
      <c r="H127" s="69" t="s">
        <v>2349</v>
      </c>
      <c r="I127" s="76">
        <v>5.0200000000031606</v>
      </c>
      <c r="J127" s="82" t="s">
        <v>265</v>
      </c>
      <c r="K127" s="82" t="s">
        <v>130</v>
      </c>
      <c r="L127" s="83">
        <v>2.4900000000000002E-2</v>
      </c>
      <c r="M127" s="83">
        <v>2.7500000000023249E-2</v>
      </c>
      <c r="N127" s="76">
        <v>290642.11757300008</v>
      </c>
      <c r="O127" s="78">
        <v>111.02</v>
      </c>
      <c r="P127" s="76">
        <v>322.67085529900004</v>
      </c>
      <c r="Q127" s="77">
        <f t="shared" si="1"/>
        <v>3.9698852969480497E-3</v>
      </c>
      <c r="R127" s="77">
        <f>P127/'סכום נכסי הקרן'!$C$42</f>
        <v>9.8595840746030616E-5</v>
      </c>
    </row>
    <row r="128" spans="2:18">
      <c r="B128" s="75" t="s">
        <v>2615</v>
      </c>
      <c r="C128" s="82" t="s">
        <v>2351</v>
      </c>
      <c r="D128" s="69">
        <v>7130</v>
      </c>
      <c r="E128" s="69"/>
      <c r="F128" s="69" t="s">
        <v>2381</v>
      </c>
      <c r="G128" s="94">
        <v>43634</v>
      </c>
      <c r="H128" s="69" t="s">
        <v>2349</v>
      </c>
      <c r="I128" s="76">
        <v>5.2900000000041087</v>
      </c>
      <c r="J128" s="82" t="s">
        <v>265</v>
      </c>
      <c r="K128" s="82" t="s">
        <v>130</v>
      </c>
      <c r="L128" s="83">
        <v>3.6000000000000004E-2</v>
      </c>
      <c r="M128" s="83">
        <v>2.7700000000037476E-2</v>
      </c>
      <c r="N128" s="76">
        <v>191654.40822300001</v>
      </c>
      <c r="O128" s="78">
        <v>115.54</v>
      </c>
      <c r="P128" s="76">
        <v>221.43750492100006</v>
      </c>
      <c r="Q128" s="77">
        <f t="shared" si="1"/>
        <v>2.7243907546721153E-3</v>
      </c>
      <c r="R128" s="77">
        <f>P128/'סכום נכסי הקרן'!$C$42</f>
        <v>6.7662810606672582E-5</v>
      </c>
    </row>
    <row r="129" spans="2:18">
      <c r="B129" s="75" t="s">
        <v>2607</v>
      </c>
      <c r="C129" s="82" t="s">
        <v>2350</v>
      </c>
      <c r="D129" s="69">
        <v>9922</v>
      </c>
      <c r="E129" s="69"/>
      <c r="F129" s="69" t="s">
        <v>350</v>
      </c>
      <c r="G129" s="94">
        <v>40489</v>
      </c>
      <c r="H129" s="69" t="s">
        <v>128</v>
      </c>
      <c r="I129" s="76">
        <v>1.859999999998188</v>
      </c>
      <c r="J129" s="82" t="s">
        <v>265</v>
      </c>
      <c r="K129" s="82" t="s">
        <v>130</v>
      </c>
      <c r="L129" s="83">
        <v>5.7000000000000002E-2</v>
      </c>
      <c r="M129" s="83">
        <v>2.3500000000002158E-2</v>
      </c>
      <c r="N129" s="76">
        <v>185672.45599100002</v>
      </c>
      <c r="O129" s="78">
        <v>124.81</v>
      </c>
      <c r="P129" s="76">
        <v>231.73779389700002</v>
      </c>
      <c r="Q129" s="77">
        <f t="shared" si="1"/>
        <v>2.8511173092667257E-3</v>
      </c>
      <c r="R129" s="77">
        <f>P129/'סכום נכסי הקרן'!$C$42</f>
        <v>7.0810183958922566E-5</v>
      </c>
    </row>
    <row r="130" spans="2:18">
      <c r="B130" s="75" t="s">
        <v>2616</v>
      </c>
      <c r="C130" s="82" t="s">
        <v>2351</v>
      </c>
      <c r="D130" s="69" t="s">
        <v>2428</v>
      </c>
      <c r="E130" s="69"/>
      <c r="F130" s="69" t="s">
        <v>392</v>
      </c>
      <c r="G130" s="94">
        <v>43801</v>
      </c>
      <c r="H130" s="69" t="s">
        <v>262</v>
      </c>
      <c r="I130" s="76">
        <v>4.7100000000062536</v>
      </c>
      <c r="J130" s="82" t="s">
        <v>272</v>
      </c>
      <c r="K130" s="82" t="s">
        <v>131</v>
      </c>
      <c r="L130" s="83">
        <v>2.3629999999999998E-2</v>
      </c>
      <c r="M130" s="83">
        <v>5.9000000000129386E-2</v>
      </c>
      <c r="N130" s="76">
        <v>27159.882032000005</v>
      </c>
      <c r="O130" s="78">
        <v>84.99</v>
      </c>
      <c r="P130" s="76">
        <v>92.759778101999999</v>
      </c>
      <c r="Q130" s="77">
        <f t="shared" si="1"/>
        <v>1.1412424555482768E-3</v>
      </c>
      <c r="R130" s="77">
        <f>P130/'סכום נכסי הקרן'!$C$42</f>
        <v>2.8343831366198607E-5</v>
      </c>
    </row>
    <row r="131" spans="2:18">
      <c r="B131" s="75" t="s">
        <v>2617</v>
      </c>
      <c r="C131" s="82" t="s">
        <v>2351</v>
      </c>
      <c r="D131" s="69">
        <v>9365</v>
      </c>
      <c r="E131" s="69"/>
      <c r="F131" s="69" t="s">
        <v>2429</v>
      </c>
      <c r="G131" s="94">
        <v>44906</v>
      </c>
      <c r="H131" s="69" t="s">
        <v>2349</v>
      </c>
      <c r="I131" s="76">
        <v>2.1899999994230388</v>
      </c>
      <c r="J131" s="82" t="s">
        <v>265</v>
      </c>
      <c r="K131" s="82" t="s">
        <v>130</v>
      </c>
      <c r="L131" s="83">
        <v>7.6799999999999993E-2</v>
      </c>
      <c r="M131" s="83">
        <v>8.069999995865107E-2</v>
      </c>
      <c r="N131" s="76">
        <v>832.44386400000008</v>
      </c>
      <c r="O131" s="78">
        <v>99.94</v>
      </c>
      <c r="P131" s="76">
        <v>0.83194439200000014</v>
      </c>
      <c r="Q131" s="77">
        <f t="shared" si="1"/>
        <v>1.0235581415057602E-5</v>
      </c>
      <c r="R131" s="77">
        <f>P131/'סכום נכסי הקרן'!$C$42</f>
        <v>2.542103057531378E-7</v>
      </c>
    </row>
    <row r="132" spans="2:18">
      <c r="B132" s="75" t="s">
        <v>2617</v>
      </c>
      <c r="C132" s="82" t="s">
        <v>2351</v>
      </c>
      <c r="D132" s="69">
        <v>9509</v>
      </c>
      <c r="E132" s="69"/>
      <c r="F132" s="69" t="s">
        <v>2429</v>
      </c>
      <c r="G132" s="94">
        <v>44991</v>
      </c>
      <c r="H132" s="69" t="s">
        <v>2349</v>
      </c>
      <c r="I132" s="76">
        <v>2.1899999999799955</v>
      </c>
      <c r="J132" s="82" t="s">
        <v>265</v>
      </c>
      <c r="K132" s="82" t="s">
        <v>130</v>
      </c>
      <c r="L132" s="83">
        <v>7.6799999999999993E-2</v>
      </c>
      <c r="M132" s="83">
        <v>7.6599999999368507E-2</v>
      </c>
      <c r="N132" s="76">
        <v>41169.134352000008</v>
      </c>
      <c r="O132" s="78">
        <v>100.78</v>
      </c>
      <c r="P132" s="76">
        <v>41.490257957000011</v>
      </c>
      <c r="Q132" s="77">
        <f t="shared" si="1"/>
        <v>5.1046309985898074E-4</v>
      </c>
      <c r="R132" s="77">
        <f>P132/'סכום נכסי הקרן'!$C$42</f>
        <v>1.2677831910940423E-5</v>
      </c>
    </row>
    <row r="133" spans="2:18">
      <c r="B133" s="75" t="s">
        <v>2617</v>
      </c>
      <c r="C133" s="82" t="s">
        <v>2351</v>
      </c>
      <c r="D133" s="69">
        <v>9316</v>
      </c>
      <c r="E133" s="69"/>
      <c r="F133" s="69" t="s">
        <v>2429</v>
      </c>
      <c r="G133" s="94">
        <v>44885</v>
      </c>
      <c r="H133" s="69" t="s">
        <v>2349</v>
      </c>
      <c r="I133" s="76">
        <v>2.1900000000015014</v>
      </c>
      <c r="J133" s="82" t="s">
        <v>265</v>
      </c>
      <c r="K133" s="82" t="s">
        <v>130</v>
      </c>
      <c r="L133" s="83">
        <v>7.6799999999999993E-2</v>
      </c>
      <c r="M133" s="83">
        <v>8.400000000005628E-2</v>
      </c>
      <c r="N133" s="76">
        <v>322070.75473500008</v>
      </c>
      <c r="O133" s="78">
        <v>99.28</v>
      </c>
      <c r="P133" s="76">
        <v>319.75188070800004</v>
      </c>
      <c r="Q133" s="77">
        <f t="shared" si="1"/>
        <v>3.9339725576328184E-3</v>
      </c>
      <c r="R133" s="77">
        <f>P133/'סכום נכסי הקרן'!$C$42</f>
        <v>9.770391403746793E-5</v>
      </c>
    </row>
    <row r="134" spans="2:18">
      <c r="B134" s="75" t="s">
        <v>2618</v>
      </c>
      <c r="C134" s="82" t="s">
        <v>2351</v>
      </c>
      <c r="D134" s="69" t="s">
        <v>2430</v>
      </c>
      <c r="E134" s="69"/>
      <c r="F134" s="69" t="s">
        <v>398</v>
      </c>
      <c r="G134" s="94">
        <v>45015</v>
      </c>
      <c r="H134" s="69" t="s">
        <v>128</v>
      </c>
      <c r="I134" s="76">
        <v>5.2699999999961777</v>
      </c>
      <c r="J134" s="82" t="s">
        <v>272</v>
      </c>
      <c r="K134" s="82" t="s">
        <v>130</v>
      </c>
      <c r="L134" s="83">
        <v>4.4999999999999998E-2</v>
      </c>
      <c r="M134" s="83">
        <v>3.5999999999964456E-2</v>
      </c>
      <c r="N134" s="76">
        <v>211420.02212500002</v>
      </c>
      <c r="O134" s="78">
        <v>106.46</v>
      </c>
      <c r="P134" s="76">
        <v>225.07774161800006</v>
      </c>
      <c r="Q134" s="77">
        <f t="shared" si="1"/>
        <v>2.7691773286793644E-3</v>
      </c>
      <c r="R134" s="77">
        <f>P134/'סכום נכסי הקרן'!$C$42</f>
        <v>6.8775127358437115E-5</v>
      </c>
    </row>
    <row r="135" spans="2:18">
      <c r="B135" s="75" t="s">
        <v>2619</v>
      </c>
      <c r="C135" s="82" t="s">
        <v>2351</v>
      </c>
      <c r="D135" s="69" t="s">
        <v>2431</v>
      </c>
      <c r="E135" s="69"/>
      <c r="F135" s="69" t="s">
        <v>398</v>
      </c>
      <c r="G135" s="94">
        <v>44074</v>
      </c>
      <c r="H135" s="69" t="s">
        <v>128</v>
      </c>
      <c r="I135" s="76">
        <v>8.9399999999987241</v>
      </c>
      <c r="J135" s="82" t="s">
        <v>465</v>
      </c>
      <c r="K135" s="82" t="s">
        <v>130</v>
      </c>
      <c r="L135" s="83">
        <v>2.35E-2</v>
      </c>
      <c r="M135" s="83">
        <v>3.78E-2</v>
      </c>
      <c r="N135" s="76">
        <v>804428.08462900016</v>
      </c>
      <c r="O135" s="78">
        <v>97.49</v>
      </c>
      <c r="P135" s="76">
        <v>784.23692285000004</v>
      </c>
      <c r="Q135" s="77">
        <f t="shared" si="1"/>
        <v>9.6486266987486601E-3</v>
      </c>
      <c r="R135" s="77">
        <f>P135/'סכום נכסי הקרן'!$C$42</f>
        <v>2.3963273249709988E-4</v>
      </c>
    </row>
    <row r="136" spans="2:18">
      <c r="B136" s="75" t="s">
        <v>2619</v>
      </c>
      <c r="C136" s="82" t="s">
        <v>2351</v>
      </c>
      <c r="D136" s="69" t="s">
        <v>2432</v>
      </c>
      <c r="E136" s="69"/>
      <c r="F136" s="69" t="s">
        <v>398</v>
      </c>
      <c r="G136" s="94">
        <v>44189</v>
      </c>
      <c r="H136" s="69" t="s">
        <v>128</v>
      </c>
      <c r="I136" s="76">
        <v>8.8400000000201793</v>
      </c>
      <c r="J136" s="82" t="s">
        <v>465</v>
      </c>
      <c r="K136" s="82" t="s">
        <v>130</v>
      </c>
      <c r="L136" s="83">
        <v>2.4700000000000003E-2</v>
      </c>
      <c r="M136" s="83">
        <v>4.0300000000058678E-2</v>
      </c>
      <c r="N136" s="76">
        <v>100608.11213400001</v>
      </c>
      <c r="O136" s="78">
        <v>96.55</v>
      </c>
      <c r="P136" s="76">
        <v>97.137126881</v>
      </c>
      <c r="Q136" s="77">
        <f t="shared" si="1"/>
        <v>1.1950978697326871E-3</v>
      </c>
      <c r="R136" s="77">
        <f>P136/'סכום נכסי הקרן'!$C$42</f>
        <v>2.9681381306072131E-5</v>
      </c>
    </row>
    <row r="137" spans="2:18">
      <c r="B137" s="75" t="s">
        <v>2619</v>
      </c>
      <c r="C137" s="82" t="s">
        <v>2351</v>
      </c>
      <c r="D137" s="69" t="s">
        <v>2433</v>
      </c>
      <c r="E137" s="69"/>
      <c r="F137" s="69" t="s">
        <v>398</v>
      </c>
      <c r="G137" s="94">
        <v>44322</v>
      </c>
      <c r="H137" s="69" t="s">
        <v>128</v>
      </c>
      <c r="I137" s="76">
        <v>8.7099999999967501</v>
      </c>
      <c r="J137" s="82" t="s">
        <v>465</v>
      </c>
      <c r="K137" s="82" t="s">
        <v>130</v>
      </c>
      <c r="L137" s="83">
        <v>2.5600000000000001E-2</v>
      </c>
      <c r="M137" s="83">
        <v>4.4099999999974403E-2</v>
      </c>
      <c r="N137" s="76">
        <v>463035.10363100009</v>
      </c>
      <c r="O137" s="78">
        <v>93.66</v>
      </c>
      <c r="P137" s="76">
        <v>433.67866217100004</v>
      </c>
      <c r="Q137" s="77">
        <f t="shared" si="1"/>
        <v>5.3356369696215605E-3</v>
      </c>
      <c r="R137" s="77">
        <f>P137/'סכום נכסי הקרן'!$C$42</f>
        <v>1.3251556999389167E-4</v>
      </c>
    </row>
    <row r="138" spans="2:18">
      <c r="B138" s="75" t="s">
        <v>2619</v>
      </c>
      <c r="C138" s="82" t="s">
        <v>2351</v>
      </c>
      <c r="D138" s="69" t="s">
        <v>2434</v>
      </c>
      <c r="E138" s="69"/>
      <c r="F138" s="69" t="s">
        <v>398</v>
      </c>
      <c r="G138" s="94">
        <v>44418</v>
      </c>
      <c r="H138" s="69" t="s">
        <v>128</v>
      </c>
      <c r="I138" s="76">
        <v>8.8299999999901146</v>
      </c>
      <c r="J138" s="82" t="s">
        <v>465</v>
      </c>
      <c r="K138" s="82" t="s">
        <v>130</v>
      </c>
      <c r="L138" s="83">
        <v>2.2700000000000001E-2</v>
      </c>
      <c r="M138" s="83">
        <v>4.2199999999965557E-2</v>
      </c>
      <c r="N138" s="76">
        <v>461783.96755900013</v>
      </c>
      <c r="O138" s="78">
        <v>91.79</v>
      </c>
      <c r="P138" s="76">
        <v>423.87150239300007</v>
      </c>
      <c r="Q138" s="77">
        <f t="shared" si="1"/>
        <v>5.2149774840556107E-3</v>
      </c>
      <c r="R138" s="77">
        <f>P138/'סכום נכסי הקרן'!$C$42</f>
        <v>1.295188780157874E-4</v>
      </c>
    </row>
    <row r="139" spans="2:18">
      <c r="B139" s="75" t="s">
        <v>2619</v>
      </c>
      <c r="C139" s="82" t="s">
        <v>2351</v>
      </c>
      <c r="D139" s="69" t="s">
        <v>2435</v>
      </c>
      <c r="E139" s="69"/>
      <c r="F139" s="69" t="s">
        <v>398</v>
      </c>
      <c r="G139" s="94">
        <v>44530</v>
      </c>
      <c r="H139" s="69" t="s">
        <v>128</v>
      </c>
      <c r="I139" s="76">
        <v>8.889999999999473</v>
      </c>
      <c r="J139" s="82" t="s">
        <v>465</v>
      </c>
      <c r="K139" s="82" t="s">
        <v>130</v>
      </c>
      <c r="L139" s="83">
        <v>1.7899999999999999E-2</v>
      </c>
      <c r="M139" s="83">
        <v>4.4900000000000925E-2</v>
      </c>
      <c r="N139" s="76">
        <v>380973.60791600007</v>
      </c>
      <c r="O139" s="78">
        <v>84.61</v>
      </c>
      <c r="P139" s="76">
        <v>322.34178185300004</v>
      </c>
      <c r="Q139" s="77">
        <f t="shared" ref="Q139:Q202" si="2">IFERROR(P139/$P$10,0)</f>
        <v>3.9658366392727826E-3</v>
      </c>
      <c r="R139" s="77">
        <f>P139/'סכום נכסי הקרן'!$C$42</f>
        <v>9.8495288519070111E-5</v>
      </c>
    </row>
    <row r="140" spans="2:18">
      <c r="B140" s="75" t="s">
        <v>2619</v>
      </c>
      <c r="C140" s="82" t="s">
        <v>2351</v>
      </c>
      <c r="D140" s="69" t="s">
        <v>2436</v>
      </c>
      <c r="E140" s="69"/>
      <c r="F140" s="69" t="s">
        <v>398</v>
      </c>
      <c r="G140" s="94">
        <v>44612</v>
      </c>
      <c r="H140" s="69" t="s">
        <v>128</v>
      </c>
      <c r="I140" s="76">
        <v>8.7099999999998996</v>
      </c>
      <c r="J140" s="82" t="s">
        <v>465</v>
      </c>
      <c r="K140" s="82" t="s">
        <v>130</v>
      </c>
      <c r="L140" s="83">
        <v>2.3599999999999999E-2</v>
      </c>
      <c r="M140" s="83">
        <v>4.6000000000015202E-2</v>
      </c>
      <c r="N140" s="76">
        <v>446142.275288</v>
      </c>
      <c r="O140" s="78">
        <v>88.49</v>
      </c>
      <c r="P140" s="76">
        <v>394.79131172400002</v>
      </c>
      <c r="Q140" s="77">
        <f t="shared" si="2"/>
        <v>4.8571979713619923E-3</v>
      </c>
      <c r="R140" s="77">
        <f>P140/'סכום נכסי הקרן'!$C$42</f>
        <v>1.2063308681097565E-4</v>
      </c>
    </row>
    <row r="141" spans="2:18">
      <c r="B141" s="75" t="s">
        <v>2619</v>
      </c>
      <c r="C141" s="82" t="s">
        <v>2351</v>
      </c>
      <c r="D141" s="69" t="s">
        <v>2437</v>
      </c>
      <c r="E141" s="69"/>
      <c r="F141" s="69" t="s">
        <v>398</v>
      </c>
      <c r="G141" s="94">
        <v>44662</v>
      </c>
      <c r="H141" s="69" t="s">
        <v>128</v>
      </c>
      <c r="I141" s="76">
        <v>8.7599999999923721</v>
      </c>
      <c r="J141" s="82" t="s">
        <v>465</v>
      </c>
      <c r="K141" s="82" t="s">
        <v>130</v>
      </c>
      <c r="L141" s="83">
        <v>2.4E-2</v>
      </c>
      <c r="M141" s="83">
        <v>4.3899999999956814E-2</v>
      </c>
      <c r="N141" s="76">
        <v>508070.17651800008</v>
      </c>
      <c r="O141" s="78">
        <v>89.79</v>
      </c>
      <c r="P141" s="76">
        <v>456.19617212300011</v>
      </c>
      <c r="Q141" s="77">
        <f t="shared" si="2"/>
        <v>5.6126744839005999E-3</v>
      </c>
      <c r="R141" s="77">
        <f>P141/'סכום נכסי הקרן'!$C$42</f>
        <v>1.393960576139071E-4</v>
      </c>
    </row>
    <row r="142" spans="2:18">
      <c r="B142" s="75" t="s">
        <v>2620</v>
      </c>
      <c r="C142" s="82" t="s">
        <v>2350</v>
      </c>
      <c r="D142" s="69">
        <v>7490</v>
      </c>
      <c r="E142" s="69"/>
      <c r="F142" s="69" t="s">
        <v>2429</v>
      </c>
      <c r="G142" s="94">
        <v>43899</v>
      </c>
      <c r="H142" s="69" t="s">
        <v>2349</v>
      </c>
      <c r="I142" s="76">
        <v>3.2399999999848825</v>
      </c>
      <c r="J142" s="82" t="s">
        <v>126</v>
      </c>
      <c r="K142" s="82" t="s">
        <v>130</v>
      </c>
      <c r="L142" s="83">
        <v>2.3889999999999998E-2</v>
      </c>
      <c r="M142" s="83">
        <v>5.1099999999796857E-2</v>
      </c>
      <c r="N142" s="76">
        <v>115313.59019800002</v>
      </c>
      <c r="O142" s="78">
        <v>91.78</v>
      </c>
      <c r="P142" s="76">
        <v>105.83480756499999</v>
      </c>
      <c r="Q142" s="77">
        <f t="shared" si="2"/>
        <v>1.3021072078799607E-3</v>
      </c>
      <c r="R142" s="77">
        <f>P142/'סכום נכסי הקרן'!$C$42</f>
        <v>3.2339059015404891E-5</v>
      </c>
    </row>
    <row r="143" spans="2:18">
      <c r="B143" s="75" t="s">
        <v>2620</v>
      </c>
      <c r="C143" s="82" t="s">
        <v>2350</v>
      </c>
      <c r="D143" s="69">
        <v>7491</v>
      </c>
      <c r="E143" s="69"/>
      <c r="F143" s="69" t="s">
        <v>2429</v>
      </c>
      <c r="G143" s="94">
        <v>43899</v>
      </c>
      <c r="H143" s="69" t="s">
        <v>2349</v>
      </c>
      <c r="I143" s="76">
        <v>3.3800000000003845</v>
      </c>
      <c r="J143" s="82" t="s">
        <v>126</v>
      </c>
      <c r="K143" s="82" t="s">
        <v>130</v>
      </c>
      <c r="L143" s="83">
        <v>1.2969999999999999E-2</v>
      </c>
      <c r="M143" s="83">
        <v>2.2300000000000639E-2</v>
      </c>
      <c r="N143" s="76">
        <v>730088.8009390001</v>
      </c>
      <c r="O143" s="78">
        <v>106.87</v>
      </c>
      <c r="P143" s="76">
        <v>780.24595406500021</v>
      </c>
      <c r="Q143" s="77">
        <f t="shared" si="2"/>
        <v>9.5995249963793279E-3</v>
      </c>
      <c r="R143" s="77">
        <f>P143/'סכום נכסי הקרן'!$C$42</f>
        <v>2.3841324546786821E-4</v>
      </c>
    </row>
    <row r="144" spans="2:18">
      <c r="B144" s="75" t="s">
        <v>2621</v>
      </c>
      <c r="C144" s="82" t="s">
        <v>2351</v>
      </c>
      <c r="D144" s="69" t="s">
        <v>2438</v>
      </c>
      <c r="E144" s="69"/>
      <c r="F144" s="69" t="s">
        <v>398</v>
      </c>
      <c r="G144" s="94">
        <v>43924</v>
      </c>
      <c r="H144" s="69" t="s">
        <v>128</v>
      </c>
      <c r="I144" s="76">
        <v>8.0700000000296139</v>
      </c>
      <c r="J144" s="82" t="s">
        <v>465</v>
      </c>
      <c r="K144" s="82" t="s">
        <v>130</v>
      </c>
      <c r="L144" s="83">
        <v>3.1400000000000004E-2</v>
      </c>
      <c r="M144" s="83">
        <v>2.9100000000106471E-2</v>
      </c>
      <c r="N144" s="76">
        <v>109495.87536300001</v>
      </c>
      <c r="O144" s="78">
        <v>109.79</v>
      </c>
      <c r="P144" s="76">
        <v>120.21551879200001</v>
      </c>
      <c r="Q144" s="77">
        <f t="shared" si="2"/>
        <v>1.4790360290677974E-3</v>
      </c>
      <c r="R144" s="77">
        <f>P144/'סכום נכסי הקרן'!$C$42</f>
        <v>3.673325294605315E-5</v>
      </c>
    </row>
    <row r="145" spans="2:18">
      <c r="B145" s="75" t="s">
        <v>2621</v>
      </c>
      <c r="C145" s="82" t="s">
        <v>2351</v>
      </c>
      <c r="D145" s="69" t="s">
        <v>2439</v>
      </c>
      <c r="E145" s="69"/>
      <c r="F145" s="69" t="s">
        <v>398</v>
      </c>
      <c r="G145" s="94">
        <v>44015</v>
      </c>
      <c r="H145" s="69" t="s">
        <v>128</v>
      </c>
      <c r="I145" s="76">
        <v>7.7900000000409406</v>
      </c>
      <c r="J145" s="82" t="s">
        <v>465</v>
      </c>
      <c r="K145" s="82" t="s">
        <v>130</v>
      </c>
      <c r="L145" s="83">
        <v>3.1E-2</v>
      </c>
      <c r="M145" s="83">
        <v>4.0600000000214076E-2</v>
      </c>
      <c r="N145" s="76">
        <v>90266.304781000013</v>
      </c>
      <c r="O145" s="78">
        <v>100.39</v>
      </c>
      <c r="P145" s="76">
        <v>90.618337851000021</v>
      </c>
      <c r="Q145" s="77">
        <f t="shared" si="2"/>
        <v>1.1148958796889233E-3</v>
      </c>
      <c r="R145" s="77">
        <f>P145/'סכום נכסי הקרן'!$C$42</f>
        <v>2.7689489337820852E-5</v>
      </c>
    </row>
    <row r="146" spans="2:18">
      <c r="B146" s="75" t="s">
        <v>2621</v>
      </c>
      <c r="C146" s="82" t="s">
        <v>2351</v>
      </c>
      <c r="D146" s="69" t="s">
        <v>2440</v>
      </c>
      <c r="E146" s="69"/>
      <c r="F146" s="69" t="s">
        <v>398</v>
      </c>
      <c r="G146" s="94">
        <v>44108</v>
      </c>
      <c r="H146" s="69" t="s">
        <v>128</v>
      </c>
      <c r="I146" s="76">
        <v>7.6900000000089346</v>
      </c>
      <c r="J146" s="82" t="s">
        <v>465</v>
      </c>
      <c r="K146" s="82" t="s">
        <v>130</v>
      </c>
      <c r="L146" s="83">
        <v>3.1E-2</v>
      </c>
      <c r="M146" s="83">
        <v>4.5000000000035172E-2</v>
      </c>
      <c r="N146" s="76">
        <v>146412.37518700003</v>
      </c>
      <c r="O146" s="78">
        <v>97.08</v>
      </c>
      <c r="P146" s="76">
        <v>142.13713151700003</v>
      </c>
      <c r="Q146" s="77">
        <f t="shared" si="2"/>
        <v>1.7487420983120269E-3</v>
      </c>
      <c r="R146" s="77">
        <f>P146/'סכום נכסי הקרן'!$C$42</f>
        <v>4.3431657222843E-5</v>
      </c>
    </row>
    <row r="147" spans="2:18">
      <c r="B147" s="75" t="s">
        <v>2621</v>
      </c>
      <c r="C147" s="82" t="s">
        <v>2351</v>
      </c>
      <c r="D147" s="69" t="s">
        <v>2441</v>
      </c>
      <c r="E147" s="69"/>
      <c r="F147" s="69" t="s">
        <v>398</v>
      </c>
      <c r="G147" s="94">
        <v>44200</v>
      </c>
      <c r="H147" s="69" t="s">
        <v>128</v>
      </c>
      <c r="I147" s="76">
        <v>7.5899999999703081</v>
      </c>
      <c r="J147" s="82" t="s">
        <v>465</v>
      </c>
      <c r="K147" s="82" t="s">
        <v>130</v>
      </c>
      <c r="L147" s="83">
        <v>3.1E-2</v>
      </c>
      <c r="M147" s="83">
        <v>4.8799999999838299E-2</v>
      </c>
      <c r="N147" s="76">
        <v>75960.710475000014</v>
      </c>
      <c r="O147" s="78">
        <v>94.44</v>
      </c>
      <c r="P147" s="76">
        <v>71.737293307000016</v>
      </c>
      <c r="Q147" s="77">
        <f t="shared" si="2"/>
        <v>8.8259854047993312E-4</v>
      </c>
      <c r="R147" s="77">
        <f>P147/'סכום נכסי הקרן'!$C$42</f>
        <v>2.192016610825955E-5</v>
      </c>
    </row>
    <row r="148" spans="2:18">
      <c r="B148" s="75" t="s">
        <v>2621</v>
      </c>
      <c r="C148" s="82" t="s">
        <v>2351</v>
      </c>
      <c r="D148" s="69" t="s">
        <v>2442</v>
      </c>
      <c r="E148" s="69"/>
      <c r="F148" s="69" t="s">
        <v>398</v>
      </c>
      <c r="G148" s="94">
        <v>44290</v>
      </c>
      <c r="H148" s="69" t="s">
        <v>128</v>
      </c>
      <c r="I148" s="76">
        <v>7.5400000000142047</v>
      </c>
      <c r="J148" s="82" t="s">
        <v>465</v>
      </c>
      <c r="K148" s="82" t="s">
        <v>130</v>
      </c>
      <c r="L148" s="83">
        <v>3.1E-2</v>
      </c>
      <c r="M148" s="83">
        <v>5.1300000000091731E-2</v>
      </c>
      <c r="N148" s="76">
        <v>145901.365384</v>
      </c>
      <c r="O148" s="78">
        <v>92.64</v>
      </c>
      <c r="P148" s="76">
        <v>135.16302855200004</v>
      </c>
      <c r="Q148" s="77">
        <f t="shared" si="2"/>
        <v>1.6629382881274972E-3</v>
      </c>
      <c r="R148" s="77">
        <f>P148/'סכום נכסי הקרן'!$C$42</f>
        <v>4.1300638774813712E-5</v>
      </c>
    </row>
    <row r="149" spans="2:18">
      <c r="B149" s="75" t="s">
        <v>2621</v>
      </c>
      <c r="C149" s="82" t="s">
        <v>2351</v>
      </c>
      <c r="D149" s="69" t="s">
        <v>2443</v>
      </c>
      <c r="E149" s="69"/>
      <c r="F149" s="69" t="s">
        <v>398</v>
      </c>
      <c r="G149" s="94">
        <v>44496</v>
      </c>
      <c r="H149" s="69" t="s">
        <v>128</v>
      </c>
      <c r="I149" s="76">
        <v>7.0499999999984393</v>
      </c>
      <c r="J149" s="82" t="s">
        <v>465</v>
      </c>
      <c r="K149" s="82" t="s">
        <v>130</v>
      </c>
      <c r="L149" s="83">
        <v>3.1E-2</v>
      </c>
      <c r="M149" s="83">
        <v>7.2400000000003115E-2</v>
      </c>
      <c r="N149" s="76">
        <v>163440.74034300004</v>
      </c>
      <c r="O149" s="78">
        <v>78.36</v>
      </c>
      <c r="P149" s="76">
        <v>128.07216050400001</v>
      </c>
      <c r="Q149" s="77">
        <f t="shared" si="2"/>
        <v>1.5756978933286884E-3</v>
      </c>
      <c r="R149" s="77">
        <f>P149/'סכום נכסי הקרן'!$C$42</f>
        <v>3.9133941394711357E-5</v>
      </c>
    </row>
    <row r="150" spans="2:18">
      <c r="B150" s="75" t="s">
        <v>2621</v>
      </c>
      <c r="C150" s="82" t="s">
        <v>2351</v>
      </c>
      <c r="D150" s="69" t="s">
        <v>2444</v>
      </c>
      <c r="E150" s="69"/>
      <c r="F150" s="69" t="s">
        <v>398</v>
      </c>
      <c r="G150" s="94">
        <v>44615</v>
      </c>
      <c r="H150" s="69" t="s">
        <v>128</v>
      </c>
      <c r="I150" s="76">
        <v>7.28999999997923</v>
      </c>
      <c r="J150" s="82" t="s">
        <v>465</v>
      </c>
      <c r="K150" s="82" t="s">
        <v>130</v>
      </c>
      <c r="L150" s="83">
        <v>3.1E-2</v>
      </c>
      <c r="M150" s="83">
        <v>6.1799999999825411E-2</v>
      </c>
      <c r="N150" s="76">
        <v>198402.14329700003</v>
      </c>
      <c r="O150" s="78">
        <v>83.72</v>
      </c>
      <c r="P150" s="76">
        <v>166.10227520500004</v>
      </c>
      <c r="Q150" s="77">
        <f t="shared" si="2"/>
        <v>2.0435901454902545E-3</v>
      </c>
      <c r="R150" s="77">
        <f>P150/'סכום נכסי הקרן'!$C$42</f>
        <v>5.0754486203874656E-5</v>
      </c>
    </row>
    <row r="151" spans="2:18">
      <c r="B151" s="75" t="s">
        <v>2621</v>
      </c>
      <c r="C151" s="82" t="s">
        <v>2351</v>
      </c>
      <c r="D151" s="69" t="s">
        <v>2445</v>
      </c>
      <c r="E151" s="69"/>
      <c r="F151" s="69" t="s">
        <v>398</v>
      </c>
      <c r="G151" s="94">
        <v>44753</v>
      </c>
      <c r="H151" s="69" t="s">
        <v>128</v>
      </c>
      <c r="I151" s="76">
        <v>7.7999999999992982</v>
      </c>
      <c r="J151" s="82" t="s">
        <v>465</v>
      </c>
      <c r="K151" s="82" t="s">
        <v>130</v>
      </c>
      <c r="L151" s="83">
        <v>3.2599999999999997E-2</v>
      </c>
      <c r="M151" s="83">
        <v>3.8999999999996489E-2</v>
      </c>
      <c r="N151" s="76">
        <v>292879.36070300004</v>
      </c>
      <c r="O151" s="78">
        <v>97.4</v>
      </c>
      <c r="P151" s="76">
        <v>285.26450176900011</v>
      </c>
      <c r="Q151" s="77">
        <f t="shared" si="2"/>
        <v>3.5096673056033336E-3</v>
      </c>
      <c r="R151" s="77">
        <f>P151/'סכום נכסי הקרן'!$C$42</f>
        <v>8.7165893432951966E-5</v>
      </c>
    </row>
    <row r="152" spans="2:18">
      <c r="B152" s="75" t="s">
        <v>2621</v>
      </c>
      <c r="C152" s="82" t="s">
        <v>2351</v>
      </c>
      <c r="D152" s="69" t="s">
        <v>2446</v>
      </c>
      <c r="E152" s="69"/>
      <c r="F152" s="69" t="s">
        <v>398</v>
      </c>
      <c r="G152" s="94">
        <v>44959</v>
      </c>
      <c r="H152" s="69" t="s">
        <v>128</v>
      </c>
      <c r="I152" s="76">
        <v>7.650000000029948</v>
      </c>
      <c r="J152" s="82" t="s">
        <v>465</v>
      </c>
      <c r="K152" s="82" t="s">
        <v>130</v>
      </c>
      <c r="L152" s="83">
        <v>3.8100000000000002E-2</v>
      </c>
      <c r="M152" s="83">
        <v>4.1200000000152989E-2</v>
      </c>
      <c r="N152" s="76">
        <v>141715.81656600002</v>
      </c>
      <c r="O152" s="78">
        <v>97.79</v>
      </c>
      <c r="P152" s="76">
        <v>138.583899049</v>
      </c>
      <c r="Q152" s="77">
        <f t="shared" si="2"/>
        <v>1.7050259550666735E-3</v>
      </c>
      <c r="R152" s="77">
        <f>P152/'סכום נכסי הקרן'!$C$42</f>
        <v>4.2345925627332393E-5</v>
      </c>
    </row>
    <row r="153" spans="2:18">
      <c r="B153" s="75" t="s">
        <v>2621</v>
      </c>
      <c r="C153" s="82" t="s">
        <v>2351</v>
      </c>
      <c r="D153" s="69" t="s">
        <v>2447</v>
      </c>
      <c r="E153" s="69"/>
      <c r="F153" s="69" t="s">
        <v>398</v>
      </c>
      <c r="G153" s="94">
        <v>43011</v>
      </c>
      <c r="H153" s="69" t="s">
        <v>128</v>
      </c>
      <c r="I153" s="76">
        <v>7.7900000000312062</v>
      </c>
      <c r="J153" s="82" t="s">
        <v>465</v>
      </c>
      <c r="K153" s="82" t="s">
        <v>130</v>
      </c>
      <c r="L153" s="83">
        <v>3.9E-2</v>
      </c>
      <c r="M153" s="83">
        <v>3.4900000000125025E-2</v>
      </c>
      <c r="N153" s="76">
        <v>90127.532944000035</v>
      </c>
      <c r="O153" s="78">
        <v>112.71</v>
      </c>
      <c r="P153" s="76">
        <v>101.58274417700001</v>
      </c>
      <c r="Q153" s="77">
        <f t="shared" si="2"/>
        <v>1.2497932053956943E-3</v>
      </c>
      <c r="R153" s="77">
        <f>P153/'סכום נכסי הקרן'!$C$42</f>
        <v>3.1039791487022785E-5</v>
      </c>
    </row>
    <row r="154" spans="2:18">
      <c r="B154" s="75" t="s">
        <v>2621</v>
      </c>
      <c r="C154" s="82" t="s">
        <v>2351</v>
      </c>
      <c r="D154" s="69" t="s">
        <v>2448</v>
      </c>
      <c r="E154" s="69"/>
      <c r="F154" s="69" t="s">
        <v>398</v>
      </c>
      <c r="G154" s="94">
        <v>43104</v>
      </c>
      <c r="H154" s="69" t="s">
        <v>128</v>
      </c>
      <c r="I154" s="76">
        <v>7.6000000000166219</v>
      </c>
      <c r="J154" s="82" t="s">
        <v>465</v>
      </c>
      <c r="K154" s="82" t="s">
        <v>130</v>
      </c>
      <c r="L154" s="83">
        <v>3.8199999999999998E-2</v>
      </c>
      <c r="M154" s="83">
        <v>4.3200000000104481E-2</v>
      </c>
      <c r="N154" s="76">
        <v>160146.84240500003</v>
      </c>
      <c r="O154" s="78">
        <v>105.19</v>
      </c>
      <c r="P154" s="76">
        <v>168.45847243200004</v>
      </c>
      <c r="Q154" s="77">
        <f t="shared" si="2"/>
        <v>2.0725789201953928E-3</v>
      </c>
      <c r="R154" s="77">
        <f>P154/'סכום נכסי הקרן'!$C$42</f>
        <v>5.1474449729381979E-5</v>
      </c>
    </row>
    <row r="155" spans="2:18">
      <c r="B155" s="75" t="s">
        <v>2621</v>
      </c>
      <c r="C155" s="82" t="s">
        <v>2351</v>
      </c>
      <c r="D155" s="69" t="s">
        <v>2449</v>
      </c>
      <c r="E155" s="69"/>
      <c r="F155" s="69" t="s">
        <v>398</v>
      </c>
      <c r="G155" s="94">
        <v>43194</v>
      </c>
      <c r="H155" s="69" t="s">
        <v>128</v>
      </c>
      <c r="I155" s="76">
        <v>7.7900000000094645</v>
      </c>
      <c r="J155" s="82" t="s">
        <v>465</v>
      </c>
      <c r="K155" s="82" t="s">
        <v>130</v>
      </c>
      <c r="L155" s="83">
        <v>3.7900000000000003E-2</v>
      </c>
      <c r="M155" s="83">
        <v>3.5500000000091174E-2</v>
      </c>
      <c r="N155" s="76">
        <v>103326.33745200002</v>
      </c>
      <c r="O155" s="78">
        <v>111.45</v>
      </c>
      <c r="P155" s="76">
        <v>115.15720742900002</v>
      </c>
      <c r="Q155" s="77">
        <f t="shared" si="2"/>
        <v>1.4168025934240636E-3</v>
      </c>
      <c r="R155" s="77">
        <f>P155/'סכום נכסי הקרן'!$C$42</f>
        <v>3.5187626951638378E-5</v>
      </c>
    </row>
    <row r="156" spans="2:18">
      <c r="B156" s="75" t="s">
        <v>2621</v>
      </c>
      <c r="C156" s="82" t="s">
        <v>2351</v>
      </c>
      <c r="D156" s="69" t="s">
        <v>2450</v>
      </c>
      <c r="E156" s="69"/>
      <c r="F156" s="69" t="s">
        <v>398</v>
      </c>
      <c r="G156" s="94">
        <v>43285</v>
      </c>
      <c r="H156" s="69" t="s">
        <v>128</v>
      </c>
      <c r="I156" s="76">
        <v>7.750000000021056</v>
      </c>
      <c r="J156" s="82" t="s">
        <v>465</v>
      </c>
      <c r="K156" s="82" t="s">
        <v>130</v>
      </c>
      <c r="L156" s="83">
        <v>4.0099999999999997E-2</v>
      </c>
      <c r="M156" s="83">
        <v>3.5600000000064795E-2</v>
      </c>
      <c r="N156" s="76">
        <v>137844.33609600004</v>
      </c>
      <c r="O156" s="78">
        <v>111.97</v>
      </c>
      <c r="P156" s="76">
        <v>154.34429322500003</v>
      </c>
      <c r="Q156" s="77">
        <f t="shared" si="2"/>
        <v>1.8989292967720504E-3</v>
      </c>
      <c r="R156" s="77">
        <f>P156/'סכום נכסי הקרן'!$C$42</f>
        <v>4.7161697764024597E-5</v>
      </c>
    </row>
    <row r="157" spans="2:18">
      <c r="B157" s="75" t="s">
        <v>2621</v>
      </c>
      <c r="C157" s="82" t="s">
        <v>2351</v>
      </c>
      <c r="D157" s="69" t="s">
        <v>2451</v>
      </c>
      <c r="E157" s="69"/>
      <c r="F157" s="69" t="s">
        <v>398</v>
      </c>
      <c r="G157" s="94">
        <v>43377</v>
      </c>
      <c r="H157" s="69" t="s">
        <v>128</v>
      </c>
      <c r="I157" s="76">
        <v>7.72</v>
      </c>
      <c r="J157" s="82" t="s">
        <v>465</v>
      </c>
      <c r="K157" s="82" t="s">
        <v>130</v>
      </c>
      <c r="L157" s="83">
        <v>3.9699999999999999E-2</v>
      </c>
      <c r="M157" s="83">
        <v>3.719999999999999E-2</v>
      </c>
      <c r="N157" s="76">
        <v>275595.37466500007</v>
      </c>
      <c r="O157" s="78">
        <v>110.03</v>
      </c>
      <c r="P157" s="76">
        <v>303.23760225000007</v>
      </c>
      <c r="Q157" s="77">
        <f t="shared" si="2"/>
        <v>3.7307940239553047E-3</v>
      </c>
      <c r="R157" s="77">
        <f>P157/'סכום נכסי הקרן'!$C$42</f>
        <v>9.2657783771467369E-5</v>
      </c>
    </row>
    <row r="158" spans="2:18">
      <c r="B158" s="75" t="s">
        <v>2621</v>
      </c>
      <c r="C158" s="82" t="s">
        <v>2351</v>
      </c>
      <c r="D158" s="69" t="s">
        <v>2452</v>
      </c>
      <c r="E158" s="69"/>
      <c r="F158" s="69" t="s">
        <v>398</v>
      </c>
      <c r="G158" s="94">
        <v>43469</v>
      </c>
      <c r="H158" s="69" t="s">
        <v>128</v>
      </c>
      <c r="I158" s="76">
        <v>7.8100000000093877</v>
      </c>
      <c r="J158" s="82" t="s">
        <v>465</v>
      </c>
      <c r="K158" s="82" t="s">
        <v>130</v>
      </c>
      <c r="L158" s="83">
        <v>4.1700000000000001E-2</v>
      </c>
      <c r="M158" s="83">
        <v>3.2100000000040735E-2</v>
      </c>
      <c r="N158" s="76">
        <v>194682.32490300003</v>
      </c>
      <c r="O158" s="78">
        <v>116</v>
      </c>
      <c r="P158" s="76">
        <v>225.83148574800003</v>
      </c>
      <c r="Q158" s="77">
        <f t="shared" si="2"/>
        <v>2.7784507963328812E-3</v>
      </c>
      <c r="R158" s="77">
        <f>P158/'סכום נכסי הקרן'!$C$42</f>
        <v>6.9005442662668315E-5</v>
      </c>
    </row>
    <row r="159" spans="2:18">
      <c r="B159" s="75" t="s">
        <v>2621</v>
      </c>
      <c r="C159" s="82" t="s">
        <v>2351</v>
      </c>
      <c r="D159" s="69" t="s">
        <v>2453</v>
      </c>
      <c r="E159" s="69"/>
      <c r="F159" s="69" t="s">
        <v>398</v>
      </c>
      <c r="G159" s="94">
        <v>43559</v>
      </c>
      <c r="H159" s="69" t="s">
        <v>128</v>
      </c>
      <c r="I159" s="76">
        <v>7.8099999999942957</v>
      </c>
      <c r="J159" s="82" t="s">
        <v>465</v>
      </c>
      <c r="K159" s="82" t="s">
        <v>130</v>
      </c>
      <c r="L159" s="83">
        <v>3.7200000000000004E-2</v>
      </c>
      <c r="M159" s="83">
        <v>3.4999999999980325E-2</v>
      </c>
      <c r="N159" s="76">
        <v>462275.87688300008</v>
      </c>
      <c r="O159" s="78">
        <v>109.97</v>
      </c>
      <c r="P159" s="76">
        <v>508.36480959000005</v>
      </c>
      <c r="Q159" s="77">
        <f t="shared" si="2"/>
        <v>6.2545158632533945E-3</v>
      </c>
      <c r="R159" s="77">
        <f>P159/'סכום נכסי הקרן'!$C$42</f>
        <v>1.5533679284661801E-4</v>
      </c>
    </row>
    <row r="160" spans="2:18">
      <c r="B160" s="75" t="s">
        <v>2621</v>
      </c>
      <c r="C160" s="82" t="s">
        <v>2351</v>
      </c>
      <c r="D160" s="69" t="s">
        <v>2454</v>
      </c>
      <c r="E160" s="69"/>
      <c r="F160" s="69" t="s">
        <v>398</v>
      </c>
      <c r="G160" s="94">
        <v>43742</v>
      </c>
      <c r="H160" s="69" t="s">
        <v>128</v>
      </c>
      <c r="I160" s="76">
        <v>7.6800000000054904</v>
      </c>
      <c r="J160" s="82" t="s">
        <v>465</v>
      </c>
      <c r="K160" s="82" t="s">
        <v>130</v>
      </c>
      <c r="L160" s="83">
        <v>3.1E-2</v>
      </c>
      <c r="M160" s="83">
        <v>4.5300000000026881E-2</v>
      </c>
      <c r="N160" s="76">
        <v>538187.43402500008</v>
      </c>
      <c r="O160" s="78">
        <v>96.11</v>
      </c>
      <c r="P160" s="76">
        <v>517.25195453700007</v>
      </c>
      <c r="Q160" s="77">
        <f t="shared" si="2"/>
        <v>6.3638562188434548E-3</v>
      </c>
      <c r="R160" s="77">
        <f>P160/'סכום נכסי הקרן'!$C$42</f>
        <v>1.5805236356982247E-4</v>
      </c>
    </row>
    <row r="161" spans="2:18">
      <c r="B161" s="75" t="s">
        <v>2621</v>
      </c>
      <c r="C161" s="82" t="s">
        <v>2351</v>
      </c>
      <c r="D161" s="69" t="s">
        <v>2455</v>
      </c>
      <c r="E161" s="69"/>
      <c r="F161" s="69" t="s">
        <v>398</v>
      </c>
      <c r="G161" s="94">
        <v>42935</v>
      </c>
      <c r="H161" s="69" t="s">
        <v>128</v>
      </c>
      <c r="I161" s="76">
        <v>7.7699999999933276</v>
      </c>
      <c r="J161" s="82" t="s">
        <v>465</v>
      </c>
      <c r="K161" s="82" t="s">
        <v>130</v>
      </c>
      <c r="L161" s="83">
        <v>4.0800000000000003E-2</v>
      </c>
      <c r="M161" s="83">
        <v>3.4699999999968402E-2</v>
      </c>
      <c r="N161" s="76">
        <v>422160.03698900004</v>
      </c>
      <c r="O161" s="78">
        <v>114.69</v>
      </c>
      <c r="P161" s="76">
        <v>484.17536019900012</v>
      </c>
      <c r="Q161" s="77">
        <f t="shared" si="2"/>
        <v>5.9569081372949561E-3</v>
      </c>
      <c r="R161" s="77">
        <f>P161/'סכום נכסי הקרן'!$C$42</f>
        <v>1.4794542464362622E-4</v>
      </c>
    </row>
    <row r="162" spans="2:18">
      <c r="B162" s="75" t="s">
        <v>2601</v>
      </c>
      <c r="C162" s="82" t="s">
        <v>2351</v>
      </c>
      <c r="D162" s="69" t="s">
        <v>2456</v>
      </c>
      <c r="E162" s="69"/>
      <c r="F162" s="69" t="s">
        <v>2429</v>
      </c>
      <c r="G162" s="94">
        <v>40742</v>
      </c>
      <c r="H162" s="69" t="s">
        <v>2349</v>
      </c>
      <c r="I162" s="76">
        <v>5.2799999999996388</v>
      </c>
      <c r="J162" s="82" t="s">
        <v>265</v>
      </c>
      <c r="K162" s="82" t="s">
        <v>130</v>
      </c>
      <c r="L162" s="83">
        <v>0.06</v>
      </c>
      <c r="M162" s="83">
        <v>1.809999999999955E-2</v>
      </c>
      <c r="N162" s="76">
        <v>1551203.4065640003</v>
      </c>
      <c r="O162" s="78">
        <v>143.30000000000001</v>
      </c>
      <c r="P162" s="76">
        <v>2222.8744831100003</v>
      </c>
      <c r="Q162" s="77">
        <f t="shared" si="2"/>
        <v>2.7348477814279789E-2</v>
      </c>
      <c r="R162" s="77">
        <f>P162/'סכום נכסי הקרן'!$C$42</f>
        <v>6.7922520716053004E-4</v>
      </c>
    </row>
    <row r="163" spans="2:18">
      <c r="B163" s="75" t="s">
        <v>2601</v>
      </c>
      <c r="C163" s="82" t="s">
        <v>2351</v>
      </c>
      <c r="D163" s="69" t="s">
        <v>2457</v>
      </c>
      <c r="E163" s="69"/>
      <c r="F163" s="69" t="s">
        <v>2429</v>
      </c>
      <c r="G163" s="94">
        <v>42201</v>
      </c>
      <c r="H163" s="69" t="s">
        <v>2349</v>
      </c>
      <c r="I163" s="76">
        <v>4.8699999999934951</v>
      </c>
      <c r="J163" s="82" t="s">
        <v>265</v>
      </c>
      <c r="K163" s="82" t="s">
        <v>130</v>
      </c>
      <c r="L163" s="83">
        <v>4.2030000000000005E-2</v>
      </c>
      <c r="M163" s="83">
        <v>3.0599999999928747E-2</v>
      </c>
      <c r="N163" s="76">
        <v>109344.88517600001</v>
      </c>
      <c r="O163" s="78">
        <v>118.08</v>
      </c>
      <c r="P163" s="76">
        <v>129.11443423200001</v>
      </c>
      <c r="Q163" s="77">
        <f t="shared" si="2"/>
        <v>1.5885211994322045E-3</v>
      </c>
      <c r="R163" s="77">
        <f>P163/'סכום נכסי הקרן'!$C$42</f>
        <v>3.9452420280585434E-5</v>
      </c>
    </row>
    <row r="164" spans="2:18">
      <c r="B164" s="75" t="s">
        <v>2622</v>
      </c>
      <c r="C164" s="82" t="s">
        <v>2351</v>
      </c>
      <c r="D164" s="69" t="s">
        <v>2458</v>
      </c>
      <c r="E164" s="69"/>
      <c r="F164" s="69" t="s">
        <v>2429</v>
      </c>
      <c r="G164" s="94">
        <v>42521</v>
      </c>
      <c r="H164" s="69" t="s">
        <v>2349</v>
      </c>
      <c r="I164" s="76">
        <v>1.5099999999946432</v>
      </c>
      <c r="J164" s="82" t="s">
        <v>126</v>
      </c>
      <c r="K164" s="82" t="s">
        <v>130</v>
      </c>
      <c r="L164" s="83">
        <v>2.3E-2</v>
      </c>
      <c r="M164" s="83">
        <v>3.7499999999873655E-2</v>
      </c>
      <c r="N164" s="76">
        <v>89941.341005000009</v>
      </c>
      <c r="O164" s="78">
        <v>110</v>
      </c>
      <c r="P164" s="76">
        <v>98.935476503000018</v>
      </c>
      <c r="Q164" s="77">
        <f t="shared" si="2"/>
        <v>1.217223331657454E-3</v>
      </c>
      <c r="R164" s="77">
        <f>P164/'סכום נכסי הקרן'!$C$42</f>
        <v>3.0230887993845638E-5</v>
      </c>
    </row>
    <row r="165" spans="2:18">
      <c r="B165" s="75" t="s">
        <v>2623</v>
      </c>
      <c r="C165" s="82" t="s">
        <v>2351</v>
      </c>
      <c r="D165" s="69" t="s">
        <v>2459</v>
      </c>
      <c r="E165" s="69"/>
      <c r="F165" s="69" t="s">
        <v>398</v>
      </c>
      <c r="G165" s="94">
        <v>44592</v>
      </c>
      <c r="H165" s="69" t="s">
        <v>128</v>
      </c>
      <c r="I165" s="76">
        <v>11.649999999968461</v>
      </c>
      <c r="J165" s="82" t="s">
        <v>465</v>
      </c>
      <c r="K165" s="82" t="s">
        <v>130</v>
      </c>
      <c r="L165" s="83">
        <v>2.7473999999999998E-2</v>
      </c>
      <c r="M165" s="83">
        <v>4.0099999999923641E-2</v>
      </c>
      <c r="N165" s="76">
        <v>172801.77821300004</v>
      </c>
      <c r="O165" s="78">
        <v>87.16</v>
      </c>
      <c r="P165" s="76">
        <v>150.61403341500005</v>
      </c>
      <c r="Q165" s="77">
        <f t="shared" si="2"/>
        <v>1.8530351500577683E-3</v>
      </c>
      <c r="R165" s="77">
        <f>P165/'סכום נכסי הקרן'!$C$42</f>
        <v>4.6021873400813151E-5</v>
      </c>
    </row>
    <row r="166" spans="2:18">
      <c r="B166" s="75" t="s">
        <v>2623</v>
      </c>
      <c r="C166" s="82" t="s">
        <v>2351</v>
      </c>
      <c r="D166" s="69" t="s">
        <v>2460</v>
      </c>
      <c r="E166" s="69"/>
      <c r="F166" s="69" t="s">
        <v>398</v>
      </c>
      <c r="G166" s="94">
        <v>44837</v>
      </c>
      <c r="H166" s="69" t="s">
        <v>128</v>
      </c>
      <c r="I166" s="76">
        <v>11.51000000001461</v>
      </c>
      <c r="J166" s="82" t="s">
        <v>465</v>
      </c>
      <c r="K166" s="82" t="s">
        <v>130</v>
      </c>
      <c r="L166" s="83">
        <v>3.9636999999999999E-2</v>
      </c>
      <c r="M166" s="83">
        <v>3.5800000000069818E-2</v>
      </c>
      <c r="N166" s="76">
        <v>151309.425892</v>
      </c>
      <c r="O166" s="78">
        <v>102.22</v>
      </c>
      <c r="P166" s="76">
        <v>154.66848957400003</v>
      </c>
      <c r="Q166" s="77">
        <f t="shared" si="2"/>
        <v>1.9029179505289158E-3</v>
      </c>
      <c r="R166" s="77">
        <f>P166/'סכום נכסי הקרן'!$C$42</f>
        <v>4.726075973715145E-5</v>
      </c>
    </row>
    <row r="167" spans="2:18">
      <c r="B167" s="75" t="s">
        <v>2623</v>
      </c>
      <c r="C167" s="82" t="s">
        <v>2351</v>
      </c>
      <c r="D167" s="69" t="s">
        <v>2461</v>
      </c>
      <c r="E167" s="69"/>
      <c r="F167" s="69" t="s">
        <v>398</v>
      </c>
      <c r="G167" s="94">
        <v>45076</v>
      </c>
      <c r="H167" s="69" t="s">
        <v>128</v>
      </c>
      <c r="I167" s="76">
        <v>11.329999999988159</v>
      </c>
      <c r="J167" s="82" t="s">
        <v>465</v>
      </c>
      <c r="K167" s="82" t="s">
        <v>130</v>
      </c>
      <c r="L167" s="83">
        <v>4.4936999999999998E-2</v>
      </c>
      <c r="M167" s="83">
        <v>3.8399999999944777E-2</v>
      </c>
      <c r="N167" s="76">
        <v>185177.13006100003</v>
      </c>
      <c r="O167" s="78">
        <v>101.7</v>
      </c>
      <c r="P167" s="76">
        <v>188.32515563100003</v>
      </c>
      <c r="Q167" s="77">
        <f t="shared" si="2"/>
        <v>2.3170027726618705E-3</v>
      </c>
      <c r="R167" s="77">
        <f>P167/'סכום נכסי הקרן'!$C$42</f>
        <v>5.7544946338148723E-5</v>
      </c>
    </row>
    <row r="168" spans="2:18">
      <c r="B168" s="75" t="s">
        <v>2624</v>
      </c>
      <c r="C168" s="82" t="s">
        <v>2350</v>
      </c>
      <c r="D168" s="69" t="s">
        <v>2462</v>
      </c>
      <c r="E168" s="69"/>
      <c r="F168" s="69" t="s">
        <v>398</v>
      </c>
      <c r="G168" s="94">
        <v>42432</v>
      </c>
      <c r="H168" s="69" t="s">
        <v>128</v>
      </c>
      <c r="I168" s="76">
        <v>4.5200000000013629</v>
      </c>
      <c r="J168" s="82" t="s">
        <v>465</v>
      </c>
      <c r="K168" s="82" t="s">
        <v>130</v>
      </c>
      <c r="L168" s="83">
        <v>2.5399999999999999E-2</v>
      </c>
      <c r="M168" s="83">
        <v>2.0700000000001238E-2</v>
      </c>
      <c r="N168" s="76">
        <v>559914.31339800009</v>
      </c>
      <c r="O168" s="78">
        <v>115.29</v>
      </c>
      <c r="P168" s="76">
        <v>645.5252120560001</v>
      </c>
      <c r="Q168" s="77">
        <f t="shared" si="2"/>
        <v>7.9420282497336802E-3</v>
      </c>
      <c r="R168" s="77">
        <f>P168/'סכום נכסי הקרן'!$C$42</f>
        <v>1.9724775250136534E-4</v>
      </c>
    </row>
    <row r="169" spans="2:18">
      <c r="B169" s="75" t="s">
        <v>2625</v>
      </c>
      <c r="C169" s="82" t="s">
        <v>2351</v>
      </c>
      <c r="D169" s="69" t="s">
        <v>2463</v>
      </c>
      <c r="E169" s="69"/>
      <c r="F169" s="69" t="s">
        <v>398</v>
      </c>
      <c r="G169" s="94">
        <v>42242</v>
      </c>
      <c r="H169" s="69" t="s">
        <v>128</v>
      </c>
      <c r="I169" s="76">
        <v>3.1599999999999597</v>
      </c>
      <c r="J169" s="82" t="s">
        <v>403</v>
      </c>
      <c r="K169" s="82" t="s">
        <v>130</v>
      </c>
      <c r="L169" s="83">
        <v>2.3599999999999999E-2</v>
      </c>
      <c r="M169" s="83">
        <v>2.97999999999937E-2</v>
      </c>
      <c r="N169" s="76">
        <v>906738.40370200027</v>
      </c>
      <c r="O169" s="78">
        <v>108.42</v>
      </c>
      <c r="P169" s="76">
        <v>983.08581926900013</v>
      </c>
      <c r="Q169" s="77">
        <f t="shared" si="2"/>
        <v>1.2095105199190348E-2</v>
      </c>
      <c r="R169" s="77">
        <f>P169/'סכום נכסי הקרן'!$C$42</f>
        <v>3.0039333049311116E-4</v>
      </c>
    </row>
    <row r="170" spans="2:18">
      <c r="B170" s="75" t="s">
        <v>2626</v>
      </c>
      <c r="C170" s="82" t="s">
        <v>2350</v>
      </c>
      <c r="D170" s="69">
        <v>7134</v>
      </c>
      <c r="E170" s="69"/>
      <c r="F170" s="69" t="s">
        <v>398</v>
      </c>
      <c r="G170" s="94">
        <v>43705</v>
      </c>
      <c r="H170" s="69" t="s">
        <v>128</v>
      </c>
      <c r="I170" s="76">
        <v>5.3899999999940329</v>
      </c>
      <c r="J170" s="82" t="s">
        <v>465</v>
      </c>
      <c r="K170" s="82" t="s">
        <v>130</v>
      </c>
      <c r="L170" s="83">
        <v>0.04</v>
      </c>
      <c r="M170" s="83">
        <v>3.4699999999998392E-2</v>
      </c>
      <c r="N170" s="76">
        <v>54809.81818300001</v>
      </c>
      <c r="O170" s="78">
        <v>113.12</v>
      </c>
      <c r="P170" s="76">
        <v>62.000865783000009</v>
      </c>
      <c r="Q170" s="77">
        <f t="shared" si="2"/>
        <v>7.6280928825102963E-4</v>
      </c>
      <c r="R170" s="77">
        <f>P170/'סכום נכסי הקרן'!$C$42</f>
        <v>1.8945087194788962E-5</v>
      </c>
    </row>
    <row r="171" spans="2:18">
      <c r="B171" s="75" t="s">
        <v>2626</v>
      </c>
      <c r="C171" s="82" t="s">
        <v>2350</v>
      </c>
      <c r="D171" s="69" t="s">
        <v>2464</v>
      </c>
      <c r="E171" s="69"/>
      <c r="F171" s="69" t="s">
        <v>398</v>
      </c>
      <c r="G171" s="94">
        <v>43256</v>
      </c>
      <c r="H171" s="69" t="s">
        <v>128</v>
      </c>
      <c r="I171" s="76">
        <v>5.3999999999976769</v>
      </c>
      <c r="J171" s="82" t="s">
        <v>465</v>
      </c>
      <c r="K171" s="82" t="s">
        <v>130</v>
      </c>
      <c r="L171" s="83">
        <v>0.04</v>
      </c>
      <c r="M171" s="83">
        <v>3.4099999999991193E-2</v>
      </c>
      <c r="N171" s="76">
        <v>900520.63643800025</v>
      </c>
      <c r="O171" s="78">
        <v>114.72</v>
      </c>
      <c r="P171" s="76">
        <v>1033.0772425510002</v>
      </c>
      <c r="Q171" s="77">
        <f t="shared" si="2"/>
        <v>1.271015986868263E-2</v>
      </c>
      <c r="R171" s="77">
        <f>P171/'סכום נכסי הקרן'!$C$42</f>
        <v>3.1566879255494541E-4</v>
      </c>
    </row>
    <row r="172" spans="2:18">
      <c r="B172" s="75" t="s">
        <v>2627</v>
      </c>
      <c r="C172" s="82" t="s">
        <v>2351</v>
      </c>
      <c r="D172" s="69" t="s">
        <v>2465</v>
      </c>
      <c r="E172" s="69"/>
      <c r="F172" s="69" t="s">
        <v>392</v>
      </c>
      <c r="G172" s="94">
        <v>44376</v>
      </c>
      <c r="H172" s="69" t="s">
        <v>262</v>
      </c>
      <c r="I172" s="76">
        <v>4.7200000000010656</v>
      </c>
      <c r="J172" s="82" t="s">
        <v>126</v>
      </c>
      <c r="K172" s="82" t="s">
        <v>130</v>
      </c>
      <c r="L172" s="83">
        <v>7.400000000000001E-2</v>
      </c>
      <c r="M172" s="83">
        <v>8.1700000000014927E-2</v>
      </c>
      <c r="N172" s="76">
        <v>1077556.0758370003</v>
      </c>
      <c r="O172" s="78">
        <v>97.55</v>
      </c>
      <c r="P172" s="76">
        <v>1051.1559947790004</v>
      </c>
      <c r="Q172" s="77">
        <f t="shared" si="2"/>
        <v>1.2932586442011043E-2</v>
      </c>
      <c r="R172" s="77">
        <f>P172/'סכום נכסי הקרן'!$C$42</f>
        <v>3.21192966016187E-4</v>
      </c>
    </row>
    <row r="173" spans="2:18">
      <c r="B173" s="75" t="s">
        <v>2627</v>
      </c>
      <c r="C173" s="82" t="s">
        <v>2351</v>
      </c>
      <c r="D173" s="69" t="s">
        <v>2466</v>
      </c>
      <c r="E173" s="69"/>
      <c r="F173" s="69" t="s">
        <v>392</v>
      </c>
      <c r="G173" s="94">
        <v>44431</v>
      </c>
      <c r="H173" s="69" t="s">
        <v>262</v>
      </c>
      <c r="I173" s="76">
        <v>4.7199999999982376</v>
      </c>
      <c r="J173" s="82" t="s">
        <v>126</v>
      </c>
      <c r="K173" s="82" t="s">
        <v>130</v>
      </c>
      <c r="L173" s="83">
        <v>7.400000000000001E-2</v>
      </c>
      <c r="M173" s="83">
        <v>8.1399999999981279E-2</v>
      </c>
      <c r="N173" s="76">
        <v>185994.09123200004</v>
      </c>
      <c r="O173" s="78">
        <v>97.64</v>
      </c>
      <c r="P173" s="76">
        <v>181.60463808100005</v>
      </c>
      <c r="Q173" s="77">
        <f t="shared" si="2"/>
        <v>2.2343188755218459E-3</v>
      </c>
      <c r="R173" s="77">
        <f>P173/'סכום נכסי הקרן'!$C$42</f>
        <v>5.5491413869352636E-5</v>
      </c>
    </row>
    <row r="174" spans="2:18">
      <c r="B174" s="75" t="s">
        <v>2627</v>
      </c>
      <c r="C174" s="82" t="s">
        <v>2351</v>
      </c>
      <c r="D174" s="69" t="s">
        <v>2467</v>
      </c>
      <c r="E174" s="69"/>
      <c r="F174" s="69" t="s">
        <v>392</v>
      </c>
      <c r="G174" s="94">
        <v>44859</v>
      </c>
      <c r="H174" s="69" t="s">
        <v>262</v>
      </c>
      <c r="I174" s="76">
        <v>4.7400000000009088</v>
      </c>
      <c r="J174" s="82" t="s">
        <v>126</v>
      </c>
      <c r="K174" s="82" t="s">
        <v>130</v>
      </c>
      <c r="L174" s="83">
        <v>7.400000000000001E-2</v>
      </c>
      <c r="M174" s="83">
        <v>7.3500000000005256E-2</v>
      </c>
      <c r="N174" s="76">
        <v>566095.39797799999</v>
      </c>
      <c r="O174" s="78">
        <v>101.11</v>
      </c>
      <c r="P174" s="76">
        <v>572.37907940200012</v>
      </c>
      <c r="Q174" s="77">
        <f t="shared" si="2"/>
        <v>7.0420964716291891E-3</v>
      </c>
      <c r="R174" s="77">
        <f>P174/'סכום נכסי הקרן'!$C$42</f>
        <v>1.7489709910981882E-4</v>
      </c>
    </row>
    <row r="175" spans="2:18">
      <c r="B175" s="75" t="s">
        <v>2628</v>
      </c>
      <c r="C175" s="82" t="s">
        <v>2351</v>
      </c>
      <c r="D175" s="69" t="s">
        <v>2468</v>
      </c>
      <c r="E175" s="69"/>
      <c r="F175" s="69" t="s">
        <v>392</v>
      </c>
      <c r="G175" s="94">
        <v>42516</v>
      </c>
      <c r="H175" s="69" t="s">
        <v>262</v>
      </c>
      <c r="I175" s="76">
        <v>3.5300000000001193</v>
      </c>
      <c r="J175" s="82" t="s">
        <v>272</v>
      </c>
      <c r="K175" s="82" t="s">
        <v>130</v>
      </c>
      <c r="L175" s="83">
        <v>2.3269999999999999E-2</v>
      </c>
      <c r="M175" s="83">
        <v>3.2699999999990854E-2</v>
      </c>
      <c r="N175" s="76">
        <v>693669.51922600006</v>
      </c>
      <c r="O175" s="78">
        <v>108.72</v>
      </c>
      <c r="P175" s="76">
        <v>754.15747434700017</v>
      </c>
      <c r="Q175" s="77">
        <f t="shared" si="2"/>
        <v>9.2785531132625679E-3</v>
      </c>
      <c r="R175" s="77">
        <f>P175/'סכום נכסי הקרן'!$C$42</f>
        <v>2.3044160641420014E-4</v>
      </c>
    </row>
    <row r="176" spans="2:18">
      <c r="B176" s="75" t="s">
        <v>2629</v>
      </c>
      <c r="C176" s="82" t="s">
        <v>2350</v>
      </c>
      <c r="D176" s="69" t="s">
        <v>2469</v>
      </c>
      <c r="E176" s="69"/>
      <c r="F176" s="69" t="s">
        <v>2429</v>
      </c>
      <c r="G176" s="94">
        <v>42978</v>
      </c>
      <c r="H176" s="69" t="s">
        <v>2349</v>
      </c>
      <c r="I176" s="76">
        <v>0.88999999998234103</v>
      </c>
      <c r="J176" s="82" t="s">
        <v>126</v>
      </c>
      <c r="K176" s="82" t="s">
        <v>130</v>
      </c>
      <c r="L176" s="83">
        <v>2.76E-2</v>
      </c>
      <c r="M176" s="83">
        <v>6.2799999999525874E-2</v>
      </c>
      <c r="N176" s="76">
        <v>42208.60007800001</v>
      </c>
      <c r="O176" s="78">
        <v>97.94</v>
      </c>
      <c r="P176" s="76">
        <v>41.339103157000004</v>
      </c>
      <c r="Q176" s="77">
        <f t="shared" si="2"/>
        <v>5.0860341154741295E-4</v>
      </c>
      <c r="R176" s="77">
        <f>P176/'סכום נכסי הקרן'!$C$42</f>
        <v>1.2631644800006625E-5</v>
      </c>
    </row>
    <row r="177" spans="2:18">
      <c r="B177" s="75" t="s">
        <v>2630</v>
      </c>
      <c r="C177" s="82" t="s">
        <v>2351</v>
      </c>
      <c r="D177" s="69" t="s">
        <v>2470</v>
      </c>
      <c r="E177" s="69"/>
      <c r="F177" s="69" t="s">
        <v>398</v>
      </c>
      <c r="G177" s="94">
        <v>42794</v>
      </c>
      <c r="H177" s="69" t="s">
        <v>128</v>
      </c>
      <c r="I177" s="76">
        <v>5.3199999999987773</v>
      </c>
      <c r="J177" s="82" t="s">
        <v>465</v>
      </c>
      <c r="K177" s="82" t="s">
        <v>130</v>
      </c>
      <c r="L177" s="83">
        <v>2.8999999999999998E-2</v>
      </c>
      <c r="M177" s="83">
        <v>2.2599999999994468E-2</v>
      </c>
      <c r="N177" s="76">
        <v>1458300.7442430002</v>
      </c>
      <c r="O177" s="78">
        <v>116.65</v>
      </c>
      <c r="P177" s="76">
        <v>1701.1077500690005</v>
      </c>
      <c r="Q177" s="77">
        <f t="shared" si="2"/>
        <v>2.0929075355335423E-2</v>
      </c>
      <c r="R177" s="77">
        <f>P177/'סכום נכסי הקרן'!$C$42</f>
        <v>5.1979330039654006E-4</v>
      </c>
    </row>
    <row r="178" spans="2:18">
      <c r="B178" s="75" t="s">
        <v>2631</v>
      </c>
      <c r="C178" s="82" t="s">
        <v>2351</v>
      </c>
      <c r="D178" s="69" t="s">
        <v>2471</v>
      </c>
      <c r="E178" s="69"/>
      <c r="F178" s="69" t="s">
        <v>398</v>
      </c>
      <c r="G178" s="94">
        <v>44728</v>
      </c>
      <c r="H178" s="69" t="s">
        <v>128</v>
      </c>
      <c r="I178" s="76">
        <v>9.4700000000231821</v>
      </c>
      <c r="J178" s="82" t="s">
        <v>465</v>
      </c>
      <c r="K178" s="82" t="s">
        <v>130</v>
      </c>
      <c r="L178" s="83">
        <v>2.6314999999999998E-2</v>
      </c>
      <c r="M178" s="83">
        <v>2.8700000000089477E-2</v>
      </c>
      <c r="N178" s="76">
        <v>190653.15244900004</v>
      </c>
      <c r="O178" s="78">
        <v>103.18</v>
      </c>
      <c r="P178" s="76">
        <v>196.71592895200001</v>
      </c>
      <c r="Q178" s="77">
        <f t="shared" si="2"/>
        <v>2.4202361669707398E-3</v>
      </c>
      <c r="R178" s="77">
        <f>P178/'סכום נכסי הקרן'!$C$42</f>
        <v>6.0108844925539738E-5</v>
      </c>
    </row>
    <row r="179" spans="2:18">
      <c r="B179" s="75" t="s">
        <v>2631</v>
      </c>
      <c r="C179" s="82" t="s">
        <v>2351</v>
      </c>
      <c r="D179" s="69" t="s">
        <v>2472</v>
      </c>
      <c r="E179" s="69"/>
      <c r="F179" s="69" t="s">
        <v>398</v>
      </c>
      <c r="G179" s="94">
        <v>44923</v>
      </c>
      <c r="H179" s="69" t="s">
        <v>128</v>
      </c>
      <c r="I179" s="76">
        <v>9.1899999999427653</v>
      </c>
      <c r="J179" s="82" t="s">
        <v>465</v>
      </c>
      <c r="K179" s="82" t="s">
        <v>130</v>
      </c>
      <c r="L179" s="83">
        <v>3.0750000000000003E-2</v>
      </c>
      <c r="M179" s="83">
        <v>3.3699999999785769E-2</v>
      </c>
      <c r="N179" s="76">
        <v>62046.911128000014</v>
      </c>
      <c r="O179" s="78">
        <v>100.81</v>
      </c>
      <c r="P179" s="76">
        <v>62.549490282000008</v>
      </c>
      <c r="Q179" s="77">
        <f t="shared" si="2"/>
        <v>7.6955912727850356E-4</v>
      </c>
      <c r="R179" s="77">
        <f>P179/'סכום נכסי הקרן'!$C$42</f>
        <v>1.9112725804984018E-5</v>
      </c>
    </row>
    <row r="180" spans="2:18">
      <c r="B180" s="75" t="s">
        <v>2622</v>
      </c>
      <c r="C180" s="82" t="s">
        <v>2351</v>
      </c>
      <c r="D180" s="69" t="s">
        <v>2473</v>
      </c>
      <c r="E180" s="69"/>
      <c r="F180" s="69" t="s">
        <v>2429</v>
      </c>
      <c r="G180" s="94">
        <v>42474</v>
      </c>
      <c r="H180" s="69" t="s">
        <v>2349</v>
      </c>
      <c r="I180" s="76">
        <v>0.50999999999141687</v>
      </c>
      <c r="J180" s="82" t="s">
        <v>126</v>
      </c>
      <c r="K180" s="82" t="s">
        <v>130</v>
      </c>
      <c r="L180" s="83">
        <v>6.8499999999999991E-2</v>
      </c>
      <c r="M180" s="83">
        <v>6.5999999999856951E-2</v>
      </c>
      <c r="N180" s="76">
        <v>27822.665644000004</v>
      </c>
      <c r="O180" s="78">
        <v>100.5</v>
      </c>
      <c r="P180" s="76">
        <v>27.961765924000002</v>
      </c>
      <c r="Q180" s="77">
        <f t="shared" si="2"/>
        <v>3.4401930510745643E-4</v>
      </c>
      <c r="R180" s="77">
        <f>P180/'סכום נכסי הקרן'!$C$42</f>
        <v>8.5440434881105717E-6</v>
      </c>
    </row>
    <row r="181" spans="2:18">
      <c r="B181" s="75" t="s">
        <v>2622</v>
      </c>
      <c r="C181" s="82" t="s">
        <v>2351</v>
      </c>
      <c r="D181" s="69" t="s">
        <v>2474</v>
      </c>
      <c r="E181" s="69"/>
      <c r="F181" s="69" t="s">
        <v>2429</v>
      </c>
      <c r="G181" s="94">
        <v>42562</v>
      </c>
      <c r="H181" s="69" t="s">
        <v>2349</v>
      </c>
      <c r="I181" s="76">
        <v>1.5000000000000002</v>
      </c>
      <c r="J181" s="82" t="s">
        <v>126</v>
      </c>
      <c r="K181" s="82" t="s">
        <v>130</v>
      </c>
      <c r="L181" s="83">
        <v>3.3700000000000001E-2</v>
      </c>
      <c r="M181" s="83">
        <v>6.7399999999119081E-2</v>
      </c>
      <c r="N181" s="76">
        <v>14743.947779000002</v>
      </c>
      <c r="O181" s="78">
        <v>95.47</v>
      </c>
      <c r="P181" s="76">
        <v>14.076046326000002</v>
      </c>
      <c r="Q181" s="77">
        <f t="shared" si="2"/>
        <v>1.7318046681645934E-4</v>
      </c>
      <c r="R181" s="77">
        <f>P181/'סכום נכסי הקרן'!$C$42</f>
        <v>4.3011000191077574E-6</v>
      </c>
    </row>
    <row r="182" spans="2:18">
      <c r="B182" s="75" t="s">
        <v>2622</v>
      </c>
      <c r="C182" s="82" t="s">
        <v>2351</v>
      </c>
      <c r="D182" s="69" t="s">
        <v>2475</v>
      </c>
      <c r="E182" s="69"/>
      <c r="F182" s="69" t="s">
        <v>2429</v>
      </c>
      <c r="G182" s="94">
        <v>42717</v>
      </c>
      <c r="H182" s="69" t="s">
        <v>2349</v>
      </c>
      <c r="I182" s="76">
        <v>1.6499999999358024</v>
      </c>
      <c r="J182" s="82" t="s">
        <v>126</v>
      </c>
      <c r="K182" s="82" t="s">
        <v>130</v>
      </c>
      <c r="L182" s="83">
        <v>3.85E-2</v>
      </c>
      <c r="M182" s="83">
        <v>6.6500000002567936E-2</v>
      </c>
      <c r="N182" s="76">
        <v>3247.8711460000004</v>
      </c>
      <c r="O182" s="78">
        <v>95.92</v>
      </c>
      <c r="P182" s="76">
        <v>3.115357908</v>
      </c>
      <c r="Q182" s="77">
        <f t="shared" si="2"/>
        <v>3.8328883289566695E-5</v>
      </c>
      <c r="R182" s="77">
        <f>P182/'סכום נכסי הקרן'!$C$42</f>
        <v>9.519339200295199E-7</v>
      </c>
    </row>
    <row r="183" spans="2:18">
      <c r="B183" s="75" t="s">
        <v>2622</v>
      </c>
      <c r="C183" s="82" t="s">
        <v>2351</v>
      </c>
      <c r="D183" s="69" t="s">
        <v>2476</v>
      </c>
      <c r="E183" s="69"/>
      <c r="F183" s="69" t="s">
        <v>2429</v>
      </c>
      <c r="G183" s="94">
        <v>42710</v>
      </c>
      <c r="H183" s="69" t="s">
        <v>2349</v>
      </c>
      <c r="I183" s="76">
        <v>1.6499999999248369</v>
      </c>
      <c r="J183" s="82" t="s">
        <v>126</v>
      </c>
      <c r="K183" s="82" t="s">
        <v>130</v>
      </c>
      <c r="L183" s="83">
        <v>3.8399999999999997E-2</v>
      </c>
      <c r="M183" s="83">
        <v>6.6399999998367876E-2</v>
      </c>
      <c r="N183" s="76">
        <v>9710.2360180000014</v>
      </c>
      <c r="O183" s="78">
        <v>95.91</v>
      </c>
      <c r="P183" s="76">
        <v>9.3130872180000033</v>
      </c>
      <c r="Q183" s="77">
        <f t="shared" si="2"/>
        <v>1.1458081016233513E-4</v>
      </c>
      <c r="R183" s="77">
        <f>P183/'סכום נכסי הקרן'!$C$42</f>
        <v>2.8457223487040702E-6</v>
      </c>
    </row>
    <row r="184" spans="2:18">
      <c r="B184" s="75" t="s">
        <v>2622</v>
      </c>
      <c r="C184" s="82" t="s">
        <v>2351</v>
      </c>
      <c r="D184" s="69" t="s">
        <v>2477</v>
      </c>
      <c r="E184" s="69"/>
      <c r="F184" s="69" t="s">
        <v>2429</v>
      </c>
      <c r="G184" s="94">
        <v>42474</v>
      </c>
      <c r="H184" s="69" t="s">
        <v>2349</v>
      </c>
      <c r="I184" s="76">
        <v>0.51000000000178036</v>
      </c>
      <c r="J184" s="82" t="s">
        <v>126</v>
      </c>
      <c r="K184" s="82" t="s">
        <v>130</v>
      </c>
      <c r="L184" s="83">
        <v>3.1800000000000002E-2</v>
      </c>
      <c r="M184" s="83">
        <v>7.3400000000961432E-2</v>
      </c>
      <c r="N184" s="76">
        <v>28606.250712000005</v>
      </c>
      <c r="O184" s="78">
        <v>98.17</v>
      </c>
      <c r="P184" s="76">
        <v>28.082755545000008</v>
      </c>
      <c r="Q184" s="77">
        <f t="shared" si="2"/>
        <v>3.4550786507376067E-4</v>
      </c>
      <c r="R184" s="77">
        <f>P184/'סכום נכסי הקרן'!$C$42</f>
        <v>8.5810132770088747E-6</v>
      </c>
    </row>
    <row r="185" spans="2:18">
      <c r="B185" s="75" t="s">
        <v>2632</v>
      </c>
      <c r="C185" s="82" t="s">
        <v>2350</v>
      </c>
      <c r="D185" s="69">
        <v>7355</v>
      </c>
      <c r="E185" s="69"/>
      <c r="F185" s="69" t="s">
        <v>2429</v>
      </c>
      <c r="G185" s="94">
        <v>43842</v>
      </c>
      <c r="H185" s="69" t="s">
        <v>2349</v>
      </c>
      <c r="I185" s="76">
        <v>0.28000000000652731</v>
      </c>
      <c r="J185" s="82" t="s">
        <v>126</v>
      </c>
      <c r="K185" s="82" t="s">
        <v>130</v>
      </c>
      <c r="L185" s="83">
        <v>2.0838000000000002E-2</v>
      </c>
      <c r="M185" s="83">
        <v>6.7099999999885765E-2</v>
      </c>
      <c r="N185" s="76">
        <v>30887.568750000006</v>
      </c>
      <c r="O185" s="78">
        <v>99.2</v>
      </c>
      <c r="P185" s="76">
        <v>30.640469485000004</v>
      </c>
      <c r="Q185" s="77">
        <f t="shared" si="2"/>
        <v>3.7697594097047004E-4</v>
      </c>
      <c r="R185" s="77">
        <f>P185/'סכום נכסי הקרן'!$C$42</f>
        <v>9.3625525829634272E-6</v>
      </c>
    </row>
    <row r="186" spans="2:18">
      <c r="B186" s="75" t="s">
        <v>2633</v>
      </c>
      <c r="C186" s="82" t="s">
        <v>2351</v>
      </c>
      <c r="D186" s="69" t="s">
        <v>2478</v>
      </c>
      <c r="E186" s="69"/>
      <c r="F186" s="69" t="s">
        <v>398</v>
      </c>
      <c r="G186" s="94">
        <v>45015</v>
      </c>
      <c r="H186" s="69" t="s">
        <v>128</v>
      </c>
      <c r="I186" s="76">
        <v>5.4100000000004593</v>
      </c>
      <c r="J186" s="82" t="s">
        <v>272</v>
      </c>
      <c r="K186" s="82" t="s">
        <v>130</v>
      </c>
      <c r="L186" s="83">
        <v>4.5499999999999999E-2</v>
      </c>
      <c r="M186" s="83">
        <v>3.6400000000018425E-2</v>
      </c>
      <c r="N186" s="76">
        <v>447779.64070400008</v>
      </c>
      <c r="O186" s="78">
        <v>106.63</v>
      </c>
      <c r="P186" s="76">
        <v>477.46743335800005</v>
      </c>
      <c r="Q186" s="77">
        <f t="shared" si="2"/>
        <v>5.8743791462138959E-3</v>
      </c>
      <c r="R186" s="77">
        <f>P186/'סכום נכסי הקרן'!$C$42</f>
        <v>1.4589573941271679E-4</v>
      </c>
    </row>
    <row r="187" spans="2:18">
      <c r="B187" s="75" t="s">
        <v>2631</v>
      </c>
      <c r="C187" s="82" t="s">
        <v>2351</v>
      </c>
      <c r="D187" s="69" t="s">
        <v>2479</v>
      </c>
      <c r="E187" s="69"/>
      <c r="F187" s="69" t="s">
        <v>398</v>
      </c>
      <c r="G187" s="94">
        <v>44143</v>
      </c>
      <c r="H187" s="69" t="s">
        <v>128</v>
      </c>
      <c r="I187" s="76">
        <v>6.5599999999949032</v>
      </c>
      <c r="J187" s="82" t="s">
        <v>465</v>
      </c>
      <c r="K187" s="82" t="s">
        <v>130</v>
      </c>
      <c r="L187" s="83">
        <v>2.5243000000000002E-2</v>
      </c>
      <c r="M187" s="83">
        <v>3.0599999999980372E-2</v>
      </c>
      <c r="N187" s="76">
        <v>444973.24156100006</v>
      </c>
      <c r="O187" s="78">
        <v>107.6</v>
      </c>
      <c r="P187" s="76">
        <v>478.79122584900006</v>
      </c>
      <c r="Q187" s="77">
        <f t="shared" si="2"/>
        <v>5.8906660350355137E-3</v>
      </c>
      <c r="R187" s="77">
        <f>P187/'סכום נכסי הקרן'!$C$42</f>
        <v>1.4630023963788428E-4</v>
      </c>
    </row>
    <row r="188" spans="2:18">
      <c r="B188" s="75" t="s">
        <v>2631</v>
      </c>
      <c r="C188" s="82" t="s">
        <v>2351</v>
      </c>
      <c r="D188" s="69" t="s">
        <v>2480</v>
      </c>
      <c r="E188" s="69"/>
      <c r="F188" s="69" t="s">
        <v>398</v>
      </c>
      <c r="G188" s="94">
        <v>43779</v>
      </c>
      <c r="H188" s="69" t="s">
        <v>128</v>
      </c>
      <c r="I188" s="76">
        <v>7.0499999999803347</v>
      </c>
      <c r="J188" s="82" t="s">
        <v>465</v>
      </c>
      <c r="K188" s="82" t="s">
        <v>130</v>
      </c>
      <c r="L188" s="83">
        <v>2.5243000000000002E-2</v>
      </c>
      <c r="M188" s="83">
        <v>3.4299999999924148E-2</v>
      </c>
      <c r="N188" s="76">
        <v>136989.237528</v>
      </c>
      <c r="O188" s="78">
        <v>103.94</v>
      </c>
      <c r="P188" s="76">
        <v>142.38661245600002</v>
      </c>
      <c r="Q188" s="77">
        <f t="shared" si="2"/>
        <v>1.7518115131517622E-3</v>
      </c>
      <c r="R188" s="77">
        <f>P188/'סכום נכסי הקרן'!$C$42</f>
        <v>4.3507889031594431E-5</v>
      </c>
    </row>
    <row r="189" spans="2:18">
      <c r="B189" s="75" t="s">
        <v>2631</v>
      </c>
      <c r="C189" s="82" t="s">
        <v>2351</v>
      </c>
      <c r="D189" s="69" t="s">
        <v>2481</v>
      </c>
      <c r="E189" s="69"/>
      <c r="F189" s="69" t="s">
        <v>398</v>
      </c>
      <c r="G189" s="94">
        <v>43835</v>
      </c>
      <c r="H189" s="69" t="s">
        <v>128</v>
      </c>
      <c r="I189" s="76">
        <v>7.0399999999575158</v>
      </c>
      <c r="J189" s="82" t="s">
        <v>465</v>
      </c>
      <c r="K189" s="82" t="s">
        <v>130</v>
      </c>
      <c r="L189" s="83">
        <v>2.5243000000000002E-2</v>
      </c>
      <c r="M189" s="83">
        <v>3.4599999999792651E-2</v>
      </c>
      <c r="N189" s="76">
        <v>76283.721369000021</v>
      </c>
      <c r="O189" s="78">
        <v>103.68</v>
      </c>
      <c r="P189" s="76">
        <v>79.090962034000015</v>
      </c>
      <c r="Q189" s="77">
        <f t="shared" si="2"/>
        <v>9.7307222559442027E-4</v>
      </c>
      <c r="R189" s="77">
        <f>P189/'סכום נכסי הקרן'!$C$42</f>
        <v>2.4167165298919346E-5</v>
      </c>
    </row>
    <row r="190" spans="2:18">
      <c r="B190" s="75" t="s">
        <v>2631</v>
      </c>
      <c r="C190" s="82" t="s">
        <v>2351</v>
      </c>
      <c r="D190" s="69" t="s">
        <v>2482</v>
      </c>
      <c r="E190" s="69"/>
      <c r="F190" s="69" t="s">
        <v>398</v>
      </c>
      <c r="G190" s="94">
        <v>43227</v>
      </c>
      <c r="H190" s="69" t="s">
        <v>128</v>
      </c>
      <c r="I190" s="76">
        <v>7.0900000000040144</v>
      </c>
      <c r="J190" s="82" t="s">
        <v>465</v>
      </c>
      <c r="K190" s="82" t="s">
        <v>130</v>
      </c>
      <c r="L190" s="83">
        <v>2.7806000000000001E-2</v>
      </c>
      <c r="M190" s="83">
        <v>3.020000000012046E-2</v>
      </c>
      <c r="N190" s="76">
        <v>45058.609176999998</v>
      </c>
      <c r="O190" s="78">
        <v>110.54</v>
      </c>
      <c r="P190" s="76">
        <v>49.807783420000014</v>
      </c>
      <c r="Q190" s="77">
        <f t="shared" si="2"/>
        <v>6.127953108420812E-4</v>
      </c>
      <c r="R190" s="77">
        <f>P190/'סכום נכסי הקרן'!$C$42</f>
        <v>1.5219348761574761E-5</v>
      </c>
    </row>
    <row r="191" spans="2:18">
      <c r="B191" s="75" t="s">
        <v>2631</v>
      </c>
      <c r="C191" s="82" t="s">
        <v>2351</v>
      </c>
      <c r="D191" s="69" t="s">
        <v>2483</v>
      </c>
      <c r="E191" s="69"/>
      <c r="F191" s="69" t="s">
        <v>398</v>
      </c>
      <c r="G191" s="94">
        <v>43279</v>
      </c>
      <c r="H191" s="69" t="s">
        <v>128</v>
      </c>
      <c r="I191" s="76">
        <v>7.1200000000364003</v>
      </c>
      <c r="J191" s="82" t="s">
        <v>465</v>
      </c>
      <c r="K191" s="82" t="s">
        <v>130</v>
      </c>
      <c r="L191" s="83">
        <v>2.7797000000000002E-2</v>
      </c>
      <c r="M191" s="83">
        <v>2.890000000010989E-2</v>
      </c>
      <c r="N191" s="76">
        <v>52697.430772000014</v>
      </c>
      <c r="O191" s="78">
        <v>110.52</v>
      </c>
      <c r="P191" s="76">
        <v>58.241201124000007</v>
      </c>
      <c r="Q191" s="77">
        <f t="shared" si="2"/>
        <v>7.1655336768643824E-4</v>
      </c>
      <c r="R191" s="77">
        <f>P191/'סכום נכסי הקרן'!$C$42</f>
        <v>1.7796277837235583E-5</v>
      </c>
    </row>
    <row r="192" spans="2:18">
      <c r="B192" s="75" t="s">
        <v>2631</v>
      </c>
      <c r="C192" s="82" t="s">
        <v>2351</v>
      </c>
      <c r="D192" s="69" t="s">
        <v>2484</v>
      </c>
      <c r="E192" s="69"/>
      <c r="F192" s="69" t="s">
        <v>398</v>
      </c>
      <c r="G192" s="94">
        <v>43321</v>
      </c>
      <c r="H192" s="69" t="s">
        <v>128</v>
      </c>
      <c r="I192" s="76">
        <v>7.1199999999899024</v>
      </c>
      <c r="J192" s="82" t="s">
        <v>465</v>
      </c>
      <c r="K192" s="82" t="s">
        <v>130</v>
      </c>
      <c r="L192" s="83">
        <v>2.8528999999999999E-2</v>
      </c>
      <c r="M192" s="83">
        <v>2.8499999999958937E-2</v>
      </c>
      <c r="N192" s="76">
        <v>295203.43788200006</v>
      </c>
      <c r="O192" s="78">
        <v>111.37</v>
      </c>
      <c r="P192" s="76">
        <v>328.76805841100008</v>
      </c>
      <c r="Q192" s="77">
        <f t="shared" si="2"/>
        <v>4.0449004295183754E-3</v>
      </c>
      <c r="R192" s="77">
        <f>P192/'סכום נכסי הקרן'!$C$42</f>
        <v>1.0045891222321718E-4</v>
      </c>
    </row>
    <row r="193" spans="2:18">
      <c r="B193" s="75" t="s">
        <v>2631</v>
      </c>
      <c r="C193" s="82" t="s">
        <v>2351</v>
      </c>
      <c r="D193" s="69" t="s">
        <v>2485</v>
      </c>
      <c r="E193" s="69"/>
      <c r="F193" s="69" t="s">
        <v>398</v>
      </c>
      <c r="G193" s="94">
        <v>43138</v>
      </c>
      <c r="H193" s="69" t="s">
        <v>128</v>
      </c>
      <c r="I193" s="76">
        <v>7.0299999999903759</v>
      </c>
      <c r="J193" s="82" t="s">
        <v>465</v>
      </c>
      <c r="K193" s="82" t="s">
        <v>130</v>
      </c>
      <c r="L193" s="83">
        <v>2.6242999999999999E-2</v>
      </c>
      <c r="M193" s="83">
        <v>3.4599999999961238E-2</v>
      </c>
      <c r="N193" s="76">
        <v>282524.29618900007</v>
      </c>
      <c r="O193" s="78">
        <v>105.93</v>
      </c>
      <c r="P193" s="76">
        <v>299.27797419600006</v>
      </c>
      <c r="Q193" s="77">
        <f t="shared" si="2"/>
        <v>3.6820779129870815E-3</v>
      </c>
      <c r="R193" s="77">
        <f>P193/'סכום נכסי הקרן'!$C$42</f>
        <v>9.144787326788645E-5</v>
      </c>
    </row>
    <row r="194" spans="2:18">
      <c r="B194" s="75" t="s">
        <v>2631</v>
      </c>
      <c r="C194" s="82" t="s">
        <v>2351</v>
      </c>
      <c r="D194" s="69" t="s">
        <v>2486</v>
      </c>
      <c r="E194" s="69"/>
      <c r="F194" s="69" t="s">
        <v>398</v>
      </c>
      <c r="G194" s="94">
        <v>43417</v>
      </c>
      <c r="H194" s="69" t="s">
        <v>128</v>
      </c>
      <c r="I194" s="76">
        <v>7.0500000000042489</v>
      </c>
      <c r="J194" s="82" t="s">
        <v>465</v>
      </c>
      <c r="K194" s="82" t="s">
        <v>130</v>
      </c>
      <c r="L194" s="83">
        <v>3.0796999999999998E-2</v>
      </c>
      <c r="M194" s="83">
        <v>2.9700000000011682E-2</v>
      </c>
      <c r="N194" s="76">
        <v>336102.50765400007</v>
      </c>
      <c r="O194" s="78">
        <v>112.01</v>
      </c>
      <c r="P194" s="76">
        <v>376.46839534800012</v>
      </c>
      <c r="Q194" s="77">
        <f t="shared" si="2"/>
        <v>4.6317673967571464E-3</v>
      </c>
      <c r="R194" s="77">
        <f>P194/'סכום נכסי הקרן'!$C$42</f>
        <v>1.1503430614844296E-4</v>
      </c>
    </row>
    <row r="195" spans="2:18">
      <c r="B195" s="75" t="s">
        <v>2631</v>
      </c>
      <c r="C195" s="82" t="s">
        <v>2351</v>
      </c>
      <c r="D195" s="69" t="s">
        <v>2487</v>
      </c>
      <c r="E195" s="69"/>
      <c r="F195" s="69" t="s">
        <v>398</v>
      </c>
      <c r="G195" s="94">
        <v>43485</v>
      </c>
      <c r="H195" s="69" t="s">
        <v>128</v>
      </c>
      <c r="I195" s="76">
        <v>7.1100000000016603</v>
      </c>
      <c r="J195" s="82" t="s">
        <v>465</v>
      </c>
      <c r="K195" s="82" t="s">
        <v>130</v>
      </c>
      <c r="L195" s="83">
        <v>3.0190999999999999E-2</v>
      </c>
      <c r="M195" s="83">
        <v>2.7700000000012458E-2</v>
      </c>
      <c r="N195" s="76">
        <v>424732.21774200007</v>
      </c>
      <c r="O195" s="78">
        <v>113.41</v>
      </c>
      <c r="P195" s="76">
        <v>481.68884212000006</v>
      </c>
      <c r="Q195" s="77">
        <f t="shared" si="2"/>
        <v>5.9263159985867026E-3</v>
      </c>
      <c r="R195" s="77">
        <f>P195/'סכום נכסי הקרן'!$C$42</f>
        <v>1.4718564006282778E-4</v>
      </c>
    </row>
    <row r="196" spans="2:18">
      <c r="B196" s="75" t="s">
        <v>2631</v>
      </c>
      <c r="C196" s="82" t="s">
        <v>2351</v>
      </c>
      <c r="D196" s="69" t="s">
        <v>2488</v>
      </c>
      <c r="E196" s="69"/>
      <c r="F196" s="69" t="s">
        <v>398</v>
      </c>
      <c r="G196" s="94">
        <v>43613</v>
      </c>
      <c r="H196" s="69" t="s">
        <v>128</v>
      </c>
      <c r="I196" s="76">
        <v>7.1300000000153227</v>
      </c>
      <c r="J196" s="82" t="s">
        <v>465</v>
      </c>
      <c r="K196" s="82" t="s">
        <v>130</v>
      </c>
      <c r="L196" s="83">
        <v>2.5243000000000002E-2</v>
      </c>
      <c r="M196" s="83">
        <v>3.0400000000053589E-2</v>
      </c>
      <c r="N196" s="76">
        <v>112101.52046600002</v>
      </c>
      <c r="O196" s="78">
        <v>106.54</v>
      </c>
      <c r="P196" s="76">
        <v>119.43296090900002</v>
      </c>
      <c r="Q196" s="77">
        <f t="shared" si="2"/>
        <v>1.469408059938532E-3</v>
      </c>
      <c r="R196" s="77">
        <f>P196/'סכום נכסי הקרן'!$C$42</f>
        <v>3.6494133263752369E-5</v>
      </c>
    </row>
    <row r="197" spans="2:18">
      <c r="B197" s="75" t="s">
        <v>2631</v>
      </c>
      <c r="C197" s="82" t="s">
        <v>2351</v>
      </c>
      <c r="D197" s="69" t="s">
        <v>2489</v>
      </c>
      <c r="E197" s="69"/>
      <c r="F197" s="69" t="s">
        <v>398</v>
      </c>
      <c r="G197" s="94">
        <v>43657</v>
      </c>
      <c r="H197" s="69" t="s">
        <v>128</v>
      </c>
      <c r="I197" s="76">
        <v>7.0399999999728937</v>
      </c>
      <c r="J197" s="82" t="s">
        <v>465</v>
      </c>
      <c r="K197" s="82" t="s">
        <v>130</v>
      </c>
      <c r="L197" s="83">
        <v>2.5243000000000002E-2</v>
      </c>
      <c r="M197" s="83">
        <v>3.4599999999875029E-2</v>
      </c>
      <c r="N197" s="76">
        <v>110599.89812400001</v>
      </c>
      <c r="O197" s="78">
        <v>102.74</v>
      </c>
      <c r="P197" s="76">
        <v>113.63033037700004</v>
      </c>
      <c r="Q197" s="77">
        <f t="shared" si="2"/>
        <v>1.3980171138573848E-3</v>
      </c>
      <c r="R197" s="77">
        <f>P197/'סכום נכסי הקרן'!$C$42</f>
        <v>3.4721071871793126E-5</v>
      </c>
    </row>
    <row r="198" spans="2:18">
      <c r="B198" s="75" t="s">
        <v>2631</v>
      </c>
      <c r="C198" s="82" t="s">
        <v>2351</v>
      </c>
      <c r="D198" s="69" t="s">
        <v>2490</v>
      </c>
      <c r="E198" s="69"/>
      <c r="F198" s="69" t="s">
        <v>398</v>
      </c>
      <c r="G198" s="94">
        <v>43541</v>
      </c>
      <c r="H198" s="69" t="s">
        <v>128</v>
      </c>
      <c r="I198" s="76">
        <v>7.1200000000358781</v>
      </c>
      <c r="J198" s="82" t="s">
        <v>465</v>
      </c>
      <c r="K198" s="82" t="s">
        <v>130</v>
      </c>
      <c r="L198" s="83">
        <v>2.7271E-2</v>
      </c>
      <c r="M198" s="83">
        <v>2.9000000000199325E-2</v>
      </c>
      <c r="N198" s="76">
        <v>36473.758227000006</v>
      </c>
      <c r="O198" s="78">
        <v>110.04</v>
      </c>
      <c r="P198" s="76">
        <v>40.135724488000008</v>
      </c>
      <c r="Q198" s="77">
        <f t="shared" si="2"/>
        <v>4.9379799851964753E-4</v>
      </c>
      <c r="R198" s="77">
        <f>P198/'סכום נכסי הקרן'!$C$42</f>
        <v>1.2263938421641743E-5</v>
      </c>
    </row>
    <row r="199" spans="2:18">
      <c r="B199" s="75" t="s">
        <v>2634</v>
      </c>
      <c r="C199" s="82" t="s">
        <v>2350</v>
      </c>
      <c r="D199" s="69">
        <v>22333</v>
      </c>
      <c r="E199" s="69"/>
      <c r="F199" s="69" t="s">
        <v>392</v>
      </c>
      <c r="G199" s="94">
        <v>41639</v>
      </c>
      <c r="H199" s="69" t="s">
        <v>262</v>
      </c>
      <c r="I199" s="76">
        <v>0.24999999999934136</v>
      </c>
      <c r="J199" s="82" t="s">
        <v>125</v>
      </c>
      <c r="K199" s="82" t="s">
        <v>130</v>
      </c>
      <c r="L199" s="83">
        <v>3.7000000000000005E-2</v>
      </c>
      <c r="M199" s="83">
        <v>6.490000000002398E-2</v>
      </c>
      <c r="N199" s="76">
        <v>340062.84733600006</v>
      </c>
      <c r="O199" s="78">
        <v>111.62</v>
      </c>
      <c r="P199" s="76">
        <v>379.57816854100003</v>
      </c>
      <c r="Q199" s="77">
        <f t="shared" si="2"/>
        <v>4.6700275701598353E-3</v>
      </c>
      <c r="R199" s="77">
        <f>P199/'סכום נכסי הקרן'!$C$42</f>
        <v>1.1598453359371123E-4</v>
      </c>
    </row>
    <row r="200" spans="2:18">
      <c r="B200" s="75" t="s">
        <v>2634</v>
      </c>
      <c r="C200" s="82" t="s">
        <v>2350</v>
      </c>
      <c r="D200" s="69">
        <v>22334</v>
      </c>
      <c r="E200" s="69"/>
      <c r="F200" s="69" t="s">
        <v>392</v>
      </c>
      <c r="G200" s="94">
        <v>42004</v>
      </c>
      <c r="H200" s="69" t="s">
        <v>262</v>
      </c>
      <c r="I200" s="76">
        <v>0.72000000000180453</v>
      </c>
      <c r="J200" s="82" t="s">
        <v>125</v>
      </c>
      <c r="K200" s="82" t="s">
        <v>130</v>
      </c>
      <c r="L200" s="83">
        <v>3.7000000000000005E-2</v>
      </c>
      <c r="M200" s="83">
        <v>0.1035000000001005</v>
      </c>
      <c r="N200" s="76">
        <v>226708.56530800005</v>
      </c>
      <c r="O200" s="78">
        <v>107.54</v>
      </c>
      <c r="P200" s="76">
        <v>243.80241077300005</v>
      </c>
      <c r="Q200" s="77">
        <f t="shared" si="2"/>
        <v>2.9995507496063008E-3</v>
      </c>
      <c r="R200" s="77">
        <f>P200/'סכום נכסי הקרן'!$C$42</f>
        <v>7.4496668265246782E-5</v>
      </c>
    </row>
    <row r="201" spans="2:18">
      <c r="B201" s="75" t="s">
        <v>2634</v>
      </c>
      <c r="C201" s="82" t="s">
        <v>2350</v>
      </c>
      <c r="D201" s="69" t="s">
        <v>2491</v>
      </c>
      <c r="E201" s="69"/>
      <c r="F201" s="69" t="s">
        <v>392</v>
      </c>
      <c r="G201" s="94">
        <v>42759</v>
      </c>
      <c r="H201" s="69" t="s">
        <v>262</v>
      </c>
      <c r="I201" s="76">
        <v>1.6499999999949764</v>
      </c>
      <c r="J201" s="82" t="s">
        <v>125</v>
      </c>
      <c r="K201" s="82" t="s">
        <v>130</v>
      </c>
      <c r="L201" s="83">
        <v>7.0499999999999993E-2</v>
      </c>
      <c r="M201" s="83">
        <v>7.189999999994473E-2</v>
      </c>
      <c r="N201" s="76">
        <v>77437.528536000013</v>
      </c>
      <c r="O201" s="78">
        <v>102.82</v>
      </c>
      <c r="P201" s="76">
        <v>79.620862376000019</v>
      </c>
      <c r="Q201" s="77">
        <f t="shared" si="2"/>
        <v>9.795916975021148E-4</v>
      </c>
      <c r="R201" s="77">
        <f>P201/'סכום נכסי הקרן'!$C$42</f>
        <v>2.4329082524702523E-5</v>
      </c>
    </row>
    <row r="202" spans="2:18">
      <c r="B202" s="75" t="s">
        <v>2634</v>
      </c>
      <c r="C202" s="82" t="s">
        <v>2350</v>
      </c>
      <c r="D202" s="69" t="s">
        <v>2492</v>
      </c>
      <c r="E202" s="69"/>
      <c r="F202" s="69" t="s">
        <v>392</v>
      </c>
      <c r="G202" s="94">
        <v>42759</v>
      </c>
      <c r="H202" s="69" t="s">
        <v>262</v>
      </c>
      <c r="I202" s="76">
        <v>1.6999999999973894</v>
      </c>
      <c r="J202" s="82" t="s">
        <v>125</v>
      </c>
      <c r="K202" s="82" t="s">
        <v>130</v>
      </c>
      <c r="L202" s="83">
        <v>3.8800000000000001E-2</v>
      </c>
      <c r="M202" s="83">
        <v>5.5799999999806831E-2</v>
      </c>
      <c r="N202" s="76">
        <v>77437.528536000013</v>
      </c>
      <c r="O202" s="78">
        <v>98.94</v>
      </c>
      <c r="P202" s="76">
        <v>76.616692006000008</v>
      </c>
      <c r="Q202" s="77">
        <f t="shared" si="2"/>
        <v>9.426307771539205E-4</v>
      </c>
      <c r="R202" s="77">
        <f>P202/'סכום נכסי הקרן'!$C$42</f>
        <v>2.3411123252861889E-5</v>
      </c>
    </row>
    <row r="203" spans="2:18">
      <c r="B203" s="75" t="s">
        <v>2635</v>
      </c>
      <c r="C203" s="82" t="s">
        <v>2350</v>
      </c>
      <c r="D203" s="69">
        <v>7561</v>
      </c>
      <c r="E203" s="69"/>
      <c r="F203" s="69" t="s">
        <v>422</v>
      </c>
      <c r="G203" s="94">
        <v>43920</v>
      </c>
      <c r="H203" s="69" t="s">
        <v>128</v>
      </c>
      <c r="I203" s="76">
        <v>4.3500000000036785</v>
      </c>
      <c r="J203" s="82" t="s">
        <v>153</v>
      </c>
      <c r="K203" s="82" t="s">
        <v>130</v>
      </c>
      <c r="L203" s="83">
        <v>4.8917999999999996E-2</v>
      </c>
      <c r="M203" s="83">
        <v>5.5500000000057809E-2</v>
      </c>
      <c r="N203" s="76">
        <v>192907.98646500002</v>
      </c>
      <c r="O203" s="78">
        <v>98.62</v>
      </c>
      <c r="P203" s="76">
        <v>190.24584967800004</v>
      </c>
      <c r="Q203" s="77">
        <f t="shared" ref="Q203:Q248" si="3">IFERROR(P203/$P$10,0)</f>
        <v>2.3406334629826786E-3</v>
      </c>
      <c r="R203" s="77">
        <f>P203/'סכום נכסי הקרן'!$C$42</f>
        <v>5.8131836790973728E-5</v>
      </c>
    </row>
    <row r="204" spans="2:18">
      <c r="B204" s="75" t="s">
        <v>2635</v>
      </c>
      <c r="C204" s="82" t="s">
        <v>2350</v>
      </c>
      <c r="D204" s="69">
        <v>8991</v>
      </c>
      <c r="E204" s="69"/>
      <c r="F204" s="69" t="s">
        <v>422</v>
      </c>
      <c r="G204" s="94">
        <v>44636</v>
      </c>
      <c r="H204" s="69" t="s">
        <v>128</v>
      </c>
      <c r="I204" s="76">
        <v>4.7400000000029099</v>
      </c>
      <c r="J204" s="82" t="s">
        <v>153</v>
      </c>
      <c r="K204" s="82" t="s">
        <v>130</v>
      </c>
      <c r="L204" s="83">
        <v>4.2824000000000001E-2</v>
      </c>
      <c r="M204" s="83">
        <v>7.4500000000079392E-2</v>
      </c>
      <c r="N204" s="76">
        <v>172507.40386800002</v>
      </c>
      <c r="O204" s="78">
        <v>87.63</v>
      </c>
      <c r="P204" s="76">
        <v>151.16823724400001</v>
      </c>
      <c r="Q204" s="77">
        <f t="shared" si="3"/>
        <v>1.8598536327193666E-3</v>
      </c>
      <c r="R204" s="77">
        <f>P204/'סכום נכסי הקרן'!$C$42</f>
        <v>4.6191216840319909E-5</v>
      </c>
    </row>
    <row r="205" spans="2:18">
      <c r="B205" s="75" t="s">
        <v>2635</v>
      </c>
      <c r="C205" s="82" t="s">
        <v>2350</v>
      </c>
      <c r="D205" s="69">
        <v>9112</v>
      </c>
      <c r="E205" s="69"/>
      <c r="F205" s="69" t="s">
        <v>422</v>
      </c>
      <c r="G205" s="94">
        <v>44722</v>
      </c>
      <c r="H205" s="69" t="s">
        <v>128</v>
      </c>
      <c r="I205" s="76">
        <v>4.690000000003355</v>
      </c>
      <c r="J205" s="82" t="s">
        <v>153</v>
      </c>
      <c r="K205" s="82" t="s">
        <v>130</v>
      </c>
      <c r="L205" s="83">
        <v>5.2750000000000005E-2</v>
      </c>
      <c r="M205" s="83">
        <v>6.9900000000068269E-2</v>
      </c>
      <c r="N205" s="76">
        <v>275536.18176900008</v>
      </c>
      <c r="O205" s="78">
        <v>94.1</v>
      </c>
      <c r="P205" s="76">
        <v>259.27954797700005</v>
      </c>
      <c r="Q205" s="77">
        <f t="shared" si="3"/>
        <v>3.1899691230539806E-3</v>
      </c>
      <c r="R205" s="77">
        <f>P205/'סכום נכסי הקרן'!$C$42</f>
        <v>7.9225887932625824E-5</v>
      </c>
    </row>
    <row r="206" spans="2:18">
      <c r="B206" s="75" t="s">
        <v>2635</v>
      </c>
      <c r="C206" s="82" t="s">
        <v>2350</v>
      </c>
      <c r="D206" s="69">
        <v>9247</v>
      </c>
      <c r="E206" s="69"/>
      <c r="F206" s="69" t="s">
        <v>422</v>
      </c>
      <c r="G206" s="94">
        <v>44816</v>
      </c>
      <c r="H206" s="69" t="s">
        <v>128</v>
      </c>
      <c r="I206" s="76">
        <v>4.6299999999986881</v>
      </c>
      <c r="J206" s="82" t="s">
        <v>153</v>
      </c>
      <c r="K206" s="82" t="s">
        <v>130</v>
      </c>
      <c r="L206" s="83">
        <v>5.6036999999999997E-2</v>
      </c>
      <c r="M206" s="83">
        <v>7.9199999999985934E-2</v>
      </c>
      <c r="N206" s="76">
        <v>340453.75702500006</v>
      </c>
      <c r="O206" s="78">
        <v>91.86</v>
      </c>
      <c r="P206" s="76">
        <v>312.74082260700004</v>
      </c>
      <c r="Q206" s="77">
        <f t="shared" si="3"/>
        <v>3.8477140808781791E-3</v>
      </c>
      <c r="R206" s="77">
        <f>P206/'סכום נכסי הקרן'!$C$42</f>
        <v>9.5561603516901034E-5</v>
      </c>
    </row>
    <row r="207" spans="2:18">
      <c r="B207" s="75" t="s">
        <v>2635</v>
      </c>
      <c r="C207" s="82" t="s">
        <v>2350</v>
      </c>
      <c r="D207" s="69">
        <v>9486</v>
      </c>
      <c r="E207" s="69"/>
      <c r="F207" s="69" t="s">
        <v>422</v>
      </c>
      <c r="G207" s="94">
        <v>44976</v>
      </c>
      <c r="H207" s="69" t="s">
        <v>128</v>
      </c>
      <c r="I207" s="76">
        <v>4.6399999999991621</v>
      </c>
      <c r="J207" s="82" t="s">
        <v>153</v>
      </c>
      <c r="K207" s="82" t="s">
        <v>130</v>
      </c>
      <c r="L207" s="83">
        <v>6.1999000000000005E-2</v>
      </c>
      <c r="M207" s="83">
        <v>6.519999999996888E-2</v>
      </c>
      <c r="N207" s="76">
        <v>332545.38826600008</v>
      </c>
      <c r="O207" s="78">
        <v>100.49</v>
      </c>
      <c r="P207" s="76">
        <v>334.17487432700005</v>
      </c>
      <c r="Q207" s="77">
        <f t="shared" si="3"/>
        <v>4.1114215877070918E-3</v>
      </c>
      <c r="R207" s="77">
        <f>P207/'סכום נכסי הקרן'!$C$42</f>
        <v>1.0211102784581673E-4</v>
      </c>
    </row>
    <row r="208" spans="2:18">
      <c r="B208" s="75" t="s">
        <v>2635</v>
      </c>
      <c r="C208" s="82" t="s">
        <v>2350</v>
      </c>
      <c r="D208" s="69">
        <v>9567</v>
      </c>
      <c r="E208" s="69"/>
      <c r="F208" s="69" t="s">
        <v>422</v>
      </c>
      <c r="G208" s="94">
        <v>45056</v>
      </c>
      <c r="H208" s="69" t="s">
        <v>128</v>
      </c>
      <c r="I208" s="76">
        <v>4.629999999994789</v>
      </c>
      <c r="J208" s="82" t="s">
        <v>153</v>
      </c>
      <c r="K208" s="82" t="s">
        <v>130</v>
      </c>
      <c r="L208" s="83">
        <v>6.3411999999999996E-2</v>
      </c>
      <c r="M208" s="83">
        <v>6.559999999992322E-2</v>
      </c>
      <c r="N208" s="76">
        <v>362414.14000000007</v>
      </c>
      <c r="O208" s="78">
        <v>100.59</v>
      </c>
      <c r="P208" s="76">
        <v>364.55239733000002</v>
      </c>
      <c r="Q208" s="77">
        <f t="shared" si="3"/>
        <v>4.4851624445178566E-3</v>
      </c>
      <c r="R208" s="77">
        <f>P208/'סכום נכסי הקרן'!$C$42</f>
        <v>1.1139323406641662E-4</v>
      </c>
    </row>
    <row r="209" spans="2:18">
      <c r="B209" s="75" t="s">
        <v>2635</v>
      </c>
      <c r="C209" s="82" t="s">
        <v>2350</v>
      </c>
      <c r="D209" s="69">
        <v>7894</v>
      </c>
      <c r="E209" s="69"/>
      <c r="F209" s="69" t="s">
        <v>422</v>
      </c>
      <c r="G209" s="94">
        <v>44068</v>
      </c>
      <c r="H209" s="69" t="s">
        <v>128</v>
      </c>
      <c r="I209" s="76">
        <v>4.3000000000072447</v>
      </c>
      <c r="J209" s="82" t="s">
        <v>153</v>
      </c>
      <c r="K209" s="82" t="s">
        <v>130</v>
      </c>
      <c r="L209" s="83">
        <v>4.5102999999999997E-2</v>
      </c>
      <c r="M209" s="83">
        <v>6.7200000000137636E-2</v>
      </c>
      <c r="N209" s="76">
        <v>239075.29717900002</v>
      </c>
      <c r="O209" s="78">
        <v>92.38</v>
      </c>
      <c r="P209" s="76">
        <v>220.85776181800003</v>
      </c>
      <c r="Q209" s="77">
        <f t="shared" si="3"/>
        <v>2.7172580571172829E-3</v>
      </c>
      <c r="R209" s="77">
        <f>P209/'סכום נכסי הקרן'!$C$42</f>
        <v>6.7485663344320562E-5</v>
      </c>
    </row>
    <row r="210" spans="2:18">
      <c r="B210" s="75" t="s">
        <v>2635</v>
      </c>
      <c r="C210" s="82" t="s">
        <v>2350</v>
      </c>
      <c r="D210" s="69">
        <v>8076</v>
      </c>
      <c r="E210" s="69"/>
      <c r="F210" s="69" t="s">
        <v>422</v>
      </c>
      <c r="G210" s="94">
        <v>44160</v>
      </c>
      <c r="H210" s="69" t="s">
        <v>128</v>
      </c>
      <c r="I210" s="76">
        <v>4.1700000000045812</v>
      </c>
      <c r="J210" s="82" t="s">
        <v>153</v>
      </c>
      <c r="K210" s="82" t="s">
        <v>130</v>
      </c>
      <c r="L210" s="83">
        <v>4.5465999999999999E-2</v>
      </c>
      <c r="M210" s="83">
        <v>8.7400000000102285E-2</v>
      </c>
      <c r="N210" s="76">
        <v>219579.81757200003</v>
      </c>
      <c r="O210" s="78">
        <v>85.49</v>
      </c>
      <c r="P210" s="76">
        <v>187.71878454200004</v>
      </c>
      <c r="Q210" s="77">
        <f t="shared" si="3"/>
        <v>2.3095424655681764E-3</v>
      </c>
      <c r="R210" s="77">
        <f>P210/'סכום נכסי הקרן'!$C$42</f>
        <v>5.7359662584310339E-5</v>
      </c>
    </row>
    <row r="211" spans="2:18">
      <c r="B211" s="75" t="s">
        <v>2635</v>
      </c>
      <c r="C211" s="82" t="s">
        <v>2350</v>
      </c>
      <c r="D211" s="69">
        <v>9311</v>
      </c>
      <c r="E211" s="69"/>
      <c r="F211" s="69" t="s">
        <v>422</v>
      </c>
      <c r="G211" s="94">
        <v>44880</v>
      </c>
      <c r="H211" s="69" t="s">
        <v>128</v>
      </c>
      <c r="I211" s="76">
        <v>3.9799999999932791</v>
      </c>
      <c r="J211" s="82" t="s">
        <v>153</v>
      </c>
      <c r="K211" s="82" t="s">
        <v>130</v>
      </c>
      <c r="L211" s="83">
        <v>7.2695999999999997E-2</v>
      </c>
      <c r="M211" s="83">
        <v>9.3099999999768007E-2</v>
      </c>
      <c r="N211" s="76">
        <v>194715.23244500003</v>
      </c>
      <c r="O211" s="78">
        <v>94.75</v>
      </c>
      <c r="P211" s="76">
        <v>184.49268298800001</v>
      </c>
      <c r="Q211" s="77">
        <f t="shared" si="3"/>
        <v>2.2698510806309835E-3</v>
      </c>
      <c r="R211" s="77">
        <f>P211/'סכום נכסי הקרן'!$C$42</f>
        <v>5.6373889652466337E-5</v>
      </c>
    </row>
    <row r="212" spans="2:18">
      <c r="B212" s="75" t="s">
        <v>2636</v>
      </c>
      <c r="C212" s="82" t="s">
        <v>2350</v>
      </c>
      <c r="D212" s="69">
        <v>8811</v>
      </c>
      <c r="E212" s="69"/>
      <c r="F212" s="69" t="s">
        <v>2493</v>
      </c>
      <c r="G212" s="94">
        <v>44550</v>
      </c>
      <c r="H212" s="69" t="s">
        <v>2349</v>
      </c>
      <c r="I212" s="76">
        <v>5.0999999999965491</v>
      </c>
      <c r="J212" s="82" t="s">
        <v>265</v>
      </c>
      <c r="K212" s="82" t="s">
        <v>130</v>
      </c>
      <c r="L212" s="83">
        <v>7.85E-2</v>
      </c>
      <c r="M212" s="83">
        <v>8.269999999996204E-2</v>
      </c>
      <c r="N212" s="76">
        <v>292937.90606400004</v>
      </c>
      <c r="O212" s="78">
        <v>98.91</v>
      </c>
      <c r="P212" s="76">
        <v>289.74478133000002</v>
      </c>
      <c r="Q212" s="77">
        <f t="shared" si="3"/>
        <v>3.5647890981772212E-3</v>
      </c>
      <c r="R212" s="77">
        <f>P212/'סכום נכסי הקרן'!$C$42</f>
        <v>8.8534895072981448E-5</v>
      </c>
    </row>
    <row r="213" spans="2:18">
      <c r="B213" s="75" t="s">
        <v>2637</v>
      </c>
      <c r="C213" s="82" t="s">
        <v>2351</v>
      </c>
      <c r="D213" s="69" t="s">
        <v>2494</v>
      </c>
      <c r="E213" s="69"/>
      <c r="F213" s="69" t="s">
        <v>2493</v>
      </c>
      <c r="G213" s="94">
        <v>42732</v>
      </c>
      <c r="H213" s="69" t="s">
        <v>2349</v>
      </c>
      <c r="I213" s="76">
        <v>2.1199999999996884</v>
      </c>
      <c r="J213" s="82" t="s">
        <v>126</v>
      </c>
      <c r="K213" s="82" t="s">
        <v>130</v>
      </c>
      <c r="L213" s="83">
        <v>2.1613000000000004E-2</v>
      </c>
      <c r="M213" s="83">
        <v>2.769999999998812E-2</v>
      </c>
      <c r="N213" s="76">
        <v>464780.87090100005</v>
      </c>
      <c r="O213" s="78">
        <v>110.45</v>
      </c>
      <c r="P213" s="76">
        <v>513.35046439300004</v>
      </c>
      <c r="Q213" s="77">
        <f t="shared" si="3"/>
        <v>6.315855390431167E-3</v>
      </c>
      <c r="R213" s="77">
        <f>P213/'סכום נכסי הקרן'!$C$42</f>
        <v>1.5686021778227191E-4</v>
      </c>
    </row>
    <row r="214" spans="2:18">
      <c r="B214" s="75" t="s">
        <v>2638</v>
      </c>
      <c r="C214" s="82" t="s">
        <v>2351</v>
      </c>
      <c r="D214" s="69" t="s">
        <v>2495</v>
      </c>
      <c r="E214" s="69"/>
      <c r="F214" s="69" t="s">
        <v>422</v>
      </c>
      <c r="G214" s="94">
        <v>45103</v>
      </c>
      <c r="H214" s="69" t="s">
        <v>128</v>
      </c>
      <c r="I214" s="76">
        <v>2.1699999999990958</v>
      </c>
      <c r="J214" s="82" t="s">
        <v>126</v>
      </c>
      <c r="K214" s="82" t="s">
        <v>130</v>
      </c>
      <c r="L214" s="83">
        <v>6.7500000000000004E-2</v>
      </c>
      <c r="M214" s="83">
        <v>7.2499999999981801E-2</v>
      </c>
      <c r="N214" s="76">
        <v>967502.56443500007</v>
      </c>
      <c r="O214" s="78">
        <v>99.4</v>
      </c>
      <c r="P214" s="76">
        <v>961.69770131100017</v>
      </c>
      <c r="Q214" s="77">
        <f t="shared" si="3"/>
        <v>1.1831962824797175E-2</v>
      </c>
      <c r="R214" s="77">
        <f>P214/'סכום נכסי הקרן'!$C$42</f>
        <v>2.9385794176055828E-4</v>
      </c>
    </row>
    <row r="215" spans="2:18">
      <c r="B215" s="75" t="s">
        <v>2639</v>
      </c>
      <c r="C215" s="82" t="s">
        <v>2351</v>
      </c>
      <c r="D215" s="69" t="s">
        <v>2496</v>
      </c>
      <c r="E215" s="69"/>
      <c r="F215" s="69" t="s">
        <v>441</v>
      </c>
      <c r="G215" s="94">
        <v>44294</v>
      </c>
      <c r="H215" s="69" t="s">
        <v>128</v>
      </c>
      <c r="I215" s="76">
        <v>7.5700000000055079</v>
      </c>
      <c r="J215" s="82" t="s">
        <v>465</v>
      </c>
      <c r="K215" s="82" t="s">
        <v>130</v>
      </c>
      <c r="L215" s="83">
        <v>0.03</v>
      </c>
      <c r="M215" s="83">
        <v>5.4400000000030861E-2</v>
      </c>
      <c r="N215" s="76">
        <v>503611.6001460001</v>
      </c>
      <c r="O215" s="78">
        <v>92.64</v>
      </c>
      <c r="P215" s="76">
        <v>466.54580049900011</v>
      </c>
      <c r="Q215" s="77">
        <f t="shared" si="3"/>
        <v>5.7400080711893743E-3</v>
      </c>
      <c r="R215" s="77">
        <f>P215/'סכום נכסי הקרן'!$C$42</f>
        <v>1.4255850719490542E-4</v>
      </c>
    </row>
    <row r="216" spans="2:18">
      <c r="B216" s="75" t="s">
        <v>2640</v>
      </c>
      <c r="C216" s="82" t="s">
        <v>2351</v>
      </c>
      <c r="D216" s="69" t="s">
        <v>2497</v>
      </c>
      <c r="E216" s="69"/>
      <c r="F216" s="69" t="s">
        <v>441</v>
      </c>
      <c r="G216" s="94">
        <v>42326</v>
      </c>
      <c r="H216" s="69" t="s">
        <v>128</v>
      </c>
      <c r="I216" s="76">
        <v>5.949999999915498</v>
      </c>
      <c r="J216" s="82" t="s">
        <v>465</v>
      </c>
      <c r="K216" s="82" t="s">
        <v>130</v>
      </c>
      <c r="L216" s="83">
        <v>8.0500000000000002E-2</v>
      </c>
      <c r="M216" s="83">
        <v>9.8499999998816978E-2</v>
      </c>
      <c r="N216" s="76">
        <v>15851.489311000001</v>
      </c>
      <c r="O216" s="78">
        <v>93.32</v>
      </c>
      <c r="P216" s="76">
        <v>14.792637295000004</v>
      </c>
      <c r="Q216" s="77">
        <f t="shared" si="3"/>
        <v>1.8199683155793178E-4</v>
      </c>
      <c r="R216" s="77">
        <f>P216/'סכום נכסי הקרן'!$C$42</f>
        <v>4.5200627419545362E-6</v>
      </c>
    </row>
    <row r="217" spans="2:18">
      <c r="B217" s="75" t="s">
        <v>2640</v>
      </c>
      <c r="C217" s="82" t="s">
        <v>2351</v>
      </c>
      <c r="D217" s="69" t="s">
        <v>2498</v>
      </c>
      <c r="E217" s="69"/>
      <c r="F217" s="69" t="s">
        <v>441</v>
      </c>
      <c r="G217" s="94">
        <v>42606</v>
      </c>
      <c r="H217" s="69" t="s">
        <v>128</v>
      </c>
      <c r="I217" s="76">
        <v>5.9399999999871307</v>
      </c>
      <c r="J217" s="82" t="s">
        <v>465</v>
      </c>
      <c r="K217" s="82" t="s">
        <v>130</v>
      </c>
      <c r="L217" s="83">
        <v>8.0500000000000002E-2</v>
      </c>
      <c r="M217" s="83">
        <v>9.8699999999694352E-2</v>
      </c>
      <c r="N217" s="76">
        <v>66675.76696600001</v>
      </c>
      <c r="O217" s="78">
        <v>93.23</v>
      </c>
      <c r="P217" s="76">
        <v>62.161931470000013</v>
      </c>
      <c r="Q217" s="77">
        <f t="shared" si="3"/>
        <v>7.6479091222531655E-4</v>
      </c>
      <c r="R217" s="77">
        <f>P217/'סכום נכסי הקרן'!$C$42</f>
        <v>1.8994302692762546E-5</v>
      </c>
    </row>
    <row r="218" spans="2:18">
      <c r="B218" s="75" t="s">
        <v>2640</v>
      </c>
      <c r="C218" s="82" t="s">
        <v>2351</v>
      </c>
      <c r="D218" s="69" t="s">
        <v>2499</v>
      </c>
      <c r="E218" s="69"/>
      <c r="F218" s="69" t="s">
        <v>441</v>
      </c>
      <c r="G218" s="94">
        <v>42648</v>
      </c>
      <c r="H218" s="69" t="s">
        <v>128</v>
      </c>
      <c r="I218" s="76">
        <v>5.9499999999894833</v>
      </c>
      <c r="J218" s="82" t="s">
        <v>465</v>
      </c>
      <c r="K218" s="82" t="s">
        <v>130</v>
      </c>
      <c r="L218" s="83">
        <v>8.0500000000000002E-2</v>
      </c>
      <c r="M218" s="83">
        <v>9.8599999999775659E-2</v>
      </c>
      <c r="N218" s="76">
        <v>61162.062388000006</v>
      </c>
      <c r="O218" s="78">
        <v>93.28</v>
      </c>
      <c r="P218" s="76">
        <v>57.052075148000014</v>
      </c>
      <c r="Q218" s="77">
        <f t="shared" si="3"/>
        <v>7.0192330844552229E-4</v>
      </c>
      <c r="R218" s="77">
        <f>P218/'סכום נכסי הקרן'!$C$42</f>
        <v>1.7432926535339966E-5</v>
      </c>
    </row>
    <row r="219" spans="2:18">
      <c r="B219" s="75" t="s">
        <v>2640</v>
      </c>
      <c r="C219" s="82" t="s">
        <v>2351</v>
      </c>
      <c r="D219" s="69" t="s">
        <v>2500</v>
      </c>
      <c r="E219" s="69"/>
      <c r="F219" s="69" t="s">
        <v>441</v>
      </c>
      <c r="G219" s="94">
        <v>42718</v>
      </c>
      <c r="H219" s="69" t="s">
        <v>128</v>
      </c>
      <c r="I219" s="76">
        <v>5.9400000000165596</v>
      </c>
      <c r="J219" s="82" t="s">
        <v>465</v>
      </c>
      <c r="K219" s="82" t="s">
        <v>130</v>
      </c>
      <c r="L219" s="83">
        <v>8.0500000000000002E-2</v>
      </c>
      <c r="M219" s="83">
        <v>9.8600000000135482E-2</v>
      </c>
      <c r="N219" s="76">
        <v>42732.394862000008</v>
      </c>
      <c r="O219" s="78">
        <v>93.27</v>
      </c>
      <c r="P219" s="76">
        <v>39.856577611000006</v>
      </c>
      <c r="Q219" s="77">
        <f t="shared" si="3"/>
        <v>4.9036359759842285E-4</v>
      </c>
      <c r="R219" s="77">
        <f>P219/'סכום נכסי הקרן'!$C$42</f>
        <v>1.2178641839761299E-5</v>
      </c>
    </row>
    <row r="220" spans="2:18">
      <c r="B220" s="75" t="s">
        <v>2640</v>
      </c>
      <c r="C220" s="82" t="s">
        <v>2351</v>
      </c>
      <c r="D220" s="69" t="s">
        <v>2501</v>
      </c>
      <c r="E220" s="69"/>
      <c r="F220" s="69" t="s">
        <v>441</v>
      </c>
      <c r="G220" s="94">
        <v>42900</v>
      </c>
      <c r="H220" s="69" t="s">
        <v>128</v>
      </c>
      <c r="I220" s="76">
        <v>5.9299999999453892</v>
      </c>
      <c r="J220" s="82" t="s">
        <v>465</v>
      </c>
      <c r="K220" s="82" t="s">
        <v>130</v>
      </c>
      <c r="L220" s="83">
        <v>8.0500000000000002E-2</v>
      </c>
      <c r="M220" s="83">
        <v>9.9199999999133009E-2</v>
      </c>
      <c r="N220" s="76">
        <v>50618.145091000006</v>
      </c>
      <c r="O220" s="78">
        <v>92.97</v>
      </c>
      <c r="P220" s="76">
        <v>47.059776949000003</v>
      </c>
      <c r="Q220" s="77">
        <f t="shared" si="3"/>
        <v>5.7898602715257021E-4</v>
      </c>
      <c r="R220" s="77">
        <f>P220/'סכום נכסי הקרן'!$C$42</f>
        <v>1.4379663354807198E-5</v>
      </c>
    </row>
    <row r="221" spans="2:18">
      <c r="B221" s="75" t="s">
        <v>2640</v>
      </c>
      <c r="C221" s="82" t="s">
        <v>2351</v>
      </c>
      <c r="D221" s="69" t="s">
        <v>2502</v>
      </c>
      <c r="E221" s="69"/>
      <c r="F221" s="69" t="s">
        <v>441</v>
      </c>
      <c r="G221" s="94">
        <v>43075</v>
      </c>
      <c r="H221" s="69" t="s">
        <v>128</v>
      </c>
      <c r="I221" s="76">
        <v>5.9299999999831998</v>
      </c>
      <c r="J221" s="82" t="s">
        <v>465</v>
      </c>
      <c r="K221" s="82" t="s">
        <v>130</v>
      </c>
      <c r="L221" s="83">
        <v>8.0500000000000002E-2</v>
      </c>
      <c r="M221" s="83">
        <v>9.9399999999513156E-2</v>
      </c>
      <c r="N221" s="76">
        <v>31408.845777000002</v>
      </c>
      <c r="O221" s="78">
        <v>92.86</v>
      </c>
      <c r="P221" s="76">
        <v>29.166308293</v>
      </c>
      <c r="Q221" s="77">
        <f t="shared" si="3"/>
        <v>3.5883903537349787E-4</v>
      </c>
      <c r="R221" s="77">
        <f>P221/'סכום נכסי הקרן'!$C$42</f>
        <v>8.9121054485740283E-6</v>
      </c>
    </row>
    <row r="222" spans="2:18">
      <c r="B222" s="75" t="s">
        <v>2640</v>
      </c>
      <c r="C222" s="82" t="s">
        <v>2351</v>
      </c>
      <c r="D222" s="69" t="s">
        <v>2503</v>
      </c>
      <c r="E222" s="69"/>
      <c r="F222" s="69" t="s">
        <v>441</v>
      </c>
      <c r="G222" s="94">
        <v>43292</v>
      </c>
      <c r="H222" s="69" t="s">
        <v>128</v>
      </c>
      <c r="I222" s="76">
        <v>5.9200000000301971</v>
      </c>
      <c r="J222" s="82" t="s">
        <v>465</v>
      </c>
      <c r="K222" s="82" t="s">
        <v>130</v>
      </c>
      <c r="L222" s="83">
        <v>8.0500000000000002E-2</v>
      </c>
      <c r="M222" s="83">
        <v>9.9500000000503269E-2</v>
      </c>
      <c r="N222" s="76">
        <v>85644.782378000018</v>
      </c>
      <c r="O222" s="78">
        <v>92.8</v>
      </c>
      <c r="P222" s="76">
        <v>79.478505080000019</v>
      </c>
      <c r="Q222" s="77">
        <f t="shared" si="3"/>
        <v>9.7784024667529608E-4</v>
      </c>
      <c r="R222" s="77">
        <f>P222/'סכום נכסי הקרן'!$C$42</f>
        <v>2.428558359365576E-5</v>
      </c>
    </row>
    <row r="223" spans="2:18">
      <c r="B223" s="75" t="s">
        <v>2612</v>
      </c>
      <c r="C223" s="82" t="s">
        <v>2351</v>
      </c>
      <c r="D223" s="69" t="s">
        <v>2504</v>
      </c>
      <c r="E223" s="69"/>
      <c r="F223" s="69" t="s">
        <v>441</v>
      </c>
      <c r="G223" s="94">
        <v>44858</v>
      </c>
      <c r="H223" s="69" t="s">
        <v>128</v>
      </c>
      <c r="I223" s="76">
        <v>5.5900000000086099</v>
      </c>
      <c r="J223" s="82" t="s">
        <v>465</v>
      </c>
      <c r="K223" s="82" t="s">
        <v>130</v>
      </c>
      <c r="L223" s="83">
        <v>3.49E-2</v>
      </c>
      <c r="M223" s="83">
        <v>4.4800000000157103E-2</v>
      </c>
      <c r="N223" s="76">
        <v>66988.523846000011</v>
      </c>
      <c r="O223" s="78">
        <v>98.82</v>
      </c>
      <c r="P223" s="76">
        <v>66.198053677000019</v>
      </c>
      <c r="Q223" s="77">
        <f t="shared" si="3"/>
        <v>8.1444814634832805E-4</v>
      </c>
      <c r="R223" s="77">
        <f>P223/'סכום נכסי הקרן'!$C$42</f>
        <v>2.0227586876374783E-5</v>
      </c>
    </row>
    <row r="224" spans="2:18">
      <c r="B224" s="75" t="s">
        <v>2612</v>
      </c>
      <c r="C224" s="82" t="s">
        <v>2351</v>
      </c>
      <c r="D224" s="69" t="s">
        <v>2505</v>
      </c>
      <c r="E224" s="69"/>
      <c r="F224" s="69" t="s">
        <v>441</v>
      </c>
      <c r="G224" s="94">
        <v>44858</v>
      </c>
      <c r="H224" s="69" t="s">
        <v>128</v>
      </c>
      <c r="I224" s="76">
        <v>5.6099999999847041</v>
      </c>
      <c r="J224" s="82" t="s">
        <v>465</v>
      </c>
      <c r="K224" s="82" t="s">
        <v>130</v>
      </c>
      <c r="L224" s="83">
        <v>3.49E-2</v>
      </c>
      <c r="M224" s="83">
        <v>4.4699999999876179E-2</v>
      </c>
      <c r="N224" s="76">
        <v>55568.854378000011</v>
      </c>
      <c r="O224" s="78">
        <v>98.83</v>
      </c>
      <c r="P224" s="76">
        <v>54.918694344000016</v>
      </c>
      <c r="Q224" s="77">
        <f t="shared" si="3"/>
        <v>6.7567588960522199E-4</v>
      </c>
      <c r="R224" s="77">
        <f>P224/'סכום נכסי הקרן'!$C$42</f>
        <v>1.6781047164930419E-5</v>
      </c>
    </row>
    <row r="225" spans="2:18">
      <c r="B225" s="75" t="s">
        <v>2612</v>
      </c>
      <c r="C225" s="82" t="s">
        <v>2351</v>
      </c>
      <c r="D225" s="69" t="s">
        <v>2506</v>
      </c>
      <c r="E225" s="69"/>
      <c r="F225" s="69" t="s">
        <v>441</v>
      </c>
      <c r="G225" s="94">
        <v>44858</v>
      </c>
      <c r="H225" s="69" t="s">
        <v>128</v>
      </c>
      <c r="I225" s="76">
        <v>5.4899999999610616</v>
      </c>
      <c r="J225" s="82" t="s">
        <v>465</v>
      </c>
      <c r="K225" s="82" t="s">
        <v>130</v>
      </c>
      <c r="L225" s="83">
        <v>3.49E-2</v>
      </c>
      <c r="M225" s="83">
        <v>4.4899999999755913E-2</v>
      </c>
      <c r="N225" s="76">
        <v>69621.652725000022</v>
      </c>
      <c r="O225" s="78">
        <v>98.86</v>
      </c>
      <c r="P225" s="76">
        <v>68.827959632000017</v>
      </c>
      <c r="Q225" s="77">
        <f t="shared" si="3"/>
        <v>8.4680441531918415E-4</v>
      </c>
      <c r="R225" s="77">
        <f>P225/'סכום נכסי הקרן'!$C$42</f>
        <v>2.1031185293950928E-5</v>
      </c>
    </row>
    <row r="226" spans="2:18">
      <c r="B226" s="75" t="s">
        <v>2612</v>
      </c>
      <c r="C226" s="82" t="s">
        <v>2351</v>
      </c>
      <c r="D226" s="69" t="s">
        <v>2507</v>
      </c>
      <c r="E226" s="69"/>
      <c r="F226" s="69" t="s">
        <v>441</v>
      </c>
      <c r="G226" s="94">
        <v>44858</v>
      </c>
      <c r="H226" s="69" t="s">
        <v>128</v>
      </c>
      <c r="I226" s="76">
        <v>5.5200000000228826</v>
      </c>
      <c r="J226" s="82" t="s">
        <v>465</v>
      </c>
      <c r="K226" s="82" t="s">
        <v>130</v>
      </c>
      <c r="L226" s="83">
        <v>3.49E-2</v>
      </c>
      <c r="M226" s="83">
        <v>4.4800000000247892E-2</v>
      </c>
      <c r="N226" s="76">
        <v>84878.065663000016</v>
      </c>
      <c r="O226" s="78">
        <v>98.86</v>
      </c>
      <c r="P226" s="76">
        <v>83.910448103999997</v>
      </c>
      <c r="Q226" s="77">
        <f t="shared" si="3"/>
        <v>1.0323673449829055E-3</v>
      </c>
      <c r="R226" s="77">
        <f>P226/'סכום נכסי הקרן'!$C$42</f>
        <v>2.5639815441415509E-5</v>
      </c>
    </row>
    <row r="227" spans="2:18">
      <c r="B227" s="75" t="s">
        <v>2612</v>
      </c>
      <c r="C227" s="82" t="s">
        <v>2351</v>
      </c>
      <c r="D227" s="69" t="s">
        <v>2508</v>
      </c>
      <c r="E227" s="69"/>
      <c r="F227" s="69" t="s">
        <v>441</v>
      </c>
      <c r="G227" s="94">
        <v>44858</v>
      </c>
      <c r="H227" s="69" t="s">
        <v>128</v>
      </c>
      <c r="I227" s="76">
        <v>5.7400000000389113</v>
      </c>
      <c r="J227" s="82" t="s">
        <v>465</v>
      </c>
      <c r="K227" s="82" t="s">
        <v>130</v>
      </c>
      <c r="L227" s="83">
        <v>3.49E-2</v>
      </c>
      <c r="M227" s="83">
        <v>4.4600000000340485E-2</v>
      </c>
      <c r="N227" s="76">
        <v>49956.16614600001</v>
      </c>
      <c r="O227" s="78">
        <v>98.77</v>
      </c>
      <c r="P227" s="76">
        <v>49.341701092000008</v>
      </c>
      <c r="Q227" s="77">
        <f t="shared" si="3"/>
        <v>6.0706100496750817E-4</v>
      </c>
      <c r="R227" s="77">
        <f>P227/'סכום נכסי הקרן'!$C$42</f>
        <v>1.5076931873803955E-5</v>
      </c>
    </row>
    <row r="228" spans="2:18">
      <c r="B228" s="75" t="s">
        <v>2641</v>
      </c>
      <c r="C228" s="82" t="s">
        <v>2350</v>
      </c>
      <c r="D228" s="69">
        <v>9637</v>
      </c>
      <c r="E228" s="69"/>
      <c r="F228" s="69" t="s">
        <v>441</v>
      </c>
      <c r="G228" s="94">
        <v>45104</v>
      </c>
      <c r="H228" s="69" t="s">
        <v>128</v>
      </c>
      <c r="I228" s="76">
        <v>2.7400000000003097</v>
      </c>
      <c r="J228" s="82" t="s">
        <v>265</v>
      </c>
      <c r="K228" s="82" t="s">
        <v>130</v>
      </c>
      <c r="L228" s="83">
        <v>5.2159000000000004E-2</v>
      </c>
      <c r="M228" s="83">
        <v>5.6700000000005427E-2</v>
      </c>
      <c r="N228" s="76">
        <v>521492.00000000006</v>
      </c>
      <c r="O228" s="78">
        <v>99.12</v>
      </c>
      <c r="P228" s="76">
        <v>516.90287321599999</v>
      </c>
      <c r="Q228" s="77">
        <f t="shared" si="3"/>
        <v>6.3595614002042149E-3</v>
      </c>
      <c r="R228" s="77">
        <f>P228/'סכום נכסי הקרן'!$C$42</f>
        <v>1.579456977034527E-4</v>
      </c>
    </row>
    <row r="229" spans="2:18">
      <c r="B229" s="75" t="s">
        <v>2642</v>
      </c>
      <c r="C229" s="82" t="s">
        <v>2350</v>
      </c>
      <c r="D229" s="69">
        <v>9577</v>
      </c>
      <c r="E229" s="69"/>
      <c r="F229" s="69" t="s">
        <v>441</v>
      </c>
      <c r="G229" s="94">
        <v>45063</v>
      </c>
      <c r="H229" s="69" t="s">
        <v>128</v>
      </c>
      <c r="I229" s="76">
        <v>3.7899999999981491</v>
      </c>
      <c r="J229" s="82" t="s">
        <v>265</v>
      </c>
      <c r="K229" s="82" t="s">
        <v>130</v>
      </c>
      <c r="L229" s="83">
        <v>4.4344000000000001E-2</v>
      </c>
      <c r="M229" s="83">
        <v>4.4699999999977431E-2</v>
      </c>
      <c r="N229" s="76">
        <v>782238.00000000012</v>
      </c>
      <c r="O229" s="78">
        <v>100.84</v>
      </c>
      <c r="P229" s="76">
        <v>788.80878157400014</v>
      </c>
      <c r="Q229" s="77">
        <f t="shared" si="3"/>
        <v>9.7048752084298757E-3</v>
      </c>
      <c r="R229" s="77">
        <f>P229/'סכום נכסי הקרן'!$C$42</f>
        <v>2.4102971721779047E-4</v>
      </c>
    </row>
    <row r="230" spans="2:18">
      <c r="B230" s="75" t="s">
        <v>2643</v>
      </c>
      <c r="C230" s="82" t="s">
        <v>2350</v>
      </c>
      <c r="D230" s="69" t="s">
        <v>2509</v>
      </c>
      <c r="E230" s="69"/>
      <c r="F230" s="69" t="s">
        <v>441</v>
      </c>
      <c r="G230" s="94">
        <v>42372</v>
      </c>
      <c r="H230" s="69" t="s">
        <v>128</v>
      </c>
      <c r="I230" s="76">
        <v>9.6800000000014137</v>
      </c>
      <c r="J230" s="82" t="s">
        <v>126</v>
      </c>
      <c r="K230" s="82" t="s">
        <v>130</v>
      </c>
      <c r="L230" s="83">
        <v>6.7000000000000004E-2</v>
      </c>
      <c r="M230" s="83">
        <v>3.1100000000000506E-2</v>
      </c>
      <c r="N230" s="76">
        <v>637979.88761400012</v>
      </c>
      <c r="O230" s="78">
        <v>155.31</v>
      </c>
      <c r="P230" s="76">
        <v>990.84654024500014</v>
      </c>
      <c r="Q230" s="77">
        <f t="shared" si="3"/>
        <v>1.219058693108643E-2</v>
      </c>
      <c r="R230" s="77">
        <f>P230/'סכום נכסי הקרן'!$C$42</f>
        <v>3.0276470924287473E-4</v>
      </c>
    </row>
    <row r="231" spans="2:18">
      <c r="B231" s="75" t="s">
        <v>2644</v>
      </c>
      <c r="C231" s="82" t="s">
        <v>2351</v>
      </c>
      <c r="D231" s="69" t="s">
        <v>2510</v>
      </c>
      <c r="E231" s="69"/>
      <c r="F231" s="69" t="s">
        <v>2511</v>
      </c>
      <c r="G231" s="94">
        <v>41816</v>
      </c>
      <c r="H231" s="69" t="s">
        <v>128</v>
      </c>
      <c r="I231" s="76">
        <v>5.8299999999974501</v>
      </c>
      <c r="J231" s="82" t="s">
        <v>465</v>
      </c>
      <c r="K231" s="82" t="s">
        <v>130</v>
      </c>
      <c r="L231" s="83">
        <v>4.4999999999999998E-2</v>
      </c>
      <c r="M231" s="83">
        <v>8.1099999999954514E-2</v>
      </c>
      <c r="N231" s="76">
        <v>199800.59209700004</v>
      </c>
      <c r="O231" s="78">
        <v>90.27</v>
      </c>
      <c r="P231" s="76">
        <v>180.35999696200003</v>
      </c>
      <c r="Q231" s="77">
        <f t="shared" si="3"/>
        <v>2.2190058021619463E-3</v>
      </c>
      <c r="R231" s="77">
        <f>P231/'סכום נכסי הקרן'!$C$42</f>
        <v>5.5111099268453295E-5</v>
      </c>
    </row>
    <row r="232" spans="2:18">
      <c r="B232" s="75" t="s">
        <v>2644</v>
      </c>
      <c r="C232" s="82" t="s">
        <v>2351</v>
      </c>
      <c r="D232" s="69" t="s">
        <v>2512</v>
      </c>
      <c r="E232" s="69"/>
      <c r="F232" s="69" t="s">
        <v>2511</v>
      </c>
      <c r="G232" s="94">
        <v>42625</v>
      </c>
      <c r="H232" s="69" t="s">
        <v>128</v>
      </c>
      <c r="I232" s="76">
        <v>5.8299999999379919</v>
      </c>
      <c r="J232" s="82" t="s">
        <v>465</v>
      </c>
      <c r="K232" s="82" t="s">
        <v>130</v>
      </c>
      <c r="L232" s="83">
        <v>4.4999999999999998E-2</v>
      </c>
      <c r="M232" s="83">
        <v>8.1099999999165964E-2</v>
      </c>
      <c r="N232" s="76">
        <v>55636.189216000006</v>
      </c>
      <c r="O232" s="78">
        <v>90.73</v>
      </c>
      <c r="P232" s="76">
        <v>50.478715211000015</v>
      </c>
      <c r="Q232" s="77">
        <f t="shared" si="3"/>
        <v>6.2104992141072954E-4</v>
      </c>
      <c r="R232" s="77">
        <f>P232/'סכום נכסי הקרן'!$C$42</f>
        <v>1.5424359790400364E-5</v>
      </c>
    </row>
    <row r="233" spans="2:18">
      <c r="B233" s="75" t="s">
        <v>2644</v>
      </c>
      <c r="C233" s="82" t="s">
        <v>2351</v>
      </c>
      <c r="D233" s="69" t="s">
        <v>2513</v>
      </c>
      <c r="E233" s="69"/>
      <c r="F233" s="69" t="s">
        <v>2511</v>
      </c>
      <c r="G233" s="94">
        <v>42716</v>
      </c>
      <c r="H233" s="69" t="s">
        <v>128</v>
      </c>
      <c r="I233" s="76">
        <v>5.8299999999323164</v>
      </c>
      <c r="J233" s="82" t="s">
        <v>465</v>
      </c>
      <c r="K233" s="82" t="s">
        <v>130</v>
      </c>
      <c r="L233" s="83">
        <v>4.4999999999999998E-2</v>
      </c>
      <c r="M233" s="83">
        <v>8.1099999998946862E-2</v>
      </c>
      <c r="N233" s="76">
        <v>42092.045927000006</v>
      </c>
      <c r="O233" s="78">
        <v>90.91</v>
      </c>
      <c r="P233" s="76">
        <v>38.265882173000001</v>
      </c>
      <c r="Q233" s="77">
        <f t="shared" si="3"/>
        <v>4.7079294742183054E-4</v>
      </c>
      <c r="R233" s="77">
        <f>P233/'סכום נכסי הקרן'!$C$42</f>
        <v>1.1692586308234738E-5</v>
      </c>
    </row>
    <row r="234" spans="2:18">
      <c r="B234" s="75" t="s">
        <v>2644</v>
      </c>
      <c r="C234" s="82" t="s">
        <v>2351</v>
      </c>
      <c r="D234" s="69" t="s">
        <v>2514</v>
      </c>
      <c r="E234" s="69"/>
      <c r="F234" s="69" t="s">
        <v>2511</v>
      </c>
      <c r="G234" s="94">
        <v>42803</v>
      </c>
      <c r="H234" s="69" t="s">
        <v>128</v>
      </c>
      <c r="I234" s="76">
        <v>5.8300000000100516</v>
      </c>
      <c r="J234" s="82" t="s">
        <v>465</v>
      </c>
      <c r="K234" s="82" t="s">
        <v>130</v>
      </c>
      <c r="L234" s="83">
        <v>4.4999999999999998E-2</v>
      </c>
      <c r="M234" s="83">
        <v>8.1100000000128084E-2</v>
      </c>
      <c r="N234" s="76">
        <v>269757.42201899999</v>
      </c>
      <c r="O234" s="78">
        <v>91.46</v>
      </c>
      <c r="P234" s="76">
        <v>246.72015684400003</v>
      </c>
      <c r="Q234" s="77">
        <f t="shared" si="3"/>
        <v>3.0354483741895852E-3</v>
      </c>
      <c r="R234" s="77">
        <f>P234/'סכום נכסי הקרן'!$C$42</f>
        <v>7.538821958520438E-5</v>
      </c>
    </row>
    <row r="235" spans="2:18">
      <c r="B235" s="75" t="s">
        <v>2644</v>
      </c>
      <c r="C235" s="82" t="s">
        <v>2351</v>
      </c>
      <c r="D235" s="69" t="s">
        <v>2515</v>
      </c>
      <c r="E235" s="69"/>
      <c r="F235" s="69" t="s">
        <v>2511</v>
      </c>
      <c r="G235" s="94">
        <v>42898</v>
      </c>
      <c r="H235" s="69" t="s">
        <v>128</v>
      </c>
      <c r="I235" s="76">
        <v>5.8300000000324887</v>
      </c>
      <c r="J235" s="82" t="s">
        <v>465</v>
      </c>
      <c r="K235" s="82" t="s">
        <v>130</v>
      </c>
      <c r="L235" s="83">
        <v>4.4999999999999998E-2</v>
      </c>
      <c r="M235" s="83">
        <v>8.1100000000541503E-2</v>
      </c>
      <c r="N235" s="76">
        <v>50734.458433000007</v>
      </c>
      <c r="O235" s="78">
        <v>91</v>
      </c>
      <c r="P235" s="76">
        <v>46.168358650000009</v>
      </c>
      <c r="Q235" s="77">
        <f t="shared" si="3"/>
        <v>5.6801872613819351E-4</v>
      </c>
      <c r="R235" s="77">
        <f>P235/'סכום נכסי הקרן'!$C$42</f>
        <v>1.4107280103568538E-5</v>
      </c>
    </row>
    <row r="236" spans="2:18">
      <c r="B236" s="75" t="s">
        <v>2644</v>
      </c>
      <c r="C236" s="82" t="s">
        <v>2351</v>
      </c>
      <c r="D236" s="69" t="s">
        <v>2516</v>
      </c>
      <c r="E236" s="69"/>
      <c r="F236" s="69" t="s">
        <v>2511</v>
      </c>
      <c r="G236" s="94">
        <v>42989</v>
      </c>
      <c r="H236" s="69" t="s">
        <v>128</v>
      </c>
      <c r="I236" s="76">
        <v>5.829999999974663</v>
      </c>
      <c r="J236" s="82" t="s">
        <v>465</v>
      </c>
      <c r="K236" s="82" t="s">
        <v>130</v>
      </c>
      <c r="L236" s="83">
        <v>4.4999999999999998E-2</v>
      </c>
      <c r="M236" s="83">
        <v>8.1099999999459021E-2</v>
      </c>
      <c r="N236" s="76">
        <v>63931.804224000007</v>
      </c>
      <c r="O236" s="78">
        <v>91.37</v>
      </c>
      <c r="P236" s="76">
        <v>58.414491456000007</v>
      </c>
      <c r="Q236" s="77">
        <f t="shared" si="3"/>
        <v>7.186853939596899E-4</v>
      </c>
      <c r="R236" s="77">
        <f>P236/'סכום נכסי הקרן'!$C$42</f>
        <v>1.7849228717973995E-5</v>
      </c>
    </row>
    <row r="237" spans="2:18">
      <c r="B237" s="75" t="s">
        <v>2644</v>
      </c>
      <c r="C237" s="82" t="s">
        <v>2351</v>
      </c>
      <c r="D237" s="69" t="s">
        <v>2517</v>
      </c>
      <c r="E237" s="69"/>
      <c r="F237" s="69" t="s">
        <v>2511</v>
      </c>
      <c r="G237" s="94">
        <v>43080</v>
      </c>
      <c r="H237" s="69" t="s">
        <v>128</v>
      </c>
      <c r="I237" s="76">
        <v>5.8300000001474519</v>
      </c>
      <c r="J237" s="82" t="s">
        <v>465</v>
      </c>
      <c r="K237" s="82" t="s">
        <v>130</v>
      </c>
      <c r="L237" s="83">
        <v>4.4999999999999998E-2</v>
      </c>
      <c r="M237" s="83">
        <v>8.1100000001697092E-2</v>
      </c>
      <c r="N237" s="76">
        <v>19808.282561000004</v>
      </c>
      <c r="O237" s="78">
        <v>90.73</v>
      </c>
      <c r="P237" s="76">
        <v>17.972056245000001</v>
      </c>
      <c r="Q237" s="77">
        <f t="shared" si="3"/>
        <v>2.2111387090363593E-4</v>
      </c>
      <c r="R237" s="77">
        <f>P237/'סכום נכסי הקרן'!$C$42</f>
        <v>5.4915712600344552E-6</v>
      </c>
    </row>
    <row r="238" spans="2:18">
      <c r="B238" s="75" t="s">
        <v>2644</v>
      </c>
      <c r="C238" s="82" t="s">
        <v>2351</v>
      </c>
      <c r="D238" s="69" t="s">
        <v>2518</v>
      </c>
      <c r="E238" s="69"/>
      <c r="F238" s="69" t="s">
        <v>2511</v>
      </c>
      <c r="G238" s="94">
        <v>43171</v>
      </c>
      <c r="H238" s="69" t="s">
        <v>128</v>
      </c>
      <c r="I238" s="76">
        <v>5.7199999999408435</v>
      </c>
      <c r="J238" s="82" t="s">
        <v>465</v>
      </c>
      <c r="K238" s="82" t="s">
        <v>130</v>
      </c>
      <c r="L238" s="83">
        <v>4.4999999999999998E-2</v>
      </c>
      <c r="M238" s="83">
        <v>8.1799999999112638E-2</v>
      </c>
      <c r="N238" s="76">
        <v>14800.457881000002</v>
      </c>
      <c r="O238" s="78">
        <v>91.37</v>
      </c>
      <c r="P238" s="76">
        <v>13.523178790000001</v>
      </c>
      <c r="Q238" s="77">
        <f t="shared" si="3"/>
        <v>1.6637842483999235E-4</v>
      </c>
      <c r="R238" s="77">
        <f>P238/'סכום נכסי הקרן'!$C$42</f>
        <v>4.1321648995023785E-6</v>
      </c>
    </row>
    <row r="239" spans="2:18">
      <c r="B239" s="75" t="s">
        <v>2644</v>
      </c>
      <c r="C239" s="82" t="s">
        <v>2351</v>
      </c>
      <c r="D239" s="69" t="s">
        <v>2519</v>
      </c>
      <c r="E239" s="69"/>
      <c r="F239" s="69" t="s">
        <v>2511</v>
      </c>
      <c r="G239" s="94">
        <v>43341</v>
      </c>
      <c r="H239" s="69" t="s">
        <v>128</v>
      </c>
      <c r="I239" s="76">
        <v>5.8700000000624879</v>
      </c>
      <c r="J239" s="82" t="s">
        <v>465</v>
      </c>
      <c r="K239" s="82" t="s">
        <v>130</v>
      </c>
      <c r="L239" s="83">
        <v>4.4999999999999998E-2</v>
      </c>
      <c r="M239" s="83">
        <v>7.850000000106111E-2</v>
      </c>
      <c r="N239" s="76">
        <v>37130.764512000002</v>
      </c>
      <c r="O239" s="78">
        <v>91.37</v>
      </c>
      <c r="P239" s="76">
        <v>33.926379424000004</v>
      </c>
      <c r="Q239" s="77">
        <f t="shared" si="3"/>
        <v>4.1740316065798664E-4</v>
      </c>
      <c r="R239" s="77">
        <f>P239/'סכום נכסי הקרן'!$C$42</f>
        <v>1.0366600663944379E-5</v>
      </c>
    </row>
    <row r="240" spans="2:18">
      <c r="B240" s="75" t="s">
        <v>2644</v>
      </c>
      <c r="C240" s="82" t="s">
        <v>2351</v>
      </c>
      <c r="D240" s="69" t="s">
        <v>2520</v>
      </c>
      <c r="E240" s="69"/>
      <c r="F240" s="69" t="s">
        <v>2511</v>
      </c>
      <c r="G240" s="94">
        <v>43990</v>
      </c>
      <c r="H240" s="69" t="s">
        <v>128</v>
      </c>
      <c r="I240" s="76">
        <v>5.8299999999242829</v>
      </c>
      <c r="J240" s="82" t="s">
        <v>465</v>
      </c>
      <c r="K240" s="82" t="s">
        <v>130</v>
      </c>
      <c r="L240" s="83">
        <v>4.4999999999999998E-2</v>
      </c>
      <c r="M240" s="83">
        <v>8.1099999999022357E-2</v>
      </c>
      <c r="N240" s="76">
        <v>38296.205159000005</v>
      </c>
      <c r="O240" s="78">
        <v>90.01</v>
      </c>
      <c r="P240" s="76">
        <v>34.470416567000008</v>
      </c>
      <c r="Q240" s="77">
        <f t="shared" si="3"/>
        <v>4.2409656050963426E-4</v>
      </c>
      <c r="R240" s="77">
        <f>P240/'סכום נכסי הקרן'!$C$42</f>
        <v>1.0532837554045435E-5</v>
      </c>
    </row>
    <row r="241" spans="2:18">
      <c r="B241" s="75" t="s">
        <v>2644</v>
      </c>
      <c r="C241" s="82" t="s">
        <v>2351</v>
      </c>
      <c r="D241" s="69" t="s">
        <v>2521</v>
      </c>
      <c r="E241" s="69"/>
      <c r="F241" s="69" t="s">
        <v>2511</v>
      </c>
      <c r="G241" s="94">
        <v>41893</v>
      </c>
      <c r="H241" s="69" t="s">
        <v>128</v>
      </c>
      <c r="I241" s="76">
        <v>5.8299999999319105</v>
      </c>
      <c r="J241" s="82" t="s">
        <v>465</v>
      </c>
      <c r="K241" s="82" t="s">
        <v>130</v>
      </c>
      <c r="L241" s="83">
        <v>4.4999999999999998E-2</v>
      </c>
      <c r="M241" s="83">
        <v>8.1099999999205613E-2</v>
      </c>
      <c r="N241" s="76">
        <v>39198.862441000005</v>
      </c>
      <c r="O241" s="78">
        <v>89.92</v>
      </c>
      <c r="P241" s="76">
        <v>35.247617580000004</v>
      </c>
      <c r="Q241" s="77">
        <f t="shared" si="3"/>
        <v>4.3365862297549521E-4</v>
      </c>
      <c r="R241" s="77">
        <f>P241/'סכום נכסי הקרן'!$C$42</f>
        <v>1.0770320382280398E-5</v>
      </c>
    </row>
    <row r="242" spans="2:18">
      <c r="B242" s="75" t="s">
        <v>2644</v>
      </c>
      <c r="C242" s="82" t="s">
        <v>2351</v>
      </c>
      <c r="D242" s="69" t="s">
        <v>2522</v>
      </c>
      <c r="E242" s="69"/>
      <c r="F242" s="69" t="s">
        <v>2511</v>
      </c>
      <c r="G242" s="94">
        <v>42151</v>
      </c>
      <c r="H242" s="69" t="s">
        <v>128</v>
      </c>
      <c r="I242" s="76">
        <v>5.8299999999810543</v>
      </c>
      <c r="J242" s="82" t="s">
        <v>465</v>
      </c>
      <c r="K242" s="82" t="s">
        <v>130</v>
      </c>
      <c r="L242" s="83">
        <v>4.4999999999999998E-2</v>
      </c>
      <c r="M242" s="83">
        <v>8.1099999999770661E-2</v>
      </c>
      <c r="N242" s="76">
        <v>143552.91262600003</v>
      </c>
      <c r="O242" s="78">
        <v>90.82</v>
      </c>
      <c r="P242" s="76">
        <v>130.37476180900001</v>
      </c>
      <c r="Q242" s="77">
        <f t="shared" si="3"/>
        <v>1.6040272664819668E-3</v>
      </c>
      <c r="R242" s="77">
        <f>P242/'סכום נכסי הקרן'!$C$42</f>
        <v>3.983752806156111E-5</v>
      </c>
    </row>
    <row r="243" spans="2:18">
      <c r="B243" s="75" t="s">
        <v>2644</v>
      </c>
      <c r="C243" s="82" t="s">
        <v>2351</v>
      </c>
      <c r="D243" s="69" t="s">
        <v>2523</v>
      </c>
      <c r="E243" s="69"/>
      <c r="F243" s="69" t="s">
        <v>2511</v>
      </c>
      <c r="G243" s="94">
        <v>42166</v>
      </c>
      <c r="H243" s="69" t="s">
        <v>128</v>
      </c>
      <c r="I243" s="76">
        <v>5.8299999999928263</v>
      </c>
      <c r="J243" s="82" t="s">
        <v>465</v>
      </c>
      <c r="K243" s="82" t="s">
        <v>130</v>
      </c>
      <c r="L243" s="83">
        <v>4.4999999999999998E-2</v>
      </c>
      <c r="M243" s="83">
        <v>8.109999999984023E-2</v>
      </c>
      <c r="N243" s="76">
        <v>135067.51186900004</v>
      </c>
      <c r="O243" s="78">
        <v>90.82</v>
      </c>
      <c r="P243" s="76">
        <v>122.66832053600001</v>
      </c>
      <c r="Q243" s="77">
        <f t="shared" si="3"/>
        <v>1.5092133488347503E-3</v>
      </c>
      <c r="R243" s="77">
        <f>P243/'סכום נכסי הקרן'!$C$42</f>
        <v>3.7482735107709538E-5</v>
      </c>
    </row>
    <row r="244" spans="2:18">
      <c r="B244" s="75" t="s">
        <v>2644</v>
      </c>
      <c r="C244" s="82" t="s">
        <v>2351</v>
      </c>
      <c r="D244" s="69" t="s">
        <v>2524</v>
      </c>
      <c r="E244" s="69"/>
      <c r="F244" s="69" t="s">
        <v>2511</v>
      </c>
      <c r="G244" s="94">
        <v>42257</v>
      </c>
      <c r="H244" s="69" t="s">
        <v>128</v>
      </c>
      <c r="I244" s="76">
        <v>5.8300000000409415</v>
      </c>
      <c r="J244" s="82" t="s">
        <v>465</v>
      </c>
      <c r="K244" s="82" t="s">
        <v>130</v>
      </c>
      <c r="L244" s="83">
        <v>4.4999999999999998E-2</v>
      </c>
      <c r="M244" s="83">
        <v>8.1100000000471212E-2</v>
      </c>
      <c r="N244" s="76">
        <v>71775.478724000001</v>
      </c>
      <c r="O244" s="78">
        <v>90.18</v>
      </c>
      <c r="P244" s="76">
        <v>64.727126145000014</v>
      </c>
      <c r="Q244" s="77">
        <f t="shared" si="3"/>
        <v>7.9635102512939481E-4</v>
      </c>
      <c r="R244" s="77">
        <f>P244/'סכום נכסי הקרן'!$C$42</f>
        <v>1.9778127824488501E-5</v>
      </c>
    </row>
    <row r="245" spans="2:18">
      <c r="B245" s="75" t="s">
        <v>2644</v>
      </c>
      <c r="C245" s="82" t="s">
        <v>2351</v>
      </c>
      <c r="D245" s="69" t="s">
        <v>2525</v>
      </c>
      <c r="E245" s="69"/>
      <c r="F245" s="69" t="s">
        <v>2511</v>
      </c>
      <c r="G245" s="94">
        <v>42348</v>
      </c>
      <c r="H245" s="69" t="s">
        <v>128</v>
      </c>
      <c r="I245" s="76">
        <v>5.82999999999645</v>
      </c>
      <c r="J245" s="82" t="s">
        <v>465</v>
      </c>
      <c r="K245" s="82" t="s">
        <v>130</v>
      </c>
      <c r="L245" s="83">
        <v>4.4999999999999998E-2</v>
      </c>
      <c r="M245" s="83">
        <v>8.1099999999928993E-2</v>
      </c>
      <c r="N245" s="76">
        <v>124292.69980000002</v>
      </c>
      <c r="O245" s="78">
        <v>90.64</v>
      </c>
      <c r="P245" s="76">
        <v>112.65890238000001</v>
      </c>
      <c r="Q245" s="77">
        <f t="shared" si="3"/>
        <v>1.3860654372215742E-3</v>
      </c>
      <c r="R245" s="77">
        <f>P245/'סכום נכסי הקרן'!$C$42</f>
        <v>3.4424240724772745E-5</v>
      </c>
    </row>
    <row r="246" spans="2:18">
      <c r="B246" s="75" t="s">
        <v>2644</v>
      </c>
      <c r="C246" s="82" t="s">
        <v>2351</v>
      </c>
      <c r="D246" s="69" t="s">
        <v>2526</v>
      </c>
      <c r="E246" s="69"/>
      <c r="F246" s="69" t="s">
        <v>2511</v>
      </c>
      <c r="G246" s="94">
        <v>42439</v>
      </c>
      <c r="H246" s="69" t="s">
        <v>128</v>
      </c>
      <c r="I246" s="76">
        <v>5.8300000000047367</v>
      </c>
      <c r="J246" s="82" t="s">
        <v>465</v>
      </c>
      <c r="K246" s="82" t="s">
        <v>130</v>
      </c>
      <c r="L246" s="83">
        <v>4.4999999999999998E-2</v>
      </c>
      <c r="M246" s="83">
        <v>8.1100000000065134E-2</v>
      </c>
      <c r="N246" s="76">
        <v>147620.61676800004</v>
      </c>
      <c r="O246" s="78">
        <v>91.55</v>
      </c>
      <c r="P246" s="76">
        <v>135.146677692</v>
      </c>
      <c r="Q246" s="77">
        <f t="shared" si="3"/>
        <v>1.6627371201644145E-3</v>
      </c>
      <c r="R246" s="77">
        <f>P246/'סכום נכסי הקרן'!$C$42</f>
        <v>4.1295642578962273E-5</v>
      </c>
    </row>
    <row r="247" spans="2:18">
      <c r="B247" s="75" t="s">
        <v>2644</v>
      </c>
      <c r="C247" s="82" t="s">
        <v>2351</v>
      </c>
      <c r="D247" s="69" t="s">
        <v>2527</v>
      </c>
      <c r="E247" s="69"/>
      <c r="F247" s="69" t="s">
        <v>2511</v>
      </c>
      <c r="G247" s="94">
        <v>42549</v>
      </c>
      <c r="H247" s="69" t="s">
        <v>128</v>
      </c>
      <c r="I247" s="76">
        <v>5.8500000000246137</v>
      </c>
      <c r="J247" s="82" t="s">
        <v>465</v>
      </c>
      <c r="K247" s="82" t="s">
        <v>130</v>
      </c>
      <c r="L247" s="83">
        <v>4.4999999999999998E-2</v>
      </c>
      <c r="M247" s="83">
        <v>7.9900000000386481E-2</v>
      </c>
      <c r="N247" s="76">
        <v>103834.61891200002</v>
      </c>
      <c r="O247" s="78">
        <v>91.95</v>
      </c>
      <c r="P247" s="76">
        <v>95.475937269000013</v>
      </c>
      <c r="Q247" s="77">
        <f t="shared" si="3"/>
        <v>1.174659915365812E-3</v>
      </c>
      <c r="R247" s="77">
        <f>P247/'סכום נכסי הקרן'!$C$42</f>
        <v>2.9173785458030821E-5</v>
      </c>
    </row>
    <row r="248" spans="2:18">
      <c r="B248" s="75" t="s">
        <v>2644</v>
      </c>
      <c r="C248" s="82" t="s">
        <v>2351</v>
      </c>
      <c r="D248" s="69" t="s">
        <v>2528</v>
      </c>
      <c r="E248" s="69"/>
      <c r="F248" s="69" t="s">
        <v>2511</v>
      </c>
      <c r="G248" s="94">
        <v>42604</v>
      </c>
      <c r="H248" s="69" t="s">
        <v>128</v>
      </c>
      <c r="I248" s="76">
        <v>5.8299999999751613</v>
      </c>
      <c r="J248" s="82" t="s">
        <v>465</v>
      </c>
      <c r="K248" s="82" t="s">
        <v>130</v>
      </c>
      <c r="L248" s="83">
        <v>4.4999999999999998E-2</v>
      </c>
      <c r="M248" s="83">
        <v>8.1099999999673697E-2</v>
      </c>
      <c r="N248" s="76">
        <v>135781.83732200004</v>
      </c>
      <c r="O248" s="78">
        <v>90.73</v>
      </c>
      <c r="P248" s="76">
        <v>123.19486308200001</v>
      </c>
      <c r="Q248" s="77">
        <f t="shared" si="3"/>
        <v>1.5156915090938975E-3</v>
      </c>
      <c r="R248" s="77">
        <f>P248/'סכום נכסי הקרן'!$C$42</f>
        <v>3.7643626319787929E-5</v>
      </c>
    </row>
    <row r="249" spans="2:18">
      <c r="B249" s="75" t="s">
        <v>2645</v>
      </c>
      <c r="C249" s="82" t="s">
        <v>2351</v>
      </c>
      <c r="D249" s="69" t="s">
        <v>2529</v>
      </c>
      <c r="E249" s="69"/>
      <c r="F249" s="69" t="s">
        <v>455</v>
      </c>
      <c r="G249" s="94">
        <v>44871</v>
      </c>
      <c r="H249" s="69"/>
      <c r="I249" s="76">
        <v>5.1899999999989879</v>
      </c>
      <c r="J249" s="82" t="s">
        <v>265</v>
      </c>
      <c r="K249" s="82" t="s">
        <v>130</v>
      </c>
      <c r="L249" s="83">
        <v>0.05</v>
      </c>
      <c r="M249" s="83">
        <v>6.3699999999982299E-2</v>
      </c>
      <c r="N249" s="76">
        <v>816560.95761100005</v>
      </c>
      <c r="O249" s="78">
        <v>96.87</v>
      </c>
      <c r="P249" s="76">
        <v>791.00252862000025</v>
      </c>
      <c r="Q249" s="77">
        <f t="shared" ref="Q249:Q310" si="4">IFERROR(P249/$P$10,0)</f>
        <v>9.7318653254488702E-3</v>
      </c>
      <c r="R249" s="77">
        <f>P249/'סכום נכסי הקרן'!$C$42</f>
        <v>2.4170004219704549E-4</v>
      </c>
    </row>
    <row r="250" spans="2:18">
      <c r="B250" s="75" t="s">
        <v>2645</v>
      </c>
      <c r="C250" s="82" t="s">
        <v>2351</v>
      </c>
      <c r="D250" s="69" t="s">
        <v>2530</v>
      </c>
      <c r="E250" s="69"/>
      <c r="F250" s="69" t="s">
        <v>455</v>
      </c>
      <c r="G250" s="94">
        <v>44969</v>
      </c>
      <c r="H250" s="69"/>
      <c r="I250" s="76">
        <v>5.1900000000001594</v>
      </c>
      <c r="J250" s="82" t="s">
        <v>265</v>
      </c>
      <c r="K250" s="82" t="s">
        <v>130</v>
      </c>
      <c r="L250" s="83">
        <v>0.05</v>
      </c>
      <c r="M250" s="83">
        <v>6.0200000000003903E-2</v>
      </c>
      <c r="N250" s="76">
        <v>576793.47082800011</v>
      </c>
      <c r="O250" s="78">
        <v>97.64</v>
      </c>
      <c r="P250" s="76">
        <v>563.18114318900007</v>
      </c>
      <c r="Q250" s="77">
        <f t="shared" si="4"/>
        <v>6.9289323877505292E-3</v>
      </c>
      <c r="R250" s="77">
        <f>P250/'סכום נכסי הקרן'!$C$42</f>
        <v>1.7208656249284189E-4</v>
      </c>
    </row>
    <row r="251" spans="2:18">
      <c r="B251" s="75" t="s">
        <v>2645</v>
      </c>
      <c r="C251" s="82" t="s">
        <v>2351</v>
      </c>
      <c r="D251" s="69" t="s">
        <v>2531</v>
      </c>
      <c r="E251" s="69"/>
      <c r="F251" s="69" t="s">
        <v>455</v>
      </c>
      <c r="G251" s="94">
        <v>45018</v>
      </c>
      <c r="H251" s="69"/>
      <c r="I251" s="76">
        <v>5.1900000000046473</v>
      </c>
      <c r="J251" s="82" t="s">
        <v>265</v>
      </c>
      <c r="K251" s="82" t="s">
        <v>130</v>
      </c>
      <c r="L251" s="83">
        <v>0.05</v>
      </c>
      <c r="M251" s="83">
        <v>4.180000000003143E-2</v>
      </c>
      <c r="N251" s="76">
        <v>275822.62606799998</v>
      </c>
      <c r="O251" s="78">
        <v>106.08</v>
      </c>
      <c r="P251" s="76">
        <v>292.59262875600007</v>
      </c>
      <c r="Q251" s="77">
        <f t="shared" si="4"/>
        <v>3.599826745484886E-3</v>
      </c>
      <c r="R251" s="77">
        <f>P251/'סכום נכסי הקרן'!$C$42</f>
        <v>8.9405088047251485E-5</v>
      </c>
    </row>
    <row r="252" spans="2:18">
      <c r="B252" s="75" t="s">
        <v>2646</v>
      </c>
      <c r="C252" s="82" t="s">
        <v>2351</v>
      </c>
      <c r="D252" s="69" t="s">
        <v>2532</v>
      </c>
      <c r="E252" s="69"/>
      <c r="F252" s="69" t="s">
        <v>455</v>
      </c>
      <c r="G252" s="94">
        <v>41534</v>
      </c>
      <c r="H252" s="69"/>
      <c r="I252" s="76">
        <v>5.5400000000000107</v>
      </c>
      <c r="J252" s="82" t="s">
        <v>403</v>
      </c>
      <c r="K252" s="82" t="s">
        <v>130</v>
      </c>
      <c r="L252" s="83">
        <v>3.9842000000000002E-2</v>
      </c>
      <c r="M252" s="83">
        <v>3.2000000000000549E-2</v>
      </c>
      <c r="N252" s="76">
        <v>3130512.5337290005</v>
      </c>
      <c r="O252" s="78">
        <v>116.26</v>
      </c>
      <c r="P252" s="76">
        <v>3639.5339861240004</v>
      </c>
      <c r="Q252" s="77">
        <f t="shared" si="4"/>
        <v>4.4777928412120756E-2</v>
      </c>
      <c r="R252" s="77">
        <f>P252/'סכום נכסי הקרן'!$C$42</f>
        <v>1.1121020302658862E-3</v>
      </c>
    </row>
    <row r="253" spans="2:18">
      <c r="B253" s="72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76"/>
      <c r="O253" s="78"/>
      <c r="P253" s="69"/>
      <c r="Q253" s="77"/>
      <c r="R253" s="69"/>
    </row>
    <row r="254" spans="2:18">
      <c r="B254" s="70" t="s">
        <v>37</v>
      </c>
      <c r="C254" s="71"/>
      <c r="D254" s="71"/>
      <c r="E254" s="71"/>
      <c r="F254" s="71"/>
      <c r="G254" s="71"/>
      <c r="H254" s="71"/>
      <c r="I254" s="79">
        <v>2.1868539209983306</v>
      </c>
      <c r="J254" s="71"/>
      <c r="K254" s="71"/>
      <c r="L254" s="71"/>
      <c r="M254" s="91">
        <v>7.0472603867996905E-2</v>
      </c>
      <c r="N254" s="79"/>
      <c r="O254" s="81"/>
      <c r="P254" s="79">
        <v>2877.9993685110007</v>
      </c>
      <c r="Q254" s="80">
        <f t="shared" si="4"/>
        <v>3.5408612801705992E-2</v>
      </c>
      <c r="R254" s="80">
        <f>P254/'סכום נכסי הקרן'!$C$42</f>
        <v>8.794062517420261E-4</v>
      </c>
    </row>
    <row r="255" spans="2:18">
      <c r="B255" s="86" t="s">
        <v>35</v>
      </c>
      <c r="C255" s="71"/>
      <c r="D255" s="71"/>
      <c r="E255" s="71"/>
      <c r="F255" s="71"/>
      <c r="G255" s="71"/>
      <c r="H255" s="71"/>
      <c r="I255" s="79">
        <v>2.1868539209983311</v>
      </c>
      <c r="J255" s="71"/>
      <c r="K255" s="71"/>
      <c r="L255" s="71"/>
      <c r="M255" s="91">
        <v>7.0472603867996905E-2</v>
      </c>
      <c r="N255" s="79"/>
      <c r="O255" s="81"/>
      <c r="P255" s="79">
        <v>2877.9993685110003</v>
      </c>
      <c r="Q255" s="80">
        <f t="shared" si="4"/>
        <v>3.5408612801705985E-2</v>
      </c>
      <c r="R255" s="80">
        <f>P255/'סכום נכסי הקרן'!$C$42</f>
        <v>8.7940625174202599E-4</v>
      </c>
    </row>
    <row r="256" spans="2:18">
      <c r="B256" s="75" t="s">
        <v>2647</v>
      </c>
      <c r="C256" s="82" t="s">
        <v>2351</v>
      </c>
      <c r="D256" s="69">
        <v>8763</v>
      </c>
      <c r="E256" s="69"/>
      <c r="F256" s="69" t="s">
        <v>2381</v>
      </c>
      <c r="G256" s="94">
        <v>44529</v>
      </c>
      <c r="H256" s="69" t="s">
        <v>2349</v>
      </c>
      <c r="I256" s="76">
        <v>2.7800000000431373</v>
      </c>
      <c r="J256" s="82" t="s">
        <v>2533</v>
      </c>
      <c r="K256" s="82" t="s">
        <v>2338</v>
      </c>
      <c r="L256" s="83">
        <v>6.7299999999999999E-2</v>
      </c>
      <c r="M256" s="83">
        <v>7.9100000001084775E-2</v>
      </c>
      <c r="N256" s="76">
        <v>91226.699893000012</v>
      </c>
      <c r="O256" s="78">
        <v>100.55</v>
      </c>
      <c r="P256" s="76">
        <v>31.527068538000005</v>
      </c>
      <c r="Q256" s="77">
        <f t="shared" si="4"/>
        <v>3.8788394981908845E-4</v>
      </c>
      <c r="R256" s="77">
        <f>P256/'סכום נכסי הקרן'!$C$42</f>
        <v>9.6334632574157799E-6</v>
      </c>
    </row>
    <row r="257" spans="2:18">
      <c r="B257" s="75" t="s">
        <v>2647</v>
      </c>
      <c r="C257" s="82" t="s">
        <v>2351</v>
      </c>
      <c r="D257" s="69">
        <v>9327</v>
      </c>
      <c r="E257" s="69"/>
      <c r="F257" s="69" t="s">
        <v>2381</v>
      </c>
      <c r="G257" s="94">
        <v>44880</v>
      </c>
      <c r="H257" s="69" t="s">
        <v>2349</v>
      </c>
      <c r="I257" s="76">
        <v>1.0700000001160055</v>
      </c>
      <c r="J257" s="82" t="s">
        <v>2533</v>
      </c>
      <c r="K257" s="82" t="s">
        <v>135</v>
      </c>
      <c r="L257" s="83">
        <v>6.5689999999999998E-2</v>
      </c>
      <c r="M257" s="83">
        <v>7.0999999988399454E-2</v>
      </c>
      <c r="N257" s="76">
        <v>2500.6743220000003</v>
      </c>
      <c r="O257" s="78">
        <v>101.12</v>
      </c>
      <c r="P257" s="76">
        <v>0.86202767000000002</v>
      </c>
      <c r="Q257" s="77">
        <f t="shared" si="4"/>
        <v>1.0605702115625784E-5</v>
      </c>
      <c r="R257" s="77">
        <f>P257/'סכום נכסי הקרן'!$C$42</f>
        <v>2.634026019834808E-7</v>
      </c>
    </row>
    <row r="258" spans="2:18">
      <c r="B258" s="75" t="s">
        <v>2647</v>
      </c>
      <c r="C258" s="82" t="s">
        <v>2351</v>
      </c>
      <c r="D258" s="69">
        <v>9474</v>
      </c>
      <c r="E258" s="69"/>
      <c r="F258" s="69" t="s">
        <v>2381</v>
      </c>
      <c r="G258" s="94">
        <v>44977</v>
      </c>
      <c r="H258" s="69" t="s">
        <v>2349</v>
      </c>
      <c r="I258" s="76">
        <v>1.080000000472908</v>
      </c>
      <c r="J258" s="82" t="s">
        <v>2533</v>
      </c>
      <c r="K258" s="82" t="s">
        <v>135</v>
      </c>
      <c r="L258" s="83">
        <v>6.6449999999999995E-2</v>
      </c>
      <c r="M258" s="83">
        <v>5.3300000041675018E-2</v>
      </c>
      <c r="N258" s="76">
        <v>968.07220700000016</v>
      </c>
      <c r="O258" s="78">
        <v>102.52</v>
      </c>
      <c r="P258" s="76">
        <v>0.33833222299999999</v>
      </c>
      <c r="Q258" s="77">
        <f t="shared" si="4"/>
        <v>4.1625702957487137E-6</v>
      </c>
      <c r="R258" s="77">
        <f>P258/'סכום נכסי הקרן'!$C$42</f>
        <v>1.0338135418907756E-7</v>
      </c>
    </row>
    <row r="259" spans="2:18">
      <c r="B259" s="75" t="s">
        <v>2647</v>
      </c>
      <c r="C259" s="82" t="s">
        <v>2351</v>
      </c>
      <c r="D259" s="69">
        <v>9571</v>
      </c>
      <c r="E259" s="69"/>
      <c r="F259" s="69" t="s">
        <v>2381</v>
      </c>
      <c r="G259" s="94">
        <v>45069</v>
      </c>
      <c r="H259" s="69" t="s">
        <v>2349</v>
      </c>
      <c r="I259" s="76">
        <v>1.0799999993395919</v>
      </c>
      <c r="J259" s="82" t="s">
        <v>2533</v>
      </c>
      <c r="K259" s="82" t="s">
        <v>135</v>
      </c>
      <c r="L259" s="83">
        <v>6.6449999999999995E-2</v>
      </c>
      <c r="M259" s="83">
        <v>7.1099999965695465E-2</v>
      </c>
      <c r="N259" s="76">
        <v>1588.4111590000002</v>
      </c>
      <c r="O259" s="78">
        <v>100.67</v>
      </c>
      <c r="P259" s="76">
        <v>0.5451173170000001</v>
      </c>
      <c r="Q259" s="77">
        <f t="shared" si="4"/>
        <v>6.7066894525220424E-6</v>
      </c>
      <c r="R259" s="77">
        <f>P259/'סכום נכסי הקרן'!$C$42</f>
        <v>1.6656694985678818E-7</v>
      </c>
    </row>
    <row r="260" spans="2:18">
      <c r="B260" s="75" t="s">
        <v>2648</v>
      </c>
      <c r="C260" s="82" t="s">
        <v>2351</v>
      </c>
      <c r="D260" s="69">
        <v>9382</v>
      </c>
      <c r="E260" s="69"/>
      <c r="F260" s="69" t="s">
        <v>2381</v>
      </c>
      <c r="G260" s="94">
        <v>44341</v>
      </c>
      <c r="H260" s="69" t="s">
        <v>2349</v>
      </c>
      <c r="I260" s="76">
        <v>0.71999999997918074</v>
      </c>
      <c r="J260" s="82" t="s">
        <v>2533</v>
      </c>
      <c r="K260" s="82" t="s">
        <v>129</v>
      </c>
      <c r="L260" s="83">
        <v>7.6565999999999995E-2</v>
      </c>
      <c r="M260" s="83">
        <v>8.9399999998860724E-2</v>
      </c>
      <c r="N260" s="76">
        <v>9375.968769000001</v>
      </c>
      <c r="O260" s="78">
        <v>99.69</v>
      </c>
      <c r="P260" s="76">
        <v>34.583542351000006</v>
      </c>
      <c r="Q260" s="77">
        <f t="shared" si="4"/>
        <v>4.2548837008658276E-4</v>
      </c>
      <c r="R260" s="77">
        <f>P260/'סכום נכסי הקרן'!$C$42</f>
        <v>1.0567404455890965E-5</v>
      </c>
    </row>
    <row r="261" spans="2:18">
      <c r="B261" s="75" t="s">
        <v>2648</v>
      </c>
      <c r="C261" s="82" t="s">
        <v>2351</v>
      </c>
      <c r="D261" s="69">
        <v>9410</v>
      </c>
      <c r="E261" s="69"/>
      <c r="F261" s="69" t="s">
        <v>2381</v>
      </c>
      <c r="G261" s="94">
        <v>44946</v>
      </c>
      <c r="H261" s="69" t="s">
        <v>2349</v>
      </c>
      <c r="I261" s="76">
        <v>0.71999999543830528</v>
      </c>
      <c r="J261" s="82" t="s">
        <v>2533</v>
      </c>
      <c r="K261" s="82" t="s">
        <v>129</v>
      </c>
      <c r="L261" s="83">
        <v>7.6565999999999995E-2</v>
      </c>
      <c r="M261" s="83">
        <v>8.9399999649578898E-2</v>
      </c>
      <c r="N261" s="76">
        <v>26.150083000000006</v>
      </c>
      <c r="O261" s="78">
        <v>99.69</v>
      </c>
      <c r="P261" s="76">
        <v>9.6455377000000009E-2</v>
      </c>
      <c r="Q261" s="77">
        <f t="shared" si="4"/>
        <v>1.1867101619979121E-6</v>
      </c>
      <c r="R261" s="77">
        <f>P261/'סכום נכסי הקרן'!$C$42</f>
        <v>2.9473064683756136E-8</v>
      </c>
    </row>
    <row r="262" spans="2:18">
      <c r="B262" s="75" t="s">
        <v>2648</v>
      </c>
      <c r="C262" s="82" t="s">
        <v>2351</v>
      </c>
      <c r="D262" s="69">
        <v>9460</v>
      </c>
      <c r="E262" s="69"/>
      <c r="F262" s="69" t="s">
        <v>2381</v>
      </c>
      <c r="G262" s="94">
        <v>44978</v>
      </c>
      <c r="H262" s="69" t="s">
        <v>2349</v>
      </c>
      <c r="I262" s="76">
        <v>0.71999999908901124</v>
      </c>
      <c r="J262" s="82" t="s">
        <v>2533</v>
      </c>
      <c r="K262" s="82" t="s">
        <v>129</v>
      </c>
      <c r="L262" s="83">
        <v>7.6565999999999995E-2</v>
      </c>
      <c r="M262" s="83">
        <v>8.9400000057695952E-2</v>
      </c>
      <c r="N262" s="76">
        <v>35.712056000000004</v>
      </c>
      <c r="O262" s="78">
        <v>99.69</v>
      </c>
      <c r="P262" s="76">
        <v>0.13172499600000004</v>
      </c>
      <c r="Q262" s="77">
        <f t="shared" si="4"/>
        <v>1.6206394729278217E-6</v>
      </c>
      <c r="R262" s="77">
        <f>P262/'סכום נכסי הקרן'!$C$42</f>
        <v>4.0250107856356408E-8</v>
      </c>
    </row>
    <row r="263" spans="2:18">
      <c r="B263" s="75" t="s">
        <v>2648</v>
      </c>
      <c r="C263" s="82" t="s">
        <v>2351</v>
      </c>
      <c r="D263" s="69">
        <v>9511</v>
      </c>
      <c r="E263" s="69"/>
      <c r="F263" s="69" t="s">
        <v>2381</v>
      </c>
      <c r="G263" s="94">
        <v>45005</v>
      </c>
      <c r="H263" s="69" t="s">
        <v>2349</v>
      </c>
      <c r="I263" s="76">
        <v>0.71999999122804847</v>
      </c>
      <c r="J263" s="82" t="s">
        <v>2533</v>
      </c>
      <c r="K263" s="82" t="s">
        <v>129</v>
      </c>
      <c r="L263" s="83">
        <v>7.6501E-2</v>
      </c>
      <c r="M263" s="83">
        <v>8.9299999722221537E-2</v>
      </c>
      <c r="N263" s="76">
        <v>18.543925000000005</v>
      </c>
      <c r="O263" s="78">
        <v>99.69</v>
      </c>
      <c r="P263" s="76">
        <v>6.8399830000000009E-2</v>
      </c>
      <c r="Q263" s="77">
        <f t="shared" si="4"/>
        <v>8.4153704919871546E-7</v>
      </c>
      <c r="R263" s="77">
        <f>P263/'סכום נכסי הקרן'!$C$42</f>
        <v>2.0900365294802835E-8</v>
      </c>
    </row>
    <row r="264" spans="2:18">
      <c r="B264" s="75" t="s">
        <v>2648</v>
      </c>
      <c r="C264" s="82" t="s">
        <v>2351</v>
      </c>
      <c r="D264" s="69">
        <v>9540</v>
      </c>
      <c r="E264" s="69"/>
      <c r="F264" s="69" t="s">
        <v>2381</v>
      </c>
      <c r="G264" s="94">
        <v>45036</v>
      </c>
      <c r="H264" s="69" t="s">
        <v>2349</v>
      </c>
      <c r="I264" s="76">
        <v>0.72000000160048383</v>
      </c>
      <c r="J264" s="82" t="s">
        <v>2533</v>
      </c>
      <c r="K264" s="82" t="s">
        <v>129</v>
      </c>
      <c r="L264" s="83">
        <v>7.6565999999999995E-2</v>
      </c>
      <c r="M264" s="83">
        <v>8.9399999991997575E-2</v>
      </c>
      <c r="N264" s="76">
        <v>67.757189000000011</v>
      </c>
      <c r="O264" s="78">
        <v>99.69</v>
      </c>
      <c r="P264" s="76">
        <v>0.24992443000000003</v>
      </c>
      <c r="Q264" s="77">
        <f t="shared" si="4"/>
        <v>3.0748711998972936E-6</v>
      </c>
      <c r="R264" s="77">
        <f>P264/'סכום נכסי הקרן'!$C$42</f>
        <v>7.6367322595617278E-8</v>
      </c>
    </row>
    <row r="265" spans="2:18">
      <c r="B265" s="75" t="s">
        <v>2648</v>
      </c>
      <c r="C265" s="82" t="s">
        <v>2351</v>
      </c>
      <c r="D265" s="69">
        <v>9562</v>
      </c>
      <c r="E265" s="69"/>
      <c r="F265" s="69" t="s">
        <v>2381</v>
      </c>
      <c r="G265" s="94">
        <v>45068</v>
      </c>
      <c r="H265" s="69" t="s">
        <v>2349</v>
      </c>
      <c r="I265" s="76">
        <v>0.72000000000000008</v>
      </c>
      <c r="J265" s="82" t="s">
        <v>2533</v>
      </c>
      <c r="K265" s="82" t="s">
        <v>129</v>
      </c>
      <c r="L265" s="83">
        <v>7.6565999999999995E-2</v>
      </c>
      <c r="M265" s="83">
        <v>8.9400000074038977E-2</v>
      </c>
      <c r="N265" s="76">
        <v>36.617297000000008</v>
      </c>
      <c r="O265" s="78">
        <v>99.69</v>
      </c>
      <c r="P265" s="76">
        <v>0.13506400000000002</v>
      </c>
      <c r="Q265" s="77">
        <f t="shared" si="4"/>
        <v>1.6617199196690299E-6</v>
      </c>
      <c r="R265" s="77">
        <f>P265/'סכום נכסי הקרן'!$C$42</f>
        <v>4.1270379446516902E-8</v>
      </c>
    </row>
    <row r="266" spans="2:18">
      <c r="B266" s="75" t="s">
        <v>2648</v>
      </c>
      <c r="C266" s="82" t="s">
        <v>2351</v>
      </c>
      <c r="D266" s="69">
        <v>9603</v>
      </c>
      <c r="E266" s="69"/>
      <c r="F266" s="69" t="s">
        <v>2381</v>
      </c>
      <c r="G266" s="94">
        <v>45097</v>
      </c>
      <c r="H266" s="69" t="s">
        <v>2349</v>
      </c>
      <c r="I266" s="76">
        <v>0.7200000011378388</v>
      </c>
      <c r="J266" s="82" t="s">
        <v>2533</v>
      </c>
      <c r="K266" s="82" t="s">
        <v>129</v>
      </c>
      <c r="L266" s="83">
        <v>7.6565999999999995E-2</v>
      </c>
      <c r="M266" s="83">
        <v>8.9499999639684427E-2</v>
      </c>
      <c r="N266" s="76">
        <v>28.595046000000004</v>
      </c>
      <c r="O266" s="78">
        <v>99.68</v>
      </c>
      <c r="P266" s="76">
        <v>0.10546310400000002</v>
      </c>
      <c r="Q266" s="77">
        <f t="shared" si="4"/>
        <v>1.297534063162105E-6</v>
      </c>
      <c r="R266" s="77">
        <f>P266/'סכום נכסי הקרן'!$C$42</f>
        <v>3.2225480658706057E-8</v>
      </c>
    </row>
    <row r="267" spans="2:18">
      <c r="B267" s="75" t="s">
        <v>2649</v>
      </c>
      <c r="C267" s="82" t="s">
        <v>2351</v>
      </c>
      <c r="D267" s="69">
        <v>7770</v>
      </c>
      <c r="E267" s="69"/>
      <c r="F267" s="69" t="s">
        <v>2381</v>
      </c>
      <c r="G267" s="94">
        <v>44004</v>
      </c>
      <c r="H267" s="69" t="s">
        <v>2349</v>
      </c>
      <c r="I267" s="76">
        <v>1.8300000000067584</v>
      </c>
      <c r="J267" s="82" t="s">
        <v>2533</v>
      </c>
      <c r="K267" s="82" t="s">
        <v>133</v>
      </c>
      <c r="L267" s="83">
        <v>7.2027000000000008E-2</v>
      </c>
      <c r="M267" s="83">
        <v>7.9300000000363274E-2</v>
      </c>
      <c r="N267" s="76">
        <v>37897.723181000008</v>
      </c>
      <c r="O267" s="78">
        <v>101.92</v>
      </c>
      <c r="P267" s="76">
        <v>94.697791392000013</v>
      </c>
      <c r="Q267" s="77">
        <f t="shared" si="4"/>
        <v>1.1650862280455842E-3</v>
      </c>
      <c r="R267" s="77">
        <f>P267/'סכום נכסי הקרן'!$C$42</f>
        <v>2.8936013915587736E-5</v>
      </c>
    </row>
    <row r="268" spans="2:18">
      <c r="B268" s="75" t="s">
        <v>2649</v>
      </c>
      <c r="C268" s="82" t="s">
        <v>2351</v>
      </c>
      <c r="D268" s="69">
        <v>8789</v>
      </c>
      <c r="E268" s="69"/>
      <c r="F268" s="69" t="s">
        <v>2381</v>
      </c>
      <c r="G268" s="94">
        <v>44004</v>
      </c>
      <c r="H268" s="69" t="s">
        <v>2349</v>
      </c>
      <c r="I268" s="76">
        <v>1.8300000001120975</v>
      </c>
      <c r="J268" s="82" t="s">
        <v>2533</v>
      </c>
      <c r="K268" s="82" t="s">
        <v>133</v>
      </c>
      <c r="L268" s="83">
        <v>7.2027000000000008E-2</v>
      </c>
      <c r="M268" s="83">
        <v>8.0600000002793257E-2</v>
      </c>
      <c r="N268" s="76">
        <v>4365.3323580000006</v>
      </c>
      <c r="O268" s="78">
        <v>101.69</v>
      </c>
      <c r="P268" s="76">
        <v>10.883357066000002</v>
      </c>
      <c r="Q268" s="77">
        <f t="shared" si="4"/>
        <v>1.3390016014217621E-4</v>
      </c>
      <c r="R268" s="77">
        <f>P268/'סכום נכסי הקרן'!$C$42</f>
        <v>3.3255366031344467E-6</v>
      </c>
    </row>
    <row r="269" spans="2:18">
      <c r="B269" s="75" t="s">
        <v>2649</v>
      </c>
      <c r="C269" s="82" t="s">
        <v>2351</v>
      </c>
      <c r="D269" s="69">
        <v>8980</v>
      </c>
      <c r="E269" s="69"/>
      <c r="F269" s="69" t="s">
        <v>2381</v>
      </c>
      <c r="G269" s="94">
        <v>44627</v>
      </c>
      <c r="H269" s="69" t="s">
        <v>2349</v>
      </c>
      <c r="I269" s="76">
        <v>1.8199999999620606</v>
      </c>
      <c r="J269" s="82" t="s">
        <v>2533</v>
      </c>
      <c r="K269" s="82" t="s">
        <v>133</v>
      </c>
      <c r="L269" s="83">
        <v>7.2027000000000008E-2</v>
      </c>
      <c r="M269" s="83">
        <v>8.1199999998446279E-2</v>
      </c>
      <c r="N269" s="76">
        <v>4444.6654730000009</v>
      </c>
      <c r="O269" s="78">
        <v>101.59</v>
      </c>
      <c r="P269" s="76">
        <v>11.070248131000001</v>
      </c>
      <c r="Q269" s="77">
        <f t="shared" si="4"/>
        <v>1.3619951900551997E-4</v>
      </c>
      <c r="R269" s="77">
        <f>P269/'סכום נכסי הקרן'!$C$42</f>
        <v>3.3826433463651643E-6</v>
      </c>
    </row>
    <row r="270" spans="2:18">
      <c r="B270" s="75" t="s">
        <v>2649</v>
      </c>
      <c r="C270" s="82" t="s">
        <v>2351</v>
      </c>
      <c r="D270" s="69">
        <v>9027</v>
      </c>
      <c r="E270" s="69"/>
      <c r="F270" s="69" t="s">
        <v>2381</v>
      </c>
      <c r="G270" s="94">
        <v>44658</v>
      </c>
      <c r="H270" s="69" t="s">
        <v>2349</v>
      </c>
      <c r="I270" s="76">
        <v>1.8200000001462524</v>
      </c>
      <c r="J270" s="82" t="s">
        <v>2533</v>
      </c>
      <c r="K270" s="82" t="s">
        <v>133</v>
      </c>
      <c r="L270" s="83">
        <v>7.2027000000000008E-2</v>
      </c>
      <c r="M270" s="83">
        <v>8.1200000011212692E-2</v>
      </c>
      <c r="N270" s="76">
        <v>658.85504100000003</v>
      </c>
      <c r="O270" s="78">
        <v>101.59</v>
      </c>
      <c r="P270" s="76">
        <v>1.6409983680000002</v>
      </c>
      <c r="Q270" s="77">
        <f t="shared" si="4"/>
        <v>2.0189537376724881E-5</v>
      </c>
      <c r="R270" s="77">
        <f>P270/'סכום נכסי הקרן'!$C$42</f>
        <v>5.0142617809686506E-7</v>
      </c>
    </row>
    <row r="271" spans="2:18">
      <c r="B271" s="75" t="s">
        <v>2649</v>
      </c>
      <c r="C271" s="82" t="s">
        <v>2351</v>
      </c>
      <c r="D271" s="69">
        <v>9126</v>
      </c>
      <c r="E271" s="69"/>
      <c r="F271" s="69" t="s">
        <v>2381</v>
      </c>
      <c r="G271" s="94">
        <v>44741</v>
      </c>
      <c r="H271" s="69" t="s">
        <v>2349</v>
      </c>
      <c r="I271" s="76">
        <v>1.8200000000586085</v>
      </c>
      <c r="J271" s="82" t="s">
        <v>2533</v>
      </c>
      <c r="K271" s="82" t="s">
        <v>133</v>
      </c>
      <c r="L271" s="83">
        <v>7.2027000000000008E-2</v>
      </c>
      <c r="M271" s="83">
        <v>8.120000000188092E-2</v>
      </c>
      <c r="N271" s="76">
        <v>5891.3957170000012</v>
      </c>
      <c r="O271" s="78">
        <v>101.59</v>
      </c>
      <c r="P271" s="76">
        <v>14.673593077000003</v>
      </c>
      <c r="Q271" s="77">
        <f t="shared" si="4"/>
        <v>1.8053220628123316E-4</v>
      </c>
      <c r="R271" s="77">
        <f>P271/'סכום נכסי הקרן'!$C$42</f>
        <v>4.4836873936176448E-6</v>
      </c>
    </row>
    <row r="272" spans="2:18">
      <c r="B272" s="75" t="s">
        <v>2649</v>
      </c>
      <c r="C272" s="82" t="s">
        <v>2351</v>
      </c>
      <c r="D272" s="69">
        <v>9261</v>
      </c>
      <c r="E272" s="69"/>
      <c r="F272" s="69" t="s">
        <v>2381</v>
      </c>
      <c r="G272" s="94">
        <v>44833</v>
      </c>
      <c r="H272" s="69" t="s">
        <v>2349</v>
      </c>
      <c r="I272" s="76">
        <v>1.8199999999908101</v>
      </c>
      <c r="J272" s="82" t="s">
        <v>2533</v>
      </c>
      <c r="K272" s="82" t="s">
        <v>133</v>
      </c>
      <c r="L272" s="83">
        <v>7.2027000000000008E-2</v>
      </c>
      <c r="M272" s="83">
        <v>8.1199999997610628E-2</v>
      </c>
      <c r="N272" s="76">
        <v>4368.9002050000008</v>
      </c>
      <c r="O272" s="78">
        <v>101.59</v>
      </c>
      <c r="P272" s="76">
        <v>10.881540955000002</v>
      </c>
      <c r="Q272" s="77">
        <f t="shared" si="4"/>
        <v>1.3387781615839794E-4</v>
      </c>
      <c r="R272" s="77">
        <f>P272/'סכום נכסי הקרן'!$C$42</f>
        <v>3.3249816692506064E-6</v>
      </c>
    </row>
    <row r="273" spans="2:18">
      <c r="B273" s="75" t="s">
        <v>2649</v>
      </c>
      <c r="C273" s="82" t="s">
        <v>2351</v>
      </c>
      <c r="D273" s="69">
        <v>9285</v>
      </c>
      <c r="E273" s="69"/>
      <c r="F273" s="69" t="s">
        <v>2381</v>
      </c>
      <c r="G273" s="94">
        <v>44861</v>
      </c>
      <c r="H273" s="69" t="s">
        <v>2349</v>
      </c>
      <c r="I273" s="76">
        <v>1.8299999999916341</v>
      </c>
      <c r="J273" s="82" t="s">
        <v>2533</v>
      </c>
      <c r="K273" s="82" t="s">
        <v>133</v>
      </c>
      <c r="L273" s="83">
        <v>7.1577000000000002E-2</v>
      </c>
      <c r="M273" s="83">
        <v>8.0699999997573879E-2</v>
      </c>
      <c r="N273" s="76">
        <v>1919.6682210000001</v>
      </c>
      <c r="O273" s="78">
        <v>101.59</v>
      </c>
      <c r="P273" s="76">
        <v>4.7812831880000015</v>
      </c>
      <c r="Q273" s="77">
        <f t="shared" si="4"/>
        <v>5.8825101545032318E-5</v>
      </c>
      <c r="R273" s="77">
        <f>P273/'סכום נכסי הקרן'!$C$42</f>
        <v>1.4609768066250966E-6</v>
      </c>
    </row>
    <row r="274" spans="2:18">
      <c r="B274" s="75" t="s">
        <v>2649</v>
      </c>
      <c r="C274" s="82" t="s">
        <v>2351</v>
      </c>
      <c r="D274" s="69">
        <v>9374</v>
      </c>
      <c r="E274" s="69"/>
      <c r="F274" s="69" t="s">
        <v>2381</v>
      </c>
      <c r="G274" s="94">
        <v>44910</v>
      </c>
      <c r="H274" s="69" t="s">
        <v>2349</v>
      </c>
      <c r="I274" s="76">
        <v>1.8299999996694405</v>
      </c>
      <c r="J274" s="82" t="s">
        <v>2533</v>
      </c>
      <c r="K274" s="82" t="s">
        <v>133</v>
      </c>
      <c r="L274" s="83">
        <v>7.1577000000000002E-2</v>
      </c>
      <c r="M274" s="83">
        <v>8.069999999208477E-2</v>
      </c>
      <c r="N274" s="76">
        <v>1323.9091310000001</v>
      </c>
      <c r="O274" s="78">
        <v>101.59</v>
      </c>
      <c r="P274" s="76">
        <v>3.2974367230000001</v>
      </c>
      <c r="Q274" s="77">
        <f t="shared" si="4"/>
        <v>4.0569036060365967E-5</v>
      </c>
      <c r="R274" s="77">
        <f>P274/'סכום נכסי הקרן'!$C$42</f>
        <v>1.0075702241832705E-6</v>
      </c>
    </row>
    <row r="275" spans="2:18">
      <c r="B275" s="75" t="s">
        <v>2649</v>
      </c>
      <c r="C275" s="82" t="s">
        <v>2351</v>
      </c>
      <c r="D275" s="69">
        <v>9557</v>
      </c>
      <c r="E275" s="69"/>
      <c r="F275" s="69" t="s">
        <v>2381</v>
      </c>
      <c r="G275" s="94">
        <v>45048</v>
      </c>
      <c r="H275" s="69" t="s">
        <v>2349</v>
      </c>
      <c r="I275" s="76">
        <v>1.8299999998963796</v>
      </c>
      <c r="J275" s="82" t="s">
        <v>2533</v>
      </c>
      <c r="K275" s="82" t="s">
        <v>133</v>
      </c>
      <c r="L275" s="83">
        <v>7.0323999999999998E-2</v>
      </c>
      <c r="M275" s="83">
        <v>7.9599999999756185E-2</v>
      </c>
      <c r="N275" s="76">
        <v>1985.8637520000004</v>
      </c>
      <c r="O275" s="78">
        <v>101.09</v>
      </c>
      <c r="P275" s="76">
        <v>4.9218114970000002</v>
      </c>
      <c r="Q275" s="77">
        <f t="shared" si="4"/>
        <v>6.0554049972020279E-5</v>
      </c>
      <c r="R275" s="77">
        <f>P275/'סכום נכסי הקרן'!$C$42</f>
        <v>1.503916869376143E-6</v>
      </c>
    </row>
    <row r="276" spans="2:18">
      <c r="B276" s="75" t="s">
        <v>2650</v>
      </c>
      <c r="C276" s="82" t="s">
        <v>2350</v>
      </c>
      <c r="D276" s="69">
        <v>6211</v>
      </c>
      <c r="E276" s="69"/>
      <c r="F276" s="69" t="s">
        <v>347</v>
      </c>
      <c r="G276" s="94">
        <v>43186</v>
      </c>
      <c r="H276" s="69" t="s">
        <v>262</v>
      </c>
      <c r="I276" s="76">
        <v>3.5699999999990029</v>
      </c>
      <c r="J276" s="82" t="s">
        <v>465</v>
      </c>
      <c r="K276" s="82" t="s">
        <v>129</v>
      </c>
      <c r="L276" s="83">
        <v>4.8000000000000001E-2</v>
      </c>
      <c r="M276" s="83">
        <v>5.869999999986817E-2</v>
      </c>
      <c r="N276" s="76">
        <v>24912.345498000002</v>
      </c>
      <c r="O276" s="78">
        <v>97.94</v>
      </c>
      <c r="P276" s="76">
        <v>90.276863037000012</v>
      </c>
      <c r="Q276" s="77">
        <f t="shared" si="4"/>
        <v>1.1106946454556036E-3</v>
      </c>
      <c r="R276" s="77">
        <f>P276/'סכום נכסי הקרן'!$C$42</f>
        <v>2.7585147728323065E-5</v>
      </c>
    </row>
    <row r="277" spans="2:18">
      <c r="B277" s="75" t="s">
        <v>2650</v>
      </c>
      <c r="C277" s="82" t="s">
        <v>2350</v>
      </c>
      <c r="D277" s="69">
        <v>6831</v>
      </c>
      <c r="E277" s="69"/>
      <c r="F277" s="69" t="s">
        <v>347</v>
      </c>
      <c r="G277" s="94">
        <v>43552</v>
      </c>
      <c r="H277" s="69" t="s">
        <v>262</v>
      </c>
      <c r="I277" s="76">
        <v>3.5600000000027276</v>
      </c>
      <c r="J277" s="82" t="s">
        <v>465</v>
      </c>
      <c r="K277" s="82" t="s">
        <v>129</v>
      </c>
      <c r="L277" s="83">
        <v>4.5999999999999999E-2</v>
      </c>
      <c r="M277" s="83">
        <v>6.3299999999922738E-2</v>
      </c>
      <c r="N277" s="76">
        <v>12424.464625000001</v>
      </c>
      <c r="O277" s="78">
        <v>95.72</v>
      </c>
      <c r="P277" s="76">
        <v>44.002978998000003</v>
      </c>
      <c r="Q277" s="77">
        <f t="shared" si="4"/>
        <v>5.4137761894919865E-4</v>
      </c>
      <c r="R277" s="77">
        <f>P277/'סכום נכסי הקרן'!$C$42</f>
        <v>1.3445623112188103E-5</v>
      </c>
    </row>
    <row r="278" spans="2:18">
      <c r="B278" s="75" t="s">
        <v>2650</v>
      </c>
      <c r="C278" s="82" t="s">
        <v>2350</v>
      </c>
      <c r="D278" s="69">
        <v>7598</v>
      </c>
      <c r="E278" s="69"/>
      <c r="F278" s="69" t="s">
        <v>347</v>
      </c>
      <c r="G278" s="94">
        <v>43942</v>
      </c>
      <c r="H278" s="69" t="s">
        <v>262</v>
      </c>
      <c r="I278" s="76">
        <v>3.4699999999808284</v>
      </c>
      <c r="J278" s="82" t="s">
        <v>465</v>
      </c>
      <c r="K278" s="82" t="s">
        <v>129</v>
      </c>
      <c r="L278" s="83">
        <v>5.4400000000000004E-2</v>
      </c>
      <c r="M278" s="83">
        <v>7.5699999999695497E-2</v>
      </c>
      <c r="N278" s="76">
        <v>12625.387599000002</v>
      </c>
      <c r="O278" s="78">
        <v>94.91</v>
      </c>
      <c r="P278" s="76">
        <v>44.336196655000009</v>
      </c>
      <c r="Q278" s="77">
        <f t="shared" si="4"/>
        <v>5.454772636970393E-4</v>
      </c>
      <c r="R278" s="77">
        <f>P278/'סכום נכסי הקרן'!$C$42</f>
        <v>1.3547441651122753E-5</v>
      </c>
    </row>
    <row r="279" spans="2:18">
      <c r="B279" s="75" t="s">
        <v>2651</v>
      </c>
      <c r="C279" s="82" t="s">
        <v>2351</v>
      </c>
      <c r="D279" s="69">
        <v>9047</v>
      </c>
      <c r="E279" s="69"/>
      <c r="F279" s="69" t="s">
        <v>2429</v>
      </c>
      <c r="G279" s="94">
        <v>44677</v>
      </c>
      <c r="H279" s="69" t="s">
        <v>2349</v>
      </c>
      <c r="I279" s="76">
        <v>2.9999999998950995</v>
      </c>
      <c r="J279" s="82" t="s">
        <v>2533</v>
      </c>
      <c r="K279" s="82" t="s">
        <v>2338</v>
      </c>
      <c r="L279" s="83">
        <v>0.1114</v>
      </c>
      <c r="M279" s="83">
        <v>0.11889999999584593</v>
      </c>
      <c r="N279" s="76">
        <v>27816.647451000004</v>
      </c>
      <c r="O279" s="78">
        <v>99.71</v>
      </c>
      <c r="P279" s="76">
        <v>9.5328564640000018</v>
      </c>
      <c r="Q279" s="77">
        <f t="shared" si="4"/>
        <v>1.1728467598749092E-4</v>
      </c>
      <c r="R279" s="77">
        <f>P279/'סכום נכסי הקרן'!$C$42</f>
        <v>2.9128754033529395E-6</v>
      </c>
    </row>
    <row r="280" spans="2:18">
      <c r="B280" s="75" t="s">
        <v>2651</v>
      </c>
      <c r="C280" s="82" t="s">
        <v>2351</v>
      </c>
      <c r="D280" s="69">
        <v>9048</v>
      </c>
      <c r="E280" s="69"/>
      <c r="F280" s="69" t="s">
        <v>2429</v>
      </c>
      <c r="G280" s="94">
        <v>44677</v>
      </c>
      <c r="H280" s="69" t="s">
        <v>2349</v>
      </c>
      <c r="I280" s="76">
        <v>3.1900000000507132</v>
      </c>
      <c r="J280" s="82" t="s">
        <v>2533</v>
      </c>
      <c r="K280" s="82" t="s">
        <v>2338</v>
      </c>
      <c r="L280" s="83">
        <v>7.22E-2</v>
      </c>
      <c r="M280" s="83">
        <v>7.6700000001357807E-2</v>
      </c>
      <c r="N280" s="76">
        <v>89300.67797200002</v>
      </c>
      <c r="O280" s="78">
        <v>99.58</v>
      </c>
      <c r="P280" s="76">
        <v>30.563732555000005</v>
      </c>
      <c r="Q280" s="77">
        <f t="shared" si="4"/>
        <v>3.7603183088076998E-4</v>
      </c>
      <c r="R280" s="77">
        <f>P280/'סכום נכסי הקרן'!$C$42</f>
        <v>9.3391047195900583E-6</v>
      </c>
    </row>
    <row r="281" spans="2:18">
      <c r="B281" s="75" t="s">
        <v>2651</v>
      </c>
      <c r="C281" s="82" t="s">
        <v>2351</v>
      </c>
      <c r="D281" s="69">
        <v>9074</v>
      </c>
      <c r="E281" s="69"/>
      <c r="F281" s="69" t="s">
        <v>2429</v>
      </c>
      <c r="G281" s="94">
        <v>44684</v>
      </c>
      <c r="H281" s="69" t="s">
        <v>2349</v>
      </c>
      <c r="I281" s="76">
        <v>3.1299999994572518</v>
      </c>
      <c r="J281" s="82" t="s">
        <v>2533</v>
      </c>
      <c r="K281" s="82" t="s">
        <v>2338</v>
      </c>
      <c r="L281" s="83">
        <v>6.9099999999999995E-2</v>
      </c>
      <c r="M281" s="83">
        <v>8.4899999991471103E-2</v>
      </c>
      <c r="N281" s="76">
        <v>4517.4474950000013</v>
      </c>
      <c r="O281" s="78">
        <v>99.68</v>
      </c>
      <c r="P281" s="76">
        <v>1.5476782680000001</v>
      </c>
      <c r="Q281" s="77">
        <f t="shared" si="4"/>
        <v>1.904140116666516E-5</v>
      </c>
      <c r="R281" s="77">
        <f>P281/'סכום נכסי הקרן'!$C$42</f>
        <v>4.7291113384386716E-7</v>
      </c>
    </row>
    <row r="282" spans="2:18">
      <c r="B282" s="75" t="s">
        <v>2651</v>
      </c>
      <c r="C282" s="82" t="s">
        <v>2351</v>
      </c>
      <c r="D282" s="69">
        <v>9220</v>
      </c>
      <c r="E282" s="69"/>
      <c r="F282" s="69" t="s">
        <v>2429</v>
      </c>
      <c r="G282" s="94">
        <v>44811</v>
      </c>
      <c r="H282" s="69" t="s">
        <v>2349</v>
      </c>
      <c r="I282" s="76">
        <v>3.1600000000174648</v>
      </c>
      <c r="J282" s="82" t="s">
        <v>2533</v>
      </c>
      <c r="K282" s="82" t="s">
        <v>2338</v>
      </c>
      <c r="L282" s="83">
        <v>7.2400000000000006E-2</v>
      </c>
      <c r="M282" s="83">
        <v>8.199999999912673E-2</v>
      </c>
      <c r="N282" s="76">
        <v>6684.9320269999998</v>
      </c>
      <c r="O282" s="78">
        <v>99.68</v>
      </c>
      <c r="P282" s="76">
        <v>2.2902587060000004</v>
      </c>
      <c r="Q282" s="77">
        <f t="shared" si="4"/>
        <v>2.817751964221122E-5</v>
      </c>
      <c r="R282" s="77">
        <f>P282/'סכום נכסי הקרן'!$C$42</f>
        <v>6.9981524186540305E-7</v>
      </c>
    </row>
    <row r="283" spans="2:18">
      <c r="B283" s="75" t="s">
        <v>2651</v>
      </c>
      <c r="C283" s="82" t="s">
        <v>2351</v>
      </c>
      <c r="D283" s="69">
        <v>9599</v>
      </c>
      <c r="E283" s="69"/>
      <c r="F283" s="69" t="s">
        <v>2429</v>
      </c>
      <c r="G283" s="94">
        <v>45089</v>
      </c>
      <c r="H283" s="69" t="s">
        <v>2349</v>
      </c>
      <c r="I283" s="76">
        <v>3.1799999992760055</v>
      </c>
      <c r="J283" s="82" t="s">
        <v>2533</v>
      </c>
      <c r="K283" s="82" t="s">
        <v>2338</v>
      </c>
      <c r="L283" s="83">
        <v>6.9199999999999998E-2</v>
      </c>
      <c r="M283" s="83">
        <v>7.7299999987948703E-2</v>
      </c>
      <c r="N283" s="76">
        <v>6369.9301220000016</v>
      </c>
      <c r="O283" s="78">
        <v>99.68</v>
      </c>
      <c r="P283" s="76">
        <v>2.1823391310000004</v>
      </c>
      <c r="Q283" s="77">
        <f t="shared" si="4"/>
        <v>2.6849763115677759E-5</v>
      </c>
      <c r="R283" s="77">
        <f>P283/'סכום נכסי הקרן'!$C$42</f>
        <v>6.6683915786110266E-7</v>
      </c>
    </row>
    <row r="284" spans="2:18">
      <c r="B284" s="75" t="s">
        <v>2652</v>
      </c>
      <c r="C284" s="82" t="s">
        <v>2351</v>
      </c>
      <c r="D284" s="69">
        <v>9040</v>
      </c>
      <c r="E284" s="69"/>
      <c r="F284" s="69" t="s">
        <v>2493</v>
      </c>
      <c r="G284" s="94">
        <v>44665</v>
      </c>
      <c r="H284" s="69" t="s">
        <v>2349</v>
      </c>
      <c r="I284" s="76">
        <v>4.1200000000136159</v>
      </c>
      <c r="J284" s="82" t="s">
        <v>2533</v>
      </c>
      <c r="K284" s="82" t="s">
        <v>131</v>
      </c>
      <c r="L284" s="83">
        <v>6.8680000000000005E-2</v>
      </c>
      <c r="M284" s="83">
        <v>7.2700000000306353E-2</v>
      </c>
      <c r="N284" s="76">
        <v>16573.750000000004</v>
      </c>
      <c r="O284" s="78">
        <v>101.45</v>
      </c>
      <c r="P284" s="76">
        <v>67.567335559000014</v>
      </c>
      <c r="Q284" s="77">
        <f t="shared" si="4"/>
        <v>8.3129470041870426E-4</v>
      </c>
      <c r="R284" s="77">
        <f>P284/'סכום נכסי הקרן'!$C$42</f>
        <v>2.0645986915166621E-5</v>
      </c>
    </row>
    <row r="285" spans="2:18">
      <c r="B285" s="75" t="s">
        <v>2653</v>
      </c>
      <c r="C285" s="82" t="s">
        <v>2351</v>
      </c>
      <c r="D285" s="69">
        <v>4623</v>
      </c>
      <c r="E285" s="69"/>
      <c r="F285" s="69" t="s">
        <v>2534</v>
      </c>
      <c r="G285" s="94">
        <v>42354</v>
      </c>
      <c r="H285" s="69" t="s">
        <v>2535</v>
      </c>
      <c r="I285" s="76">
        <v>2.2200000000000002</v>
      </c>
      <c r="J285" s="82" t="s">
        <v>2536</v>
      </c>
      <c r="K285" s="82" t="s">
        <v>129</v>
      </c>
      <c r="L285" s="83">
        <v>5.0199999999999995E-2</v>
      </c>
      <c r="M285" s="83">
        <v>6.6900000000000001E-2</v>
      </c>
      <c r="N285" s="76">
        <v>246769.82000000004</v>
      </c>
      <c r="O285" s="78">
        <v>99.07</v>
      </c>
      <c r="P285" s="76">
        <v>904.55698000000007</v>
      </c>
      <c r="Q285" s="77">
        <f t="shared" si="4"/>
        <v>1.1128948884541108E-2</v>
      </c>
      <c r="R285" s="77">
        <f>P285/'סכום נכסי הקרן'!$C$42</f>
        <v>2.7639792835689299E-4</v>
      </c>
    </row>
    <row r="286" spans="2:18">
      <c r="B286" s="75" t="s">
        <v>2654</v>
      </c>
      <c r="C286" s="82" t="s">
        <v>2351</v>
      </c>
      <c r="D286" s="69" t="s">
        <v>2537</v>
      </c>
      <c r="E286" s="69"/>
      <c r="F286" s="69" t="s">
        <v>2534</v>
      </c>
      <c r="G286" s="94">
        <v>43185</v>
      </c>
      <c r="H286" s="69" t="s">
        <v>2535</v>
      </c>
      <c r="I286" s="76">
        <v>4.089999999970221</v>
      </c>
      <c r="J286" s="82" t="s">
        <v>2536</v>
      </c>
      <c r="K286" s="82" t="s">
        <v>137</v>
      </c>
      <c r="L286" s="83">
        <v>4.2199999999999994E-2</v>
      </c>
      <c r="M286" s="83">
        <v>7.2399999999667577E-2</v>
      </c>
      <c r="N286" s="76">
        <v>5822.7117370000005</v>
      </c>
      <c r="O286" s="78">
        <v>88.89</v>
      </c>
      <c r="P286" s="76">
        <v>14.439470727000002</v>
      </c>
      <c r="Q286" s="77">
        <f t="shared" si="4"/>
        <v>1.7765175129222998E-4</v>
      </c>
      <c r="R286" s="77">
        <f>P286/'סכום נכסי הקרן'!$C$42</f>
        <v>4.412148580748114E-6</v>
      </c>
    </row>
    <row r="287" spans="2:18">
      <c r="B287" s="75" t="s">
        <v>2655</v>
      </c>
      <c r="C287" s="82" t="s">
        <v>2351</v>
      </c>
      <c r="D287" s="69">
        <v>6812</v>
      </c>
      <c r="E287" s="69"/>
      <c r="F287" s="69" t="s">
        <v>455</v>
      </c>
      <c r="G287" s="94">
        <v>43536</v>
      </c>
      <c r="H287" s="69"/>
      <c r="I287" s="76">
        <v>2.6400000000333899</v>
      </c>
      <c r="J287" s="82" t="s">
        <v>2536</v>
      </c>
      <c r="K287" s="82" t="s">
        <v>129</v>
      </c>
      <c r="L287" s="83">
        <v>7.4524999999999994E-2</v>
      </c>
      <c r="M287" s="83">
        <v>7.3300000000824317E-2</v>
      </c>
      <c r="N287" s="76">
        <v>5091.2442310000006</v>
      </c>
      <c r="O287" s="78">
        <v>101.75</v>
      </c>
      <c r="P287" s="76">
        <v>19.167261974000006</v>
      </c>
      <c r="Q287" s="77">
        <f t="shared" si="4"/>
        <v>2.3581873058483782E-4</v>
      </c>
      <c r="R287" s="77">
        <f>P287/'סכום נכסי הקרן'!$C$42</f>
        <v>5.8567803013221486E-6</v>
      </c>
    </row>
    <row r="288" spans="2:18">
      <c r="B288" s="75" t="s">
        <v>2655</v>
      </c>
      <c r="C288" s="82" t="s">
        <v>2351</v>
      </c>
      <c r="D288" s="69">
        <v>6872</v>
      </c>
      <c r="E288" s="69"/>
      <c r="F288" s="69" t="s">
        <v>455</v>
      </c>
      <c r="G288" s="94">
        <v>43570</v>
      </c>
      <c r="H288" s="69"/>
      <c r="I288" s="76">
        <v>2.6399999999741439</v>
      </c>
      <c r="J288" s="82" t="s">
        <v>2536</v>
      </c>
      <c r="K288" s="82" t="s">
        <v>129</v>
      </c>
      <c r="L288" s="83">
        <v>7.4524999999999994E-2</v>
      </c>
      <c r="M288" s="83">
        <v>7.3199999999224316E-2</v>
      </c>
      <c r="N288" s="76">
        <v>4107.9701920000007</v>
      </c>
      <c r="O288" s="78">
        <v>101.78</v>
      </c>
      <c r="P288" s="76">
        <v>15.470040835000002</v>
      </c>
      <c r="Q288" s="77">
        <f t="shared" si="4"/>
        <v>1.9033106537354744E-4</v>
      </c>
      <c r="R288" s="77">
        <f>P288/'סכום נכסי הקרן'!$C$42</f>
        <v>4.7270512891189453E-6</v>
      </c>
    </row>
    <row r="289" spans="2:18">
      <c r="B289" s="75" t="s">
        <v>2655</v>
      </c>
      <c r="C289" s="82" t="s">
        <v>2351</v>
      </c>
      <c r="D289" s="69">
        <v>7258</v>
      </c>
      <c r="E289" s="69"/>
      <c r="F289" s="69" t="s">
        <v>455</v>
      </c>
      <c r="G289" s="94">
        <v>43774</v>
      </c>
      <c r="H289" s="69"/>
      <c r="I289" s="76">
        <v>2.6400000000934307</v>
      </c>
      <c r="J289" s="82" t="s">
        <v>2536</v>
      </c>
      <c r="K289" s="82" t="s">
        <v>129</v>
      </c>
      <c r="L289" s="83">
        <v>7.4524999999999994E-2</v>
      </c>
      <c r="M289" s="83">
        <v>7.1500000001734107E-2</v>
      </c>
      <c r="N289" s="76">
        <v>3751.6421840000003</v>
      </c>
      <c r="O289" s="78">
        <v>101.78</v>
      </c>
      <c r="P289" s="76">
        <v>14.128159437000003</v>
      </c>
      <c r="Q289" s="77">
        <f t="shared" si="4"/>
        <v>1.7382162504237168E-4</v>
      </c>
      <c r="R289" s="77">
        <f>P289/'סכום נכסי הקרן'!$C$42</f>
        <v>4.3170237875812843E-6</v>
      </c>
    </row>
    <row r="290" spans="2:18">
      <c r="B290" s="75" t="s">
        <v>2656</v>
      </c>
      <c r="C290" s="82" t="s">
        <v>2351</v>
      </c>
      <c r="D290" s="69">
        <v>6861</v>
      </c>
      <c r="E290" s="69"/>
      <c r="F290" s="69" t="s">
        <v>455</v>
      </c>
      <c r="G290" s="94">
        <v>43563</v>
      </c>
      <c r="H290" s="69"/>
      <c r="I290" s="76">
        <v>0.75000000000000011</v>
      </c>
      <c r="J290" s="82" t="s">
        <v>1158</v>
      </c>
      <c r="K290" s="82" t="s">
        <v>129</v>
      </c>
      <c r="L290" s="83">
        <v>7.8602999999999992E-2</v>
      </c>
      <c r="M290" s="83">
        <v>6.8899999999992356E-2</v>
      </c>
      <c r="N290" s="76">
        <v>27803.044738000004</v>
      </c>
      <c r="O290" s="78">
        <v>101.59</v>
      </c>
      <c r="P290" s="76">
        <v>104.50692037200001</v>
      </c>
      <c r="Q290" s="77">
        <f t="shared" si="4"/>
        <v>1.2857699411050875E-3</v>
      </c>
      <c r="R290" s="77">
        <f>P290/'סכום נכסי הקרן'!$C$42</f>
        <v>3.1933307606315285E-5</v>
      </c>
    </row>
    <row r="291" spans="2:18">
      <c r="B291" s="75" t="s">
        <v>2657</v>
      </c>
      <c r="C291" s="82" t="s">
        <v>2351</v>
      </c>
      <c r="D291" s="69">
        <v>6932</v>
      </c>
      <c r="E291" s="69"/>
      <c r="F291" s="69" t="s">
        <v>455</v>
      </c>
      <c r="G291" s="94">
        <v>43098</v>
      </c>
      <c r="H291" s="69"/>
      <c r="I291" s="76">
        <v>1.7899999999790517</v>
      </c>
      <c r="J291" s="82" t="s">
        <v>2536</v>
      </c>
      <c r="K291" s="82" t="s">
        <v>129</v>
      </c>
      <c r="L291" s="83">
        <v>7.9162999999999997E-2</v>
      </c>
      <c r="M291" s="83">
        <v>6.799999999891379E-2</v>
      </c>
      <c r="N291" s="76">
        <v>6829.0627670000013</v>
      </c>
      <c r="O291" s="78">
        <v>102.02</v>
      </c>
      <c r="P291" s="76">
        <v>25.777936326000003</v>
      </c>
      <c r="Q291" s="77">
        <f t="shared" si="4"/>
        <v>3.1715120447250257E-4</v>
      </c>
      <c r="R291" s="77">
        <f>P291/'סכום נכסי הקרן'!$C$42</f>
        <v>7.8767489006853914E-6</v>
      </c>
    </row>
    <row r="292" spans="2:18">
      <c r="B292" s="75" t="s">
        <v>2657</v>
      </c>
      <c r="C292" s="82" t="s">
        <v>2351</v>
      </c>
      <c r="D292" s="69">
        <v>9335</v>
      </c>
      <c r="E292" s="69"/>
      <c r="F292" s="69" t="s">
        <v>455</v>
      </c>
      <c r="G292" s="94">
        <v>44064</v>
      </c>
      <c r="H292" s="69"/>
      <c r="I292" s="76">
        <v>2.5500000000099132</v>
      </c>
      <c r="J292" s="82" t="s">
        <v>2536</v>
      </c>
      <c r="K292" s="82" t="s">
        <v>129</v>
      </c>
      <c r="L292" s="83">
        <v>8.666299999999999E-2</v>
      </c>
      <c r="M292" s="83">
        <v>0.10260000000025114</v>
      </c>
      <c r="N292" s="76">
        <v>25230.729255000002</v>
      </c>
      <c r="O292" s="78">
        <v>97.25</v>
      </c>
      <c r="P292" s="76">
        <v>90.786474422000012</v>
      </c>
      <c r="Q292" s="77">
        <f t="shared" si="4"/>
        <v>1.1169644981901933E-3</v>
      </c>
      <c r="R292" s="77">
        <f>P292/'סכום נכסי הקרן'!$C$42</f>
        <v>2.774086542681574E-5</v>
      </c>
    </row>
    <row r="293" spans="2:18">
      <c r="B293" s="75" t="s">
        <v>2657</v>
      </c>
      <c r="C293" s="82" t="s">
        <v>2351</v>
      </c>
      <c r="D293" s="69" t="s">
        <v>2538</v>
      </c>
      <c r="E293" s="69"/>
      <c r="F293" s="69" t="s">
        <v>455</v>
      </c>
      <c r="G293" s="94">
        <v>42817</v>
      </c>
      <c r="H293" s="69"/>
      <c r="I293" s="76">
        <v>1.8300000000212002</v>
      </c>
      <c r="J293" s="82" t="s">
        <v>2536</v>
      </c>
      <c r="K293" s="82" t="s">
        <v>129</v>
      </c>
      <c r="L293" s="83">
        <v>5.7820000000000003E-2</v>
      </c>
      <c r="M293" s="83">
        <v>8.3099999999810312E-2</v>
      </c>
      <c r="N293" s="76">
        <v>2519.9737680000003</v>
      </c>
      <c r="O293" s="78">
        <v>96.12</v>
      </c>
      <c r="P293" s="76">
        <v>8.9621356070000022</v>
      </c>
      <c r="Q293" s="77">
        <f t="shared" si="4"/>
        <v>1.1026298096403923E-4</v>
      </c>
      <c r="R293" s="77">
        <f>P293/'סכום נכסי הקרן'!$C$42</f>
        <v>2.7384849934255623E-6</v>
      </c>
    </row>
    <row r="294" spans="2:18">
      <c r="B294" s="75" t="s">
        <v>2657</v>
      </c>
      <c r="C294" s="82" t="s">
        <v>2351</v>
      </c>
      <c r="D294" s="69">
        <v>7291</v>
      </c>
      <c r="E294" s="69"/>
      <c r="F294" s="69" t="s">
        <v>455</v>
      </c>
      <c r="G294" s="94">
        <v>43798</v>
      </c>
      <c r="H294" s="69"/>
      <c r="I294" s="76">
        <v>1.7900000000666338</v>
      </c>
      <c r="J294" s="82" t="s">
        <v>2536</v>
      </c>
      <c r="K294" s="82" t="s">
        <v>129</v>
      </c>
      <c r="L294" s="83">
        <v>7.9162999999999997E-2</v>
      </c>
      <c r="M294" s="83">
        <v>7.7499999996668303E-2</v>
      </c>
      <c r="N294" s="76">
        <v>401.70958400000001</v>
      </c>
      <c r="O294" s="78">
        <v>100.97</v>
      </c>
      <c r="P294" s="76">
        <v>1.5007428100000002</v>
      </c>
      <c r="Q294" s="77">
        <f t="shared" si="4"/>
        <v>1.8463944660879837E-5</v>
      </c>
      <c r="R294" s="77">
        <f>P294/'סכום נכסי הקרן'!$C$42</f>
        <v>4.5856945759293386E-7</v>
      </c>
    </row>
    <row r="295" spans="2:18">
      <c r="B295" s="75" t="s">
        <v>2658</v>
      </c>
      <c r="C295" s="82" t="s">
        <v>2351</v>
      </c>
      <c r="D295" s="69" t="s">
        <v>2539</v>
      </c>
      <c r="E295" s="69"/>
      <c r="F295" s="69" t="s">
        <v>455</v>
      </c>
      <c r="G295" s="94">
        <v>43083</v>
      </c>
      <c r="H295" s="69"/>
      <c r="I295" s="76">
        <v>0.76999999997899515</v>
      </c>
      <c r="J295" s="82" t="s">
        <v>2536</v>
      </c>
      <c r="K295" s="82" t="s">
        <v>137</v>
      </c>
      <c r="L295" s="83">
        <v>7.145E-2</v>
      </c>
      <c r="M295" s="83">
        <v>7.0299999991808165E-2</v>
      </c>
      <c r="N295" s="76">
        <v>681.1077130000001</v>
      </c>
      <c r="O295" s="78">
        <v>100.22</v>
      </c>
      <c r="P295" s="76">
        <v>1.9043345520000003</v>
      </c>
      <c r="Q295" s="77">
        <f t="shared" si="4"/>
        <v>2.3429416119561082E-5</v>
      </c>
      <c r="R295" s="77">
        <f>P295/'סכום נכסי הקרן'!$C$42</f>
        <v>5.818916184486819E-7</v>
      </c>
    </row>
    <row r="296" spans="2:18">
      <c r="B296" s="75" t="s">
        <v>2658</v>
      </c>
      <c r="C296" s="82" t="s">
        <v>2351</v>
      </c>
      <c r="D296" s="69" t="s">
        <v>2540</v>
      </c>
      <c r="E296" s="69"/>
      <c r="F296" s="69" t="s">
        <v>455</v>
      </c>
      <c r="G296" s="94">
        <v>43083</v>
      </c>
      <c r="H296" s="69"/>
      <c r="I296" s="76">
        <v>5.2200000003141733</v>
      </c>
      <c r="J296" s="82" t="s">
        <v>2536</v>
      </c>
      <c r="K296" s="82" t="s">
        <v>137</v>
      </c>
      <c r="L296" s="83">
        <v>7.195E-2</v>
      </c>
      <c r="M296" s="83">
        <v>7.3000000003625068E-2</v>
      </c>
      <c r="N296" s="76">
        <v>1476.5591300000003</v>
      </c>
      <c r="O296" s="78">
        <v>100.45</v>
      </c>
      <c r="P296" s="76">
        <v>4.1378416350000009</v>
      </c>
      <c r="Q296" s="77">
        <f t="shared" si="4"/>
        <v>5.0908708977339396E-5</v>
      </c>
      <c r="R296" s="77">
        <f>P296/'סכום נכסי הקרן'!$C$42</f>
        <v>1.2643657404345045E-6</v>
      </c>
    </row>
    <row r="297" spans="2:18">
      <c r="B297" s="75" t="s">
        <v>2658</v>
      </c>
      <c r="C297" s="82" t="s">
        <v>2351</v>
      </c>
      <c r="D297" s="69" t="s">
        <v>2541</v>
      </c>
      <c r="E297" s="69"/>
      <c r="F297" s="69" t="s">
        <v>455</v>
      </c>
      <c r="G297" s="94">
        <v>43083</v>
      </c>
      <c r="H297" s="69"/>
      <c r="I297" s="76">
        <v>5.5399999998195861</v>
      </c>
      <c r="J297" s="82" t="s">
        <v>2536</v>
      </c>
      <c r="K297" s="82" t="s">
        <v>137</v>
      </c>
      <c r="L297" s="83">
        <v>4.4999999999999998E-2</v>
      </c>
      <c r="M297" s="83">
        <v>6.6599999997870307E-2</v>
      </c>
      <c r="N297" s="76">
        <v>5906.2365129999998</v>
      </c>
      <c r="O297" s="78">
        <v>89.48</v>
      </c>
      <c r="P297" s="76">
        <v>14.743815029000002</v>
      </c>
      <c r="Q297" s="77">
        <f t="shared" si="4"/>
        <v>1.8139616126876826E-4</v>
      </c>
      <c r="R297" s="77">
        <f>P297/'סכום נכסי הקרן'!$C$42</f>
        <v>4.5051445295273986E-6</v>
      </c>
    </row>
    <row r="298" spans="2:18">
      <c r="B298" s="75" t="s">
        <v>2659</v>
      </c>
      <c r="C298" s="82" t="s">
        <v>2351</v>
      </c>
      <c r="D298" s="69">
        <v>9186</v>
      </c>
      <c r="E298" s="69"/>
      <c r="F298" s="69" t="s">
        <v>455</v>
      </c>
      <c r="G298" s="94">
        <v>44778</v>
      </c>
      <c r="H298" s="69"/>
      <c r="I298" s="76">
        <v>3.6399999999941128</v>
      </c>
      <c r="J298" s="82" t="s">
        <v>2542</v>
      </c>
      <c r="K298" s="82" t="s">
        <v>131</v>
      </c>
      <c r="L298" s="83">
        <v>7.1870000000000003E-2</v>
      </c>
      <c r="M298" s="83">
        <v>7.2099999999727715E-2</v>
      </c>
      <c r="N298" s="76">
        <v>9925.7826290000012</v>
      </c>
      <c r="O298" s="78">
        <v>102.2</v>
      </c>
      <c r="P298" s="76">
        <v>40.764264391000005</v>
      </c>
      <c r="Q298" s="77">
        <f t="shared" si="4"/>
        <v>5.0153105305025477E-4</v>
      </c>
      <c r="R298" s="77">
        <f>P298/'סכום נכסי הקרן'!$C$42</f>
        <v>1.2455996114987763E-5</v>
      </c>
    </row>
    <row r="299" spans="2:18">
      <c r="B299" s="75" t="s">
        <v>2659</v>
      </c>
      <c r="C299" s="82" t="s">
        <v>2351</v>
      </c>
      <c r="D299" s="69">
        <v>9187</v>
      </c>
      <c r="E299" s="69"/>
      <c r="F299" s="69" t="s">
        <v>455</v>
      </c>
      <c r="G299" s="94">
        <v>44778</v>
      </c>
      <c r="H299" s="69"/>
      <c r="I299" s="76">
        <v>3.5600000000047372</v>
      </c>
      <c r="J299" s="82" t="s">
        <v>2542</v>
      </c>
      <c r="K299" s="82" t="s">
        <v>129</v>
      </c>
      <c r="L299" s="83">
        <v>8.2722999999999991E-2</v>
      </c>
      <c r="M299" s="83">
        <v>9.0300000000048383E-2</v>
      </c>
      <c r="N299" s="76">
        <v>27332.425755000004</v>
      </c>
      <c r="O299" s="78">
        <v>100.2</v>
      </c>
      <c r="P299" s="76">
        <v>101.332238617</v>
      </c>
      <c r="Q299" s="77">
        <f t="shared" si="4"/>
        <v>1.2467111844349655E-3</v>
      </c>
      <c r="R299" s="77">
        <f>P299/'סכום נכסי הקרן'!$C$42</f>
        <v>3.0963246593382264E-5</v>
      </c>
    </row>
    <row r="300" spans="2:18">
      <c r="B300" s="75" t="s">
        <v>2660</v>
      </c>
      <c r="C300" s="82" t="s">
        <v>2351</v>
      </c>
      <c r="D300" s="69" t="s">
        <v>2543</v>
      </c>
      <c r="E300" s="69"/>
      <c r="F300" s="69" t="s">
        <v>455</v>
      </c>
      <c r="G300" s="94">
        <v>42870</v>
      </c>
      <c r="H300" s="69"/>
      <c r="I300" s="76">
        <v>0.9700000000106116</v>
      </c>
      <c r="J300" s="82" t="s">
        <v>2536</v>
      </c>
      <c r="K300" s="82" t="s">
        <v>129</v>
      </c>
      <c r="L300" s="83">
        <v>7.9430000000000001E-2</v>
      </c>
      <c r="M300" s="83">
        <v>9.0700000003289608E-2</v>
      </c>
      <c r="N300" s="76">
        <v>1793.2479480000004</v>
      </c>
      <c r="O300" s="78">
        <v>99.42</v>
      </c>
      <c r="P300" s="76">
        <v>6.596534569000001</v>
      </c>
      <c r="Q300" s="77">
        <f t="shared" si="4"/>
        <v>8.1158509255557806E-5</v>
      </c>
      <c r="R300" s="77">
        <f>P300/'סכום נכסי הקרן'!$C$42</f>
        <v>2.0156480238605093E-6</v>
      </c>
    </row>
    <row r="301" spans="2:18">
      <c r="B301" s="75" t="s">
        <v>2661</v>
      </c>
      <c r="C301" s="82" t="s">
        <v>2351</v>
      </c>
      <c r="D301" s="69">
        <v>8702</v>
      </c>
      <c r="E301" s="69"/>
      <c r="F301" s="69" t="s">
        <v>455</v>
      </c>
      <c r="G301" s="94">
        <v>44497</v>
      </c>
      <c r="H301" s="69"/>
      <c r="I301" s="76">
        <v>4.9999996942453474E-2</v>
      </c>
      <c r="J301" s="82" t="s">
        <v>1158</v>
      </c>
      <c r="K301" s="82" t="s">
        <v>129</v>
      </c>
      <c r="L301" s="83">
        <v>7.0890000000000009E-2</v>
      </c>
      <c r="M301" s="83">
        <v>5.4900000067266023E-2</v>
      </c>
      <c r="N301" s="76">
        <v>22.012774000000004</v>
      </c>
      <c r="O301" s="78">
        <v>100.39</v>
      </c>
      <c r="P301" s="76">
        <v>8.1764905000000013E-2</v>
      </c>
      <c r="Q301" s="77">
        <f t="shared" si="4"/>
        <v>1.0059702908868822E-6</v>
      </c>
      <c r="R301" s="77">
        <f>P301/'סכום נכסי הקרן'!$C$42</f>
        <v>2.4984219738482549E-8</v>
      </c>
    </row>
    <row r="302" spans="2:18">
      <c r="B302" s="75" t="s">
        <v>2661</v>
      </c>
      <c r="C302" s="82" t="s">
        <v>2351</v>
      </c>
      <c r="D302" s="69">
        <v>9118</v>
      </c>
      <c r="E302" s="69"/>
      <c r="F302" s="69" t="s">
        <v>455</v>
      </c>
      <c r="G302" s="94">
        <v>44733</v>
      </c>
      <c r="H302" s="69"/>
      <c r="I302" s="76">
        <v>5.0000001228500124E-2</v>
      </c>
      <c r="J302" s="82" t="s">
        <v>1158</v>
      </c>
      <c r="K302" s="82" t="s">
        <v>129</v>
      </c>
      <c r="L302" s="83">
        <v>7.0890000000000009E-2</v>
      </c>
      <c r="M302" s="83">
        <v>5.4899999966830489E-2</v>
      </c>
      <c r="N302" s="76">
        <v>87.65821600000001</v>
      </c>
      <c r="O302" s="78">
        <v>100.39</v>
      </c>
      <c r="P302" s="76">
        <v>0.32560029200000007</v>
      </c>
      <c r="Q302" s="77">
        <f t="shared" si="4"/>
        <v>4.0059267537349163E-6</v>
      </c>
      <c r="R302" s="77">
        <f>P302/'סכום נכסי הקרן'!$C$42</f>
        <v>9.9490964274245567E-8</v>
      </c>
    </row>
    <row r="303" spans="2:18">
      <c r="B303" s="75" t="s">
        <v>2661</v>
      </c>
      <c r="C303" s="82" t="s">
        <v>2351</v>
      </c>
      <c r="D303" s="69">
        <v>9233</v>
      </c>
      <c r="E303" s="69"/>
      <c r="F303" s="69" t="s">
        <v>455</v>
      </c>
      <c r="G303" s="94">
        <v>44819</v>
      </c>
      <c r="H303" s="69"/>
      <c r="I303" s="76">
        <v>5.0000000782339661E-2</v>
      </c>
      <c r="J303" s="82" t="s">
        <v>1158</v>
      </c>
      <c r="K303" s="82" t="s">
        <v>129</v>
      </c>
      <c r="L303" s="83">
        <v>7.0890000000000009E-2</v>
      </c>
      <c r="M303" s="83">
        <v>5.490000032701798E-2</v>
      </c>
      <c r="N303" s="76">
        <v>17.206105000000001</v>
      </c>
      <c r="O303" s="78">
        <v>100.39</v>
      </c>
      <c r="P303" s="76">
        <v>6.3910859000000014E-2</v>
      </c>
      <c r="Q303" s="77">
        <f t="shared" si="4"/>
        <v>7.8630832407938987E-7</v>
      </c>
      <c r="R303" s="77">
        <f>P303/'סכום נכסי הקרן'!$C$42</f>
        <v>1.9528707884283304E-8</v>
      </c>
    </row>
    <row r="304" spans="2:18">
      <c r="B304" s="75" t="s">
        <v>2661</v>
      </c>
      <c r="C304" s="82" t="s">
        <v>2351</v>
      </c>
      <c r="D304" s="69">
        <v>9276</v>
      </c>
      <c r="E304" s="69"/>
      <c r="F304" s="69" t="s">
        <v>455</v>
      </c>
      <c r="G304" s="94">
        <v>44854</v>
      </c>
      <c r="H304" s="69"/>
      <c r="I304" s="76">
        <v>5.0000013042727456E-2</v>
      </c>
      <c r="J304" s="82" t="s">
        <v>1158</v>
      </c>
      <c r="K304" s="82" t="s">
        <v>129</v>
      </c>
      <c r="L304" s="83">
        <v>7.0890000000000009E-2</v>
      </c>
      <c r="M304" s="83">
        <v>5.4899999452205445E-2</v>
      </c>
      <c r="N304" s="76">
        <v>4.1282820000000005</v>
      </c>
      <c r="O304" s="78">
        <v>100.39</v>
      </c>
      <c r="P304" s="76">
        <v>1.5334216000000001E-2</v>
      </c>
      <c r="Q304" s="77">
        <f t="shared" si="4"/>
        <v>1.8865998474580607E-7</v>
      </c>
      <c r="R304" s="77">
        <f>P304/'סכום נכסי הקרן'!$C$42</f>
        <v>4.6855484276702202E-9</v>
      </c>
    </row>
    <row r="305" spans="2:18">
      <c r="B305" s="75" t="s">
        <v>2661</v>
      </c>
      <c r="C305" s="82" t="s">
        <v>2351</v>
      </c>
      <c r="D305" s="69">
        <v>9430</v>
      </c>
      <c r="E305" s="69"/>
      <c r="F305" s="69" t="s">
        <v>455</v>
      </c>
      <c r="G305" s="94">
        <v>44950</v>
      </c>
      <c r="H305" s="69"/>
      <c r="I305" s="76">
        <v>4.9999999403321942E-2</v>
      </c>
      <c r="J305" s="82" t="s">
        <v>1158</v>
      </c>
      <c r="K305" s="82" t="s">
        <v>129</v>
      </c>
      <c r="L305" s="83">
        <v>7.0890000000000009E-2</v>
      </c>
      <c r="M305" s="83">
        <v>5.4900000036994044E-2</v>
      </c>
      <c r="N305" s="76">
        <v>22.559930000000005</v>
      </c>
      <c r="O305" s="78">
        <v>100.39</v>
      </c>
      <c r="P305" s="76">
        <v>8.3797281000000001E-2</v>
      </c>
      <c r="Q305" s="77">
        <f t="shared" si="4"/>
        <v>1.0309750270375755E-6</v>
      </c>
      <c r="R305" s="77">
        <f>P305/'סכום נכסי הקרן'!$C$42</f>
        <v>2.560523591376237E-8</v>
      </c>
    </row>
    <row r="306" spans="2:18">
      <c r="B306" s="75" t="s">
        <v>2661</v>
      </c>
      <c r="C306" s="82" t="s">
        <v>2351</v>
      </c>
      <c r="D306" s="69">
        <v>9539</v>
      </c>
      <c r="E306" s="69"/>
      <c r="F306" s="69" t="s">
        <v>455</v>
      </c>
      <c r="G306" s="94">
        <v>45029</v>
      </c>
      <c r="H306" s="69"/>
      <c r="I306" s="76">
        <v>5.0000005370100714E-2</v>
      </c>
      <c r="J306" s="82" t="s">
        <v>1158</v>
      </c>
      <c r="K306" s="82" t="s">
        <v>129</v>
      </c>
      <c r="L306" s="83">
        <v>7.0890000000000009E-2</v>
      </c>
      <c r="M306" s="83">
        <v>5.4899999953459122E-2</v>
      </c>
      <c r="N306" s="76">
        <v>7.5199780000000009</v>
      </c>
      <c r="O306" s="78">
        <v>100.39</v>
      </c>
      <c r="P306" s="76">
        <v>2.7932437000000004E-2</v>
      </c>
      <c r="Q306" s="77">
        <f t="shared" si="4"/>
        <v>3.4365846537789669E-7</v>
      </c>
      <c r="R306" s="77">
        <f>P306/'סכום נכסי הקרן'!$C$42</f>
        <v>8.5350816935373466E-9</v>
      </c>
    </row>
    <row r="307" spans="2:18">
      <c r="B307" s="75" t="s">
        <v>2661</v>
      </c>
      <c r="C307" s="82" t="s">
        <v>2351</v>
      </c>
      <c r="D307" s="69">
        <v>8060</v>
      </c>
      <c r="E307" s="69"/>
      <c r="F307" s="69" t="s">
        <v>455</v>
      </c>
      <c r="G307" s="94">
        <v>44150</v>
      </c>
      <c r="H307" s="69"/>
      <c r="I307" s="76">
        <v>5.0000000004102214E-2</v>
      </c>
      <c r="J307" s="82" t="s">
        <v>1158</v>
      </c>
      <c r="K307" s="82" t="s">
        <v>129</v>
      </c>
      <c r="L307" s="83">
        <v>7.0890000000000009E-2</v>
      </c>
      <c r="M307" s="83">
        <v>5.4899999999800358E-2</v>
      </c>
      <c r="N307" s="76">
        <v>29532.575505000004</v>
      </c>
      <c r="O307" s="78">
        <v>100.39</v>
      </c>
      <c r="P307" s="76">
        <v>109.69667933100003</v>
      </c>
      <c r="Q307" s="77">
        <f t="shared" si="4"/>
        <v>1.3496206033130121E-3</v>
      </c>
      <c r="R307" s="77">
        <f>P307/'סכום נכסי הקרן'!$C$42</f>
        <v>3.3519098945783176E-5</v>
      </c>
    </row>
    <row r="308" spans="2:18">
      <c r="B308" s="75" t="s">
        <v>2661</v>
      </c>
      <c r="C308" s="82" t="s">
        <v>2351</v>
      </c>
      <c r="D308" s="69">
        <v>8119</v>
      </c>
      <c r="E308" s="69"/>
      <c r="F308" s="69" t="s">
        <v>455</v>
      </c>
      <c r="G308" s="94">
        <v>44169</v>
      </c>
      <c r="H308" s="69"/>
      <c r="I308" s="76">
        <v>4.9999998269755111E-2</v>
      </c>
      <c r="J308" s="82" t="s">
        <v>1158</v>
      </c>
      <c r="K308" s="82" t="s">
        <v>129</v>
      </c>
      <c r="L308" s="83">
        <v>7.0890000000000009E-2</v>
      </c>
      <c r="M308" s="83">
        <v>5.4899999938095696E-2</v>
      </c>
      <c r="N308" s="76">
        <v>70.018495000000016</v>
      </c>
      <c r="O308" s="78">
        <v>100.39</v>
      </c>
      <c r="P308" s="76">
        <v>0.26007878899999998</v>
      </c>
      <c r="Q308" s="77">
        <f t="shared" si="4"/>
        <v>3.1998023482548903E-6</v>
      </c>
      <c r="R308" s="77">
        <f>P308/'סכום נכסי הקרן'!$C$42</f>
        <v>7.9470105342804921E-8</v>
      </c>
    </row>
    <row r="309" spans="2:18">
      <c r="B309" s="75" t="s">
        <v>2661</v>
      </c>
      <c r="C309" s="82" t="s">
        <v>2351</v>
      </c>
      <c r="D309" s="69">
        <v>8418</v>
      </c>
      <c r="E309" s="69"/>
      <c r="F309" s="69" t="s">
        <v>455</v>
      </c>
      <c r="G309" s="94">
        <v>44326</v>
      </c>
      <c r="H309" s="69"/>
      <c r="I309" s="76">
        <v>5.0000003634359066E-2</v>
      </c>
      <c r="J309" s="82" t="s">
        <v>1158</v>
      </c>
      <c r="K309" s="82" t="s">
        <v>129</v>
      </c>
      <c r="L309" s="83">
        <v>7.0890000000000009E-2</v>
      </c>
      <c r="M309" s="83">
        <v>5.4899999883700507E-2</v>
      </c>
      <c r="N309" s="76">
        <v>14.815285000000001</v>
      </c>
      <c r="O309" s="78">
        <v>100.39</v>
      </c>
      <c r="P309" s="76">
        <v>5.5030336000000006E-2</v>
      </c>
      <c r="Q309" s="77">
        <f t="shared" si="4"/>
        <v>6.7704943965290329E-7</v>
      </c>
      <c r="R309" s="77">
        <f>P309/'סכום נכסי הקרן'!$C$42</f>
        <v>1.6815160574167203E-8</v>
      </c>
    </row>
    <row r="310" spans="2:18">
      <c r="B310" s="75" t="s">
        <v>2662</v>
      </c>
      <c r="C310" s="82" t="s">
        <v>2351</v>
      </c>
      <c r="D310" s="69">
        <v>8718</v>
      </c>
      <c r="E310" s="69"/>
      <c r="F310" s="69" t="s">
        <v>455</v>
      </c>
      <c r="G310" s="94">
        <v>44508</v>
      </c>
      <c r="H310" s="69"/>
      <c r="I310" s="76">
        <v>3.1700000000026147</v>
      </c>
      <c r="J310" s="82" t="s">
        <v>2536</v>
      </c>
      <c r="K310" s="82" t="s">
        <v>129</v>
      </c>
      <c r="L310" s="83">
        <v>8.5919000000000009E-2</v>
      </c>
      <c r="M310" s="83">
        <v>9.0700000000222297E-2</v>
      </c>
      <c r="N310" s="76">
        <v>24837.449004000002</v>
      </c>
      <c r="O310" s="78">
        <v>99.86</v>
      </c>
      <c r="P310" s="76">
        <v>91.769899928000015</v>
      </c>
      <c r="Q310" s="77">
        <f t="shared" si="4"/>
        <v>1.1290637826244674E-3</v>
      </c>
      <c r="R310" s="77">
        <f>P310/'סכום נכסי הקרן'!$C$42</f>
        <v>2.8041362552548748E-5</v>
      </c>
    </row>
    <row r="311" spans="2:18">
      <c r="B311" s="75" t="s">
        <v>2663</v>
      </c>
      <c r="C311" s="82" t="s">
        <v>2351</v>
      </c>
      <c r="D311" s="69">
        <v>8806</v>
      </c>
      <c r="E311" s="69"/>
      <c r="F311" s="69" t="s">
        <v>455</v>
      </c>
      <c r="G311" s="94">
        <v>44137</v>
      </c>
      <c r="H311" s="69"/>
      <c r="I311" s="76">
        <v>0.22000000000221068</v>
      </c>
      <c r="J311" s="82" t="s">
        <v>1158</v>
      </c>
      <c r="K311" s="82" t="s">
        <v>129</v>
      </c>
      <c r="L311" s="83">
        <v>7.2756000000000001E-2</v>
      </c>
      <c r="M311" s="83">
        <v>5.6100000000050533E-2</v>
      </c>
      <c r="N311" s="76">
        <v>33896.645112000006</v>
      </c>
      <c r="O311" s="78">
        <v>100.99</v>
      </c>
      <c r="P311" s="76">
        <v>126.65921787600001</v>
      </c>
      <c r="Q311" s="77">
        <f t="shared" ref="Q311:Q343" si="5">IFERROR(P311/$P$10,0)</f>
        <v>1.5583141722016886E-3</v>
      </c>
      <c r="R311" s="77">
        <f>P311/'סכום נכסי הקרן'!$C$42</f>
        <v>3.870220030608879E-5</v>
      </c>
    </row>
    <row r="312" spans="2:18">
      <c r="B312" s="75" t="s">
        <v>2663</v>
      </c>
      <c r="C312" s="82" t="s">
        <v>2351</v>
      </c>
      <c r="D312" s="69">
        <v>9044</v>
      </c>
      <c r="E312" s="69"/>
      <c r="F312" s="69" t="s">
        <v>455</v>
      </c>
      <c r="G312" s="94">
        <v>44679</v>
      </c>
      <c r="H312" s="69"/>
      <c r="I312" s="76">
        <v>0.21999999977995657</v>
      </c>
      <c r="J312" s="82" t="s">
        <v>1158</v>
      </c>
      <c r="K312" s="82" t="s">
        <v>129</v>
      </c>
      <c r="L312" s="83">
        <v>7.2756000000000001E-2</v>
      </c>
      <c r="M312" s="83">
        <v>5.6099999985147066E-2</v>
      </c>
      <c r="N312" s="76">
        <v>291.89241700000008</v>
      </c>
      <c r="O312" s="78">
        <v>100.99</v>
      </c>
      <c r="P312" s="76">
        <v>1.0906939420000004</v>
      </c>
      <c r="Q312" s="77">
        <f t="shared" si="5"/>
        <v>1.3419029864980587E-5</v>
      </c>
      <c r="R312" s="77">
        <f>P312/'סכום נכסי הקרן'!$C$42</f>
        <v>3.3327424662646823E-7</v>
      </c>
    </row>
    <row r="313" spans="2:18">
      <c r="B313" s="75" t="s">
        <v>2663</v>
      </c>
      <c r="C313" s="82" t="s">
        <v>2351</v>
      </c>
      <c r="D313" s="69">
        <v>9224</v>
      </c>
      <c r="E313" s="69"/>
      <c r="F313" s="69" t="s">
        <v>455</v>
      </c>
      <c r="G313" s="94">
        <v>44810</v>
      </c>
      <c r="H313" s="69"/>
      <c r="I313" s="76">
        <v>0.21999999989866717</v>
      </c>
      <c r="J313" s="82" t="s">
        <v>1158</v>
      </c>
      <c r="K313" s="82" t="s">
        <v>129</v>
      </c>
      <c r="L313" s="83">
        <v>7.2756000000000001E-2</v>
      </c>
      <c r="M313" s="83">
        <v>5.6100000007093295E-2</v>
      </c>
      <c r="N313" s="76">
        <v>528.20169700000008</v>
      </c>
      <c r="O313" s="78">
        <v>100.99</v>
      </c>
      <c r="P313" s="76">
        <v>1.9736942600000005</v>
      </c>
      <c r="Q313" s="77">
        <f t="shared" si="5"/>
        <v>2.4282762743428492E-5</v>
      </c>
      <c r="R313" s="77">
        <f>P313/'סכום נכסי הקרן'!$C$42</f>
        <v>6.0308528565430011E-7</v>
      </c>
    </row>
    <row r="314" spans="2:18">
      <c r="B314" s="75" t="s">
        <v>2664</v>
      </c>
      <c r="C314" s="82" t="s">
        <v>2351</v>
      </c>
      <c r="D314" s="69" t="s">
        <v>2544</v>
      </c>
      <c r="E314" s="69"/>
      <c r="F314" s="69" t="s">
        <v>455</v>
      </c>
      <c r="G314" s="94">
        <v>42921</v>
      </c>
      <c r="H314" s="69"/>
      <c r="I314" s="76">
        <v>7.2100000007854357</v>
      </c>
      <c r="J314" s="82" t="s">
        <v>2536</v>
      </c>
      <c r="K314" s="82" t="s">
        <v>129</v>
      </c>
      <c r="L314" s="83">
        <v>7.8939999999999996E-2</v>
      </c>
      <c r="M314" s="101">
        <v>0</v>
      </c>
      <c r="N314" s="76">
        <v>3784.2153410000005</v>
      </c>
      <c r="O314" s="78">
        <v>14.370590999999999</v>
      </c>
      <c r="P314" s="76">
        <v>2.0116200020000004</v>
      </c>
      <c r="Q314" s="77">
        <f t="shared" si="5"/>
        <v>2.4749370876977241E-5</v>
      </c>
      <c r="R314" s="77">
        <f>P314/'סכום נכסי הקרן'!$C$42</f>
        <v>6.1467393816815057E-7</v>
      </c>
    </row>
    <row r="315" spans="2:18">
      <c r="B315" s="75" t="s">
        <v>2664</v>
      </c>
      <c r="C315" s="82" t="s">
        <v>2351</v>
      </c>
      <c r="D315" s="69">
        <v>6497</v>
      </c>
      <c r="E315" s="69"/>
      <c r="F315" s="69" t="s">
        <v>455</v>
      </c>
      <c r="G315" s="94">
        <v>43342</v>
      </c>
      <c r="H315" s="69"/>
      <c r="I315" s="76">
        <v>1.0600000014666948</v>
      </c>
      <c r="J315" s="82" t="s">
        <v>2536</v>
      </c>
      <c r="K315" s="82" t="s">
        <v>129</v>
      </c>
      <c r="L315" s="83">
        <v>7.8939999999999996E-2</v>
      </c>
      <c r="M315" s="101">
        <v>0</v>
      </c>
      <c r="N315" s="76">
        <v>718.25422400000014</v>
      </c>
      <c r="O315" s="78">
        <v>14.370590999999999</v>
      </c>
      <c r="P315" s="76">
        <v>0.38181087400000002</v>
      </c>
      <c r="Q315" s="77">
        <f t="shared" si="5"/>
        <v>4.697497000474161E-6</v>
      </c>
      <c r="R315" s="77">
        <f>P315/'סכום נכסי הקרן'!$C$42</f>
        <v>1.1666676277014048E-7</v>
      </c>
    </row>
    <row r="316" spans="2:18">
      <c r="B316" s="75" t="s">
        <v>2665</v>
      </c>
      <c r="C316" s="82" t="s">
        <v>2351</v>
      </c>
      <c r="D316" s="69">
        <v>9405</v>
      </c>
      <c r="E316" s="69"/>
      <c r="F316" s="69" t="s">
        <v>455</v>
      </c>
      <c r="G316" s="94">
        <v>43866</v>
      </c>
      <c r="H316" s="69"/>
      <c r="I316" s="76">
        <v>1.2899999999927272</v>
      </c>
      <c r="J316" s="82" t="s">
        <v>1158</v>
      </c>
      <c r="K316" s="82" t="s">
        <v>129</v>
      </c>
      <c r="L316" s="83">
        <v>7.5109000000000009E-2</v>
      </c>
      <c r="M316" s="83">
        <v>7.9199999999679263E-2</v>
      </c>
      <c r="N316" s="76">
        <v>28874.408745000004</v>
      </c>
      <c r="O316" s="78">
        <v>100.39</v>
      </c>
      <c r="P316" s="76">
        <v>107.251966882</v>
      </c>
      <c r="Q316" s="77">
        <f t="shared" si="5"/>
        <v>1.3195428077911397E-3</v>
      </c>
      <c r="R316" s="77">
        <f>P316/'סכום נכסי הקרן'!$C$42</f>
        <v>3.2772088562499291E-5</v>
      </c>
    </row>
    <row r="317" spans="2:18">
      <c r="B317" s="75" t="s">
        <v>2665</v>
      </c>
      <c r="C317" s="82" t="s">
        <v>2351</v>
      </c>
      <c r="D317" s="69">
        <v>9439</v>
      </c>
      <c r="E317" s="69"/>
      <c r="F317" s="69" t="s">
        <v>455</v>
      </c>
      <c r="G317" s="94">
        <v>44953</v>
      </c>
      <c r="H317" s="69"/>
      <c r="I317" s="76">
        <v>1.29</v>
      </c>
      <c r="J317" s="82" t="s">
        <v>1158</v>
      </c>
      <c r="K317" s="82" t="s">
        <v>129</v>
      </c>
      <c r="L317" s="83">
        <v>7.5109000000000009E-2</v>
      </c>
      <c r="M317" s="83">
        <v>7.9200000064931067E-2</v>
      </c>
      <c r="N317" s="76">
        <v>82.924975000000018</v>
      </c>
      <c r="O317" s="78">
        <v>100.39</v>
      </c>
      <c r="P317" s="76">
        <v>0.30801900000000004</v>
      </c>
      <c r="Q317" s="77">
        <f t="shared" si="5"/>
        <v>3.7896205349799721E-6</v>
      </c>
      <c r="R317" s="77">
        <f>P317/'סכום נכסי הקרן'!$C$42</f>
        <v>9.4118795583846835E-8</v>
      </c>
    </row>
    <row r="318" spans="2:18">
      <c r="B318" s="75" t="s">
        <v>2665</v>
      </c>
      <c r="C318" s="82" t="s">
        <v>2351</v>
      </c>
      <c r="D318" s="69">
        <v>9447</v>
      </c>
      <c r="E318" s="69"/>
      <c r="F318" s="69" t="s">
        <v>455</v>
      </c>
      <c r="G318" s="94">
        <v>44959</v>
      </c>
      <c r="H318" s="69"/>
      <c r="I318" s="76">
        <v>1.2899999990759423</v>
      </c>
      <c r="J318" s="82" t="s">
        <v>1158</v>
      </c>
      <c r="K318" s="82" t="s">
        <v>129</v>
      </c>
      <c r="L318" s="83">
        <v>7.5109000000000009E-2</v>
      </c>
      <c r="M318" s="83">
        <v>7.9200000076234789E-2</v>
      </c>
      <c r="N318" s="76">
        <v>46.615309000000003</v>
      </c>
      <c r="O318" s="78">
        <v>100.39</v>
      </c>
      <c r="P318" s="76">
        <v>0.173149304</v>
      </c>
      <c r="Q318" s="77">
        <f t="shared" si="5"/>
        <v>2.1302911770244359E-6</v>
      </c>
      <c r="R318" s="77">
        <f>P318/'סכום נכסי הקרן'!$C$42</f>
        <v>5.2907787989251805E-8</v>
      </c>
    </row>
    <row r="319" spans="2:18">
      <c r="B319" s="75" t="s">
        <v>2665</v>
      </c>
      <c r="C319" s="82" t="s">
        <v>2351</v>
      </c>
      <c r="D319" s="69">
        <v>9467</v>
      </c>
      <c r="E319" s="69"/>
      <c r="F319" s="69" t="s">
        <v>455</v>
      </c>
      <c r="G319" s="94">
        <v>44966</v>
      </c>
      <c r="H319" s="69"/>
      <c r="I319" s="76">
        <v>1.28999999841871</v>
      </c>
      <c r="J319" s="82" t="s">
        <v>1158</v>
      </c>
      <c r="K319" s="82" t="s">
        <v>129</v>
      </c>
      <c r="L319" s="83">
        <v>7.5109000000000009E-2</v>
      </c>
      <c r="M319" s="83">
        <v>7.9699999956418105E-2</v>
      </c>
      <c r="N319" s="76">
        <v>69.845737000000014</v>
      </c>
      <c r="O319" s="78">
        <v>100.33</v>
      </c>
      <c r="P319" s="76">
        <v>0.25928202900000008</v>
      </c>
      <c r="Q319" s="77">
        <f t="shared" si="5"/>
        <v>3.1899996475856124E-6</v>
      </c>
      <c r="R319" s="77">
        <f>P319/'סכום נכסי הקרן'!$C$42</f>
        <v>7.9226646038121193E-8</v>
      </c>
    </row>
    <row r="320" spans="2:18">
      <c r="B320" s="75" t="s">
        <v>2665</v>
      </c>
      <c r="C320" s="82" t="s">
        <v>2351</v>
      </c>
      <c r="D320" s="69">
        <v>9491</v>
      </c>
      <c r="E320" s="69"/>
      <c r="F320" s="69" t="s">
        <v>455</v>
      </c>
      <c r="G320" s="94">
        <v>44986</v>
      </c>
      <c r="H320" s="69"/>
      <c r="I320" s="76">
        <v>1.2900000001586347</v>
      </c>
      <c r="J320" s="82" t="s">
        <v>1158</v>
      </c>
      <c r="K320" s="82" t="s">
        <v>129</v>
      </c>
      <c r="L320" s="83">
        <v>7.5109000000000009E-2</v>
      </c>
      <c r="M320" s="83">
        <v>7.969999999881025E-2</v>
      </c>
      <c r="N320" s="76">
        <v>271.70001700000006</v>
      </c>
      <c r="O320" s="78">
        <v>100.33</v>
      </c>
      <c r="P320" s="76">
        <v>1.008607496</v>
      </c>
      <c r="Q320" s="77">
        <f t="shared" si="5"/>
        <v>1.2409103589636773E-5</v>
      </c>
      <c r="R320" s="77">
        <f>P320/'סכום נכסי הקרן'!$C$42</f>
        <v>3.0819177628769526E-7</v>
      </c>
    </row>
    <row r="321" spans="2:18">
      <c r="B321" s="75" t="s">
        <v>2665</v>
      </c>
      <c r="C321" s="82" t="s">
        <v>2351</v>
      </c>
      <c r="D321" s="69">
        <v>9510</v>
      </c>
      <c r="E321" s="69"/>
      <c r="F321" s="69" t="s">
        <v>455</v>
      </c>
      <c r="G321" s="94">
        <v>44994</v>
      </c>
      <c r="H321" s="69"/>
      <c r="I321" s="76">
        <v>1.2899999993396536</v>
      </c>
      <c r="J321" s="82" t="s">
        <v>1158</v>
      </c>
      <c r="K321" s="82" t="s">
        <v>129</v>
      </c>
      <c r="L321" s="83">
        <v>7.5109000000000009E-2</v>
      </c>
      <c r="M321" s="83">
        <v>7.9699999944632505E-2</v>
      </c>
      <c r="N321" s="76">
        <v>53.032128000000014</v>
      </c>
      <c r="O321" s="78">
        <v>100.33</v>
      </c>
      <c r="P321" s="76">
        <v>0.19686639700000003</v>
      </c>
      <c r="Q321" s="77">
        <f t="shared" si="5"/>
        <v>2.4220874060324836E-6</v>
      </c>
      <c r="R321" s="77">
        <f>P321/'סכום נכסי הקרן'!$C$42</f>
        <v>6.015482219139546E-8</v>
      </c>
    </row>
    <row r="322" spans="2:18">
      <c r="B322" s="75" t="s">
        <v>2665</v>
      </c>
      <c r="C322" s="82" t="s">
        <v>2351</v>
      </c>
      <c r="D322" s="69">
        <v>9560</v>
      </c>
      <c r="E322" s="69"/>
      <c r="F322" s="69" t="s">
        <v>455</v>
      </c>
      <c r="G322" s="94">
        <v>45058</v>
      </c>
      <c r="H322" s="69"/>
      <c r="I322" s="76">
        <v>1.2900000002254797</v>
      </c>
      <c r="J322" s="82" t="s">
        <v>1158</v>
      </c>
      <c r="K322" s="82" t="s">
        <v>129</v>
      </c>
      <c r="L322" s="83">
        <v>7.5109000000000009E-2</v>
      </c>
      <c r="M322" s="83">
        <v>7.9700000040586388E-2</v>
      </c>
      <c r="N322" s="76">
        <v>286.72841100000005</v>
      </c>
      <c r="O322" s="78">
        <v>100.33</v>
      </c>
      <c r="P322" s="76">
        <v>1.0643960440000002</v>
      </c>
      <c r="Q322" s="77">
        <f t="shared" si="5"/>
        <v>1.3095481466058412E-5</v>
      </c>
      <c r="R322" s="77">
        <f>P322/'סכום נכסי הקרן'!$C$42</f>
        <v>3.2523861737584777E-7</v>
      </c>
    </row>
    <row r="323" spans="2:18">
      <c r="B323" s="75" t="s">
        <v>2666</v>
      </c>
      <c r="C323" s="82" t="s">
        <v>2351</v>
      </c>
      <c r="D323" s="69">
        <v>9606</v>
      </c>
      <c r="E323" s="69"/>
      <c r="F323" s="69" t="s">
        <v>455</v>
      </c>
      <c r="G323" s="94">
        <v>44136</v>
      </c>
      <c r="H323" s="69"/>
      <c r="I323" s="76">
        <v>4.9999999999193162E-2</v>
      </c>
      <c r="J323" s="82" t="s">
        <v>1158</v>
      </c>
      <c r="K323" s="82" t="s">
        <v>129</v>
      </c>
      <c r="L323" s="83">
        <v>7.0095999999999992E-2</v>
      </c>
      <c r="M323" s="101">
        <v>0</v>
      </c>
      <c r="N323" s="76">
        <v>19705.024841999999</v>
      </c>
      <c r="O323" s="78">
        <v>84.997694999999993</v>
      </c>
      <c r="P323" s="76">
        <v>61.970620901000018</v>
      </c>
      <c r="Q323" s="77">
        <f t="shared" si="5"/>
        <v>7.6243717930351272E-4</v>
      </c>
      <c r="R323" s="77">
        <f>P323/'סכום נכסי הקרן'!$C$42</f>
        <v>1.8935845518572838E-5</v>
      </c>
    </row>
    <row r="324" spans="2:18">
      <c r="B324" s="75" t="s">
        <v>2667</v>
      </c>
      <c r="C324" s="82" t="s">
        <v>2351</v>
      </c>
      <c r="D324" s="69">
        <v>6588</v>
      </c>
      <c r="E324" s="69"/>
      <c r="F324" s="69" t="s">
        <v>455</v>
      </c>
      <c r="G324" s="94">
        <v>43397</v>
      </c>
      <c r="H324" s="69"/>
      <c r="I324" s="76">
        <v>2.9999999997933638E-2</v>
      </c>
      <c r="J324" s="82" t="s">
        <v>1158</v>
      </c>
      <c r="K324" s="82" t="s">
        <v>129</v>
      </c>
      <c r="L324" s="83">
        <v>7.0457000000000006E-2</v>
      </c>
      <c r="M324" s="83">
        <v>6.1199999999769758E-2</v>
      </c>
      <c r="N324" s="76">
        <v>18231.125000000004</v>
      </c>
      <c r="O324" s="78">
        <v>100.44</v>
      </c>
      <c r="P324" s="76">
        <v>67.751963538000012</v>
      </c>
      <c r="Q324" s="77">
        <f t="shared" si="5"/>
        <v>8.335662160737458E-4</v>
      </c>
      <c r="R324" s="77">
        <f>P324/'סכום נכסי הקרן'!$C$42</f>
        <v>2.0702402146092505E-5</v>
      </c>
    </row>
    <row r="325" spans="2:18">
      <c r="B325" s="75" t="s">
        <v>2668</v>
      </c>
      <c r="C325" s="82" t="s">
        <v>2351</v>
      </c>
      <c r="D325" s="69" t="s">
        <v>2545</v>
      </c>
      <c r="E325" s="69"/>
      <c r="F325" s="69" t="s">
        <v>455</v>
      </c>
      <c r="G325" s="94">
        <v>44144</v>
      </c>
      <c r="H325" s="69"/>
      <c r="I325" s="76">
        <v>2.9999999995807321E-2</v>
      </c>
      <c r="J325" s="82" t="s">
        <v>1158</v>
      </c>
      <c r="K325" s="82" t="s">
        <v>129</v>
      </c>
      <c r="L325" s="83">
        <v>7.8763E-2</v>
      </c>
      <c r="M325" s="101">
        <v>0</v>
      </c>
      <c r="N325" s="76">
        <v>22293.302902000003</v>
      </c>
      <c r="O325" s="78">
        <v>75.180498</v>
      </c>
      <c r="P325" s="76">
        <v>62.012799242000007</v>
      </c>
      <c r="Q325" s="77">
        <f t="shared" si="5"/>
        <v>7.6295610802928915E-4</v>
      </c>
      <c r="R325" s="77">
        <f>P325/'סכום נכסי הקרן'!$C$42</f>
        <v>1.8948733602277553E-5</v>
      </c>
    </row>
    <row r="326" spans="2:18">
      <c r="B326" s="75" t="s">
        <v>2669</v>
      </c>
      <c r="C326" s="82" t="s">
        <v>2351</v>
      </c>
      <c r="D326" s="69">
        <v>6826</v>
      </c>
      <c r="E326" s="69"/>
      <c r="F326" s="69" t="s">
        <v>455</v>
      </c>
      <c r="G326" s="94">
        <v>43550</v>
      </c>
      <c r="H326" s="69"/>
      <c r="I326" s="76">
        <v>2.1499999999811328</v>
      </c>
      <c r="J326" s="82" t="s">
        <v>2536</v>
      </c>
      <c r="K326" s="82" t="s">
        <v>129</v>
      </c>
      <c r="L326" s="83">
        <v>8.2025000000000001E-2</v>
      </c>
      <c r="M326" s="83">
        <v>8.4999999999274337E-2</v>
      </c>
      <c r="N326" s="76">
        <v>9277.664869000002</v>
      </c>
      <c r="O326" s="78">
        <v>100.36</v>
      </c>
      <c r="P326" s="76">
        <v>34.45090655100001</v>
      </c>
      <c r="Q326" s="77">
        <f t="shared" si="5"/>
        <v>4.238565248064102E-4</v>
      </c>
      <c r="R326" s="77">
        <f>P326/'סכום נכסי הקרן'!$C$42</f>
        <v>1.052687604125648E-5</v>
      </c>
    </row>
    <row r="327" spans="2:18">
      <c r="B327" s="75" t="s">
        <v>2670</v>
      </c>
      <c r="C327" s="82" t="s">
        <v>2351</v>
      </c>
      <c r="D327" s="69">
        <v>6528</v>
      </c>
      <c r="E327" s="69"/>
      <c r="F327" s="69" t="s">
        <v>455</v>
      </c>
      <c r="G327" s="94">
        <v>43373</v>
      </c>
      <c r="H327" s="69"/>
      <c r="I327" s="76">
        <v>4.3800000000315817</v>
      </c>
      <c r="J327" s="82" t="s">
        <v>2536</v>
      </c>
      <c r="K327" s="82" t="s">
        <v>132</v>
      </c>
      <c r="L327" s="83">
        <v>3.032E-2</v>
      </c>
      <c r="M327" s="83">
        <v>8.0900000000561079E-2</v>
      </c>
      <c r="N327" s="76">
        <v>15824.254775000003</v>
      </c>
      <c r="O327" s="78">
        <v>80.540000000000006</v>
      </c>
      <c r="P327" s="76">
        <v>59.527390974000006</v>
      </c>
      <c r="Q327" s="77">
        <f t="shared" si="5"/>
        <v>7.3237762355196211E-4</v>
      </c>
      <c r="R327" s="77">
        <f>P327/'סכום נכסי הקרן'!$C$42</f>
        <v>1.8189288137165679E-5</v>
      </c>
    </row>
    <row r="328" spans="2:18">
      <c r="B328" s="75" t="s">
        <v>2671</v>
      </c>
      <c r="C328" s="82" t="s">
        <v>2351</v>
      </c>
      <c r="D328" s="69">
        <v>8860</v>
      </c>
      <c r="E328" s="69"/>
      <c r="F328" s="69" t="s">
        <v>455</v>
      </c>
      <c r="G328" s="94">
        <v>44585</v>
      </c>
      <c r="H328" s="69"/>
      <c r="I328" s="76">
        <v>2.5899999997916878</v>
      </c>
      <c r="J328" s="82" t="s">
        <v>2533</v>
      </c>
      <c r="K328" s="82" t="s">
        <v>131</v>
      </c>
      <c r="L328" s="83">
        <v>6.1120000000000001E-2</v>
      </c>
      <c r="M328" s="83">
        <v>6.9599999994271411E-2</v>
      </c>
      <c r="N328" s="76">
        <v>954.24621300000013</v>
      </c>
      <c r="O328" s="78">
        <v>100.15</v>
      </c>
      <c r="P328" s="76">
        <v>3.8403903200000005</v>
      </c>
      <c r="Q328" s="77">
        <f t="shared" si="5"/>
        <v>4.7249104824735827E-5</v>
      </c>
      <c r="R328" s="77">
        <f>P328/'סכום נכסי הקרן'!$C$42</f>
        <v>1.1734760241746909E-6</v>
      </c>
    </row>
    <row r="329" spans="2:18">
      <c r="B329" s="75" t="s">
        <v>2671</v>
      </c>
      <c r="C329" s="82" t="s">
        <v>2351</v>
      </c>
      <c r="D329" s="69">
        <v>8977</v>
      </c>
      <c r="E329" s="69"/>
      <c r="F329" s="69" t="s">
        <v>455</v>
      </c>
      <c r="G329" s="94">
        <v>44553</v>
      </c>
      <c r="H329" s="69"/>
      <c r="I329" s="76">
        <v>2.5899999982509101</v>
      </c>
      <c r="J329" s="82" t="s">
        <v>2533</v>
      </c>
      <c r="K329" s="82" t="s">
        <v>131</v>
      </c>
      <c r="L329" s="83">
        <v>6.1120000000000001E-2</v>
      </c>
      <c r="M329" s="83">
        <v>6.9499999947880656E-2</v>
      </c>
      <c r="N329" s="76">
        <v>140.62575600000002</v>
      </c>
      <c r="O329" s="78">
        <v>100.16</v>
      </c>
      <c r="P329" s="76">
        <v>0.56600876100000019</v>
      </c>
      <c r="Q329" s="77">
        <f t="shared" si="5"/>
        <v>6.963721145981811E-6</v>
      </c>
      <c r="R329" s="77">
        <f>P329/'סכום נכסי הקרן'!$C$42</f>
        <v>1.7295057407246122E-7</v>
      </c>
    </row>
    <row r="330" spans="2:18">
      <c r="B330" s="75" t="s">
        <v>2671</v>
      </c>
      <c r="C330" s="82" t="s">
        <v>2351</v>
      </c>
      <c r="D330" s="69">
        <v>8978</v>
      </c>
      <c r="E330" s="69"/>
      <c r="F330" s="69" t="s">
        <v>455</v>
      </c>
      <c r="G330" s="94">
        <v>44553</v>
      </c>
      <c r="H330" s="69"/>
      <c r="I330" s="76">
        <v>2.5899999990632439</v>
      </c>
      <c r="J330" s="82" t="s">
        <v>2533</v>
      </c>
      <c r="K330" s="82" t="s">
        <v>131</v>
      </c>
      <c r="L330" s="83">
        <v>6.1120000000000001E-2</v>
      </c>
      <c r="M330" s="83">
        <v>7.0599999957019419E-2</v>
      </c>
      <c r="N330" s="76">
        <v>180.80454700000007</v>
      </c>
      <c r="O330" s="78">
        <v>99.91</v>
      </c>
      <c r="P330" s="76">
        <v>0.72590915200000006</v>
      </c>
      <c r="Q330" s="77">
        <f t="shared" si="5"/>
        <v>8.9310082460792918E-6</v>
      </c>
      <c r="R330" s="77">
        <f>P330/'סכום נכסי הקרן'!$C$42</f>
        <v>2.218100022710664E-7</v>
      </c>
    </row>
    <row r="331" spans="2:18">
      <c r="B331" s="75" t="s">
        <v>2671</v>
      </c>
      <c r="C331" s="82" t="s">
        <v>2351</v>
      </c>
      <c r="D331" s="69">
        <v>8979</v>
      </c>
      <c r="E331" s="69"/>
      <c r="F331" s="69" t="s">
        <v>455</v>
      </c>
      <c r="G331" s="94">
        <v>44553</v>
      </c>
      <c r="H331" s="69"/>
      <c r="I331" s="76">
        <v>2.5900000001354377</v>
      </c>
      <c r="J331" s="82" t="s">
        <v>2533</v>
      </c>
      <c r="K331" s="82" t="s">
        <v>131</v>
      </c>
      <c r="L331" s="83">
        <v>6.1120000000000001E-2</v>
      </c>
      <c r="M331" s="83">
        <v>6.9500000006771895E-2</v>
      </c>
      <c r="N331" s="76">
        <v>843.75453000000027</v>
      </c>
      <c r="O331" s="78">
        <v>100.17</v>
      </c>
      <c r="P331" s="76">
        <v>3.3963916060000008</v>
      </c>
      <c r="Q331" s="77">
        <f t="shared" si="5"/>
        <v>4.1786498154111294E-5</v>
      </c>
      <c r="R331" s="77">
        <f>P331/'סכום נכסי הקרן'!$C$42</f>
        <v>1.0378070420584681E-6</v>
      </c>
    </row>
    <row r="332" spans="2:18">
      <c r="B332" s="75" t="s">
        <v>2671</v>
      </c>
      <c r="C332" s="82" t="s">
        <v>2351</v>
      </c>
      <c r="D332" s="69">
        <v>8918</v>
      </c>
      <c r="E332" s="69"/>
      <c r="F332" s="69" t="s">
        <v>455</v>
      </c>
      <c r="G332" s="94">
        <v>44553</v>
      </c>
      <c r="H332" s="69"/>
      <c r="I332" s="76">
        <v>2.5899999979383721</v>
      </c>
      <c r="J332" s="82" t="s">
        <v>2533</v>
      </c>
      <c r="K332" s="82" t="s">
        <v>131</v>
      </c>
      <c r="L332" s="83">
        <v>6.1120000000000001E-2</v>
      </c>
      <c r="M332" s="83">
        <v>6.9599999979383723E-2</v>
      </c>
      <c r="N332" s="76">
        <v>120.53636200000001</v>
      </c>
      <c r="O332" s="78">
        <v>100.14</v>
      </c>
      <c r="P332" s="76">
        <v>0.48505350000000003</v>
      </c>
      <c r="Q332" s="77">
        <f t="shared" si="5"/>
        <v>5.9677120702421206E-6</v>
      </c>
      <c r="R332" s="77">
        <f>P332/'סכום נכסי הקרן'!$C$42</f>
        <v>1.482137504950326E-7</v>
      </c>
    </row>
    <row r="333" spans="2:18">
      <c r="B333" s="75" t="s">
        <v>2671</v>
      </c>
      <c r="C333" s="82" t="s">
        <v>2351</v>
      </c>
      <c r="D333" s="69">
        <v>9037</v>
      </c>
      <c r="E333" s="69"/>
      <c r="F333" s="69" t="s">
        <v>455</v>
      </c>
      <c r="G333" s="94">
        <v>44671</v>
      </c>
      <c r="H333" s="69"/>
      <c r="I333" s="76">
        <v>2.589999996602776</v>
      </c>
      <c r="J333" s="82" t="s">
        <v>2533</v>
      </c>
      <c r="K333" s="82" t="s">
        <v>131</v>
      </c>
      <c r="L333" s="83">
        <v>6.1120000000000001E-2</v>
      </c>
      <c r="M333" s="83">
        <v>6.9599999956462752E-2</v>
      </c>
      <c r="N333" s="76">
        <v>75.335228000000015</v>
      </c>
      <c r="O333" s="78">
        <v>100.15</v>
      </c>
      <c r="P333" s="76">
        <v>0.30318871700000005</v>
      </c>
      <c r="Q333" s="77">
        <f t="shared" si="5"/>
        <v>3.7301925787611521E-6</v>
      </c>
      <c r="R333" s="77">
        <f>P333/'סכום נכסי הקרן'!$C$42</f>
        <v>9.2642846313544917E-8</v>
      </c>
    </row>
    <row r="334" spans="2:18">
      <c r="B334" s="75" t="s">
        <v>2671</v>
      </c>
      <c r="C334" s="82" t="s">
        <v>2351</v>
      </c>
      <c r="D334" s="69">
        <v>9130</v>
      </c>
      <c r="E334" s="69"/>
      <c r="F334" s="69" t="s">
        <v>455</v>
      </c>
      <c r="G334" s="94">
        <v>44742</v>
      </c>
      <c r="H334" s="69"/>
      <c r="I334" s="76">
        <v>2.5900000006266719</v>
      </c>
      <c r="J334" s="82" t="s">
        <v>2533</v>
      </c>
      <c r="K334" s="82" t="s">
        <v>131</v>
      </c>
      <c r="L334" s="83">
        <v>6.1120000000000001E-2</v>
      </c>
      <c r="M334" s="83">
        <v>6.9600000011873789E-2</v>
      </c>
      <c r="N334" s="76">
        <v>452.01136200000008</v>
      </c>
      <c r="O334" s="78">
        <v>100.15</v>
      </c>
      <c r="P334" s="76">
        <v>1.8191322540000003</v>
      </c>
      <c r="Q334" s="77">
        <f t="shared" si="5"/>
        <v>2.238115488201313E-5</v>
      </c>
      <c r="R334" s="77">
        <f>P334/'סכום נכסי הקרן'!$C$42</f>
        <v>5.5585706321431007E-7</v>
      </c>
    </row>
    <row r="335" spans="2:18">
      <c r="B335" s="75" t="s">
        <v>2671</v>
      </c>
      <c r="C335" s="82" t="s">
        <v>2351</v>
      </c>
      <c r="D335" s="69">
        <v>9313</v>
      </c>
      <c r="E335" s="69"/>
      <c r="F335" s="69" t="s">
        <v>455</v>
      </c>
      <c r="G335" s="94">
        <v>44886</v>
      </c>
      <c r="H335" s="69"/>
      <c r="I335" s="76">
        <v>2.5899999988055002</v>
      </c>
      <c r="J335" s="82" t="s">
        <v>2533</v>
      </c>
      <c r="K335" s="82" t="s">
        <v>131</v>
      </c>
      <c r="L335" s="83">
        <v>6.1120000000000001E-2</v>
      </c>
      <c r="M335" s="83">
        <v>6.9499999976471979E-2</v>
      </c>
      <c r="N335" s="76">
        <v>205.91628700000004</v>
      </c>
      <c r="O335" s="78">
        <v>100.16</v>
      </c>
      <c r="P335" s="76">
        <v>0.82879856100000004</v>
      </c>
      <c r="Q335" s="77">
        <f t="shared" si="5"/>
        <v>1.0196877615106376E-5</v>
      </c>
      <c r="R335" s="77">
        <f>P335/'סכום נכסי הקרן'!$C$42</f>
        <v>2.5324906042466669E-7</v>
      </c>
    </row>
    <row r="336" spans="2:18">
      <c r="B336" s="75" t="s">
        <v>2671</v>
      </c>
      <c r="C336" s="82" t="s">
        <v>2351</v>
      </c>
      <c r="D336" s="69">
        <v>9496</v>
      </c>
      <c r="E336" s="69"/>
      <c r="F336" s="69" t="s">
        <v>455</v>
      </c>
      <c r="G336" s="94">
        <v>44985</v>
      </c>
      <c r="H336" s="69"/>
      <c r="I336" s="76">
        <v>2.59000000006183</v>
      </c>
      <c r="J336" s="82" t="s">
        <v>2533</v>
      </c>
      <c r="K336" s="82" t="s">
        <v>131</v>
      </c>
      <c r="L336" s="83">
        <v>6.1120000000000001E-2</v>
      </c>
      <c r="M336" s="83">
        <v>6.9500000010820309E-2</v>
      </c>
      <c r="N336" s="76">
        <v>321.43030300000004</v>
      </c>
      <c r="O336" s="78">
        <v>100.17</v>
      </c>
      <c r="P336" s="76">
        <v>1.2938634880000002</v>
      </c>
      <c r="Q336" s="77">
        <f t="shared" si="5"/>
        <v>1.5918666197817708E-5</v>
      </c>
      <c r="R336" s="77">
        <f>P336/'סכום נכסי הקרן'!$C$42</f>
        <v>3.9535506946154319E-7</v>
      </c>
    </row>
    <row r="337" spans="2:18">
      <c r="B337" s="75" t="s">
        <v>2671</v>
      </c>
      <c r="C337" s="82" t="s">
        <v>2351</v>
      </c>
      <c r="D337" s="69">
        <v>9547</v>
      </c>
      <c r="E337" s="69"/>
      <c r="F337" s="69" t="s">
        <v>455</v>
      </c>
      <c r="G337" s="94">
        <v>45036</v>
      </c>
      <c r="H337" s="69"/>
      <c r="I337" s="76">
        <v>2.5900000016814486</v>
      </c>
      <c r="J337" s="82" t="s">
        <v>2533</v>
      </c>
      <c r="K337" s="82" t="s">
        <v>131</v>
      </c>
      <c r="L337" s="83">
        <v>6.1120000000000001E-2</v>
      </c>
      <c r="M337" s="83">
        <v>6.9400000054729502E-2</v>
      </c>
      <c r="N337" s="76">
        <v>75.335228000000015</v>
      </c>
      <c r="O337" s="78">
        <v>100.19</v>
      </c>
      <c r="P337" s="76">
        <v>0.3033098110000001</v>
      </c>
      <c r="Q337" s="77">
        <f t="shared" si="5"/>
        <v>3.7316824229235676E-6</v>
      </c>
      <c r="R337" s="77">
        <f>P337/'סכום נכסי הקרן'!$C$42</f>
        <v>9.267984799666327E-8</v>
      </c>
    </row>
    <row r="338" spans="2:18">
      <c r="B338" s="75" t="s">
        <v>2671</v>
      </c>
      <c r="C338" s="82" t="s">
        <v>2351</v>
      </c>
      <c r="D338" s="69">
        <v>8829</v>
      </c>
      <c r="E338" s="69"/>
      <c r="F338" s="69" t="s">
        <v>455</v>
      </c>
      <c r="G338" s="94">
        <v>44553</v>
      </c>
      <c r="H338" s="69"/>
      <c r="I338" s="76">
        <v>2.5999999999618377</v>
      </c>
      <c r="J338" s="82" t="s">
        <v>2533</v>
      </c>
      <c r="K338" s="82" t="s">
        <v>131</v>
      </c>
      <c r="L338" s="83">
        <v>6.1180000000000005E-2</v>
      </c>
      <c r="M338" s="83">
        <v>6.9299999999204054E-2</v>
      </c>
      <c r="N338" s="76">
        <v>9115.5625200000013</v>
      </c>
      <c r="O338" s="78">
        <v>100.15</v>
      </c>
      <c r="P338" s="76">
        <v>36.685835944000004</v>
      </c>
      <c r="Q338" s="77">
        <f t="shared" si="5"/>
        <v>4.5135331663400232E-4</v>
      </c>
      <c r="R338" s="77">
        <f>P338/'סכום נכסי הקרן'!$C$42</f>
        <v>1.1209784766640618E-5</v>
      </c>
    </row>
    <row r="339" spans="2:18">
      <c r="B339" s="75" t="s">
        <v>2672</v>
      </c>
      <c r="C339" s="82" t="s">
        <v>2351</v>
      </c>
      <c r="D339" s="69">
        <v>7382</v>
      </c>
      <c r="E339" s="69"/>
      <c r="F339" s="69" t="s">
        <v>455</v>
      </c>
      <c r="G339" s="94">
        <v>43860</v>
      </c>
      <c r="H339" s="69"/>
      <c r="I339" s="76">
        <v>2.7900000000217959</v>
      </c>
      <c r="J339" s="82" t="s">
        <v>2536</v>
      </c>
      <c r="K339" s="82" t="s">
        <v>129</v>
      </c>
      <c r="L339" s="83">
        <v>7.9430000000000001E-2</v>
      </c>
      <c r="M339" s="83">
        <v>8.5400000000745269E-2</v>
      </c>
      <c r="N339" s="76">
        <v>15333.384992000001</v>
      </c>
      <c r="O339" s="78">
        <v>100.28</v>
      </c>
      <c r="P339" s="76">
        <v>56.892380544000005</v>
      </c>
      <c r="Q339" s="77">
        <f t="shared" si="5"/>
        <v>6.9995855318482757E-4</v>
      </c>
      <c r="R339" s="77">
        <f>P339/'סכום נכסי הקרן'!$C$42</f>
        <v>1.7384129987757772E-5</v>
      </c>
    </row>
    <row r="340" spans="2:18">
      <c r="B340" s="75" t="s">
        <v>2673</v>
      </c>
      <c r="C340" s="82" t="s">
        <v>2351</v>
      </c>
      <c r="D340" s="69">
        <v>9158</v>
      </c>
      <c r="E340" s="69"/>
      <c r="F340" s="69" t="s">
        <v>455</v>
      </c>
      <c r="G340" s="94">
        <v>44179</v>
      </c>
      <c r="H340" s="69"/>
      <c r="I340" s="76">
        <v>2.6800000000140085</v>
      </c>
      <c r="J340" s="82" t="s">
        <v>2536</v>
      </c>
      <c r="K340" s="82" t="s">
        <v>129</v>
      </c>
      <c r="L340" s="83">
        <v>7.8274999999999997E-2</v>
      </c>
      <c r="M340" s="83">
        <v>8.2500000000389123E-2</v>
      </c>
      <c r="N340" s="76">
        <v>6942.1295790000013</v>
      </c>
      <c r="O340" s="78">
        <v>100.05</v>
      </c>
      <c r="P340" s="76">
        <v>25.698723148000006</v>
      </c>
      <c r="Q340" s="77">
        <f t="shared" si="5"/>
        <v>3.1617662859896942E-4</v>
      </c>
      <c r="R340" s="77">
        <f>P340/'סכום נכסי הקרן'!$C$42</f>
        <v>7.8525443908735672E-6</v>
      </c>
    </row>
    <row r="341" spans="2:18">
      <c r="B341" s="75" t="s">
        <v>2674</v>
      </c>
      <c r="C341" s="82" t="s">
        <v>2351</v>
      </c>
      <c r="D341" s="69">
        <v>7823</v>
      </c>
      <c r="E341" s="69"/>
      <c r="F341" s="69" t="s">
        <v>455</v>
      </c>
      <c r="G341" s="94">
        <v>44027</v>
      </c>
      <c r="H341" s="69"/>
      <c r="I341" s="76">
        <v>3.6099999999981272</v>
      </c>
      <c r="J341" s="82" t="s">
        <v>2533</v>
      </c>
      <c r="K341" s="82" t="s">
        <v>131</v>
      </c>
      <c r="L341" s="83">
        <v>2.35E-2</v>
      </c>
      <c r="M341" s="83">
        <v>2.4299999999990635E-2</v>
      </c>
      <c r="N341" s="76">
        <v>10640.347606000001</v>
      </c>
      <c r="O341" s="78">
        <v>99.88</v>
      </c>
      <c r="P341" s="76">
        <v>42.706926028000005</v>
      </c>
      <c r="Q341" s="77">
        <f t="shared" si="5"/>
        <v>5.2543201510809213E-4</v>
      </c>
      <c r="R341" s="77">
        <f>P341/'סכום נכסי הקרן'!$C$42</f>
        <v>1.3049599020981823E-5</v>
      </c>
    </row>
    <row r="342" spans="2:18">
      <c r="B342" s="75" t="s">
        <v>2674</v>
      </c>
      <c r="C342" s="82" t="s">
        <v>2351</v>
      </c>
      <c r="D342" s="69">
        <v>7993</v>
      </c>
      <c r="E342" s="69"/>
      <c r="F342" s="69" t="s">
        <v>455</v>
      </c>
      <c r="G342" s="94">
        <v>44119</v>
      </c>
      <c r="H342" s="69"/>
      <c r="I342" s="76">
        <v>3.6100000000482355</v>
      </c>
      <c r="J342" s="82" t="s">
        <v>2533</v>
      </c>
      <c r="K342" s="82" t="s">
        <v>131</v>
      </c>
      <c r="L342" s="83">
        <v>2.35E-2</v>
      </c>
      <c r="M342" s="83">
        <v>2.4300000000182641E-2</v>
      </c>
      <c r="N342" s="76">
        <v>10640.347613000002</v>
      </c>
      <c r="O342" s="78">
        <v>99.88</v>
      </c>
      <c r="P342" s="76">
        <v>42.706926054000007</v>
      </c>
      <c r="Q342" s="77">
        <f t="shared" si="5"/>
        <v>5.2543201542797546E-4</v>
      </c>
      <c r="R342" s="77">
        <f>P342/'סכום נכסי הקרן'!$C$42</f>
        <v>1.3049599028926426E-5</v>
      </c>
    </row>
    <row r="343" spans="2:18">
      <c r="B343" s="75" t="s">
        <v>2674</v>
      </c>
      <c r="C343" s="82" t="s">
        <v>2351</v>
      </c>
      <c r="D343" s="69">
        <v>8187</v>
      </c>
      <c r="E343" s="69"/>
      <c r="F343" s="69" t="s">
        <v>455</v>
      </c>
      <c r="G343" s="94">
        <v>44211</v>
      </c>
      <c r="H343" s="69"/>
      <c r="I343" s="76">
        <v>3.6099999999981272</v>
      </c>
      <c r="J343" s="82" t="s">
        <v>2533</v>
      </c>
      <c r="K343" s="82" t="s">
        <v>131</v>
      </c>
      <c r="L343" s="83">
        <v>2.35E-2</v>
      </c>
      <c r="M343" s="83">
        <v>2.4299999999990635E-2</v>
      </c>
      <c r="N343" s="76">
        <v>10640.347606000001</v>
      </c>
      <c r="O343" s="78">
        <v>99.88</v>
      </c>
      <c r="P343" s="76">
        <v>42.706926028000005</v>
      </c>
      <c r="Q343" s="77">
        <f t="shared" si="5"/>
        <v>5.2543201510809213E-4</v>
      </c>
      <c r="R343" s="77">
        <f>P343/'סכום נכסי הקרן'!$C$42</f>
        <v>1.3049599020981823E-5</v>
      </c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28" t="s">
        <v>216</v>
      </c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28" t="s">
        <v>109</v>
      </c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28" t="s">
        <v>199</v>
      </c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28" t="s">
        <v>207</v>
      </c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  <row r="701" spans="2:18">
      <c r="B701" s="113"/>
      <c r="C701" s="113"/>
      <c r="D701" s="113"/>
      <c r="E701" s="113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</row>
    <row r="702" spans="2:18">
      <c r="B702" s="113"/>
      <c r="C702" s="113"/>
      <c r="D702" s="113"/>
      <c r="E702" s="113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</row>
    <row r="703" spans="2:18">
      <c r="B703" s="113"/>
      <c r="C703" s="113"/>
      <c r="D703" s="113"/>
      <c r="E703" s="113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</row>
    <row r="704" spans="2:18">
      <c r="B704" s="113"/>
      <c r="C704" s="113"/>
      <c r="D704" s="113"/>
      <c r="E704" s="113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</row>
    <row r="705" spans="2:18">
      <c r="B705" s="113"/>
      <c r="C705" s="113"/>
      <c r="D705" s="113"/>
      <c r="E705" s="113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</row>
    <row r="706" spans="2:18">
      <c r="B706" s="113"/>
      <c r="C706" s="113"/>
      <c r="D706" s="113"/>
      <c r="E706" s="113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</row>
    <row r="707" spans="2:18">
      <c r="B707" s="113"/>
      <c r="C707" s="113"/>
      <c r="D707" s="113"/>
      <c r="E707" s="113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</row>
    <row r="708" spans="2:18">
      <c r="B708" s="113"/>
      <c r="C708" s="113"/>
      <c r="D708" s="113"/>
      <c r="E708" s="113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</row>
    <row r="709" spans="2:18">
      <c r="B709" s="113"/>
      <c r="C709" s="113"/>
      <c r="D709" s="113"/>
      <c r="E709" s="113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</row>
    <row r="710" spans="2:18">
      <c r="B710" s="113"/>
      <c r="C710" s="113"/>
      <c r="D710" s="113"/>
      <c r="E710" s="113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</row>
    <row r="711" spans="2:18">
      <c r="B711" s="113"/>
      <c r="C711" s="113"/>
      <c r="D711" s="113"/>
      <c r="E711" s="113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</row>
    <row r="712" spans="2:18">
      <c r="B712" s="113"/>
      <c r="C712" s="113"/>
      <c r="D712" s="113"/>
      <c r="E712" s="113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</row>
    <row r="713" spans="2:18">
      <c r="B713" s="113"/>
      <c r="C713" s="113"/>
      <c r="D713" s="113"/>
      <c r="E713" s="113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</row>
    <row r="714" spans="2:18">
      <c r="B714" s="113"/>
      <c r="C714" s="113"/>
      <c r="D714" s="113"/>
      <c r="E714" s="113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</row>
    <row r="715" spans="2:18">
      <c r="B715" s="113"/>
      <c r="C715" s="113"/>
      <c r="D715" s="113"/>
      <c r="E715" s="113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</row>
    <row r="716" spans="2:18">
      <c r="B716" s="113"/>
      <c r="C716" s="113"/>
      <c r="D716" s="113"/>
      <c r="E716" s="113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</row>
    <row r="717" spans="2:18">
      <c r="B717" s="113"/>
      <c r="C717" s="113"/>
      <c r="D717" s="113"/>
      <c r="E717" s="113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</row>
    <row r="718" spans="2:18">
      <c r="B718" s="113"/>
      <c r="C718" s="113"/>
      <c r="D718" s="113"/>
      <c r="E718" s="113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</row>
    <row r="719" spans="2:18">
      <c r="B719" s="113"/>
      <c r="C719" s="113"/>
      <c r="D719" s="113"/>
      <c r="E719" s="113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</row>
    <row r="720" spans="2:18">
      <c r="B720" s="113"/>
      <c r="C720" s="113"/>
      <c r="D720" s="113"/>
      <c r="E720" s="113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</row>
    <row r="721" spans="2:18">
      <c r="B721" s="113"/>
      <c r="C721" s="113"/>
      <c r="D721" s="113"/>
      <c r="E721" s="113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</row>
    <row r="722" spans="2:18">
      <c r="B722" s="113"/>
      <c r="C722" s="113"/>
      <c r="D722" s="113"/>
      <c r="E722" s="113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</row>
    <row r="723" spans="2:18">
      <c r="B723" s="113"/>
      <c r="C723" s="113"/>
      <c r="D723" s="113"/>
      <c r="E723" s="113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</row>
    <row r="724" spans="2:18">
      <c r="B724" s="113"/>
      <c r="C724" s="113"/>
      <c r="D724" s="113"/>
      <c r="E724" s="113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</row>
    <row r="725" spans="2:18">
      <c r="B725" s="113"/>
      <c r="C725" s="113"/>
      <c r="D725" s="113"/>
      <c r="E725" s="113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</row>
    <row r="726" spans="2:18">
      <c r="B726" s="113"/>
      <c r="C726" s="113"/>
      <c r="D726" s="113"/>
      <c r="E726" s="113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</row>
    <row r="727" spans="2:18">
      <c r="B727" s="113"/>
      <c r="C727" s="113"/>
      <c r="D727" s="113"/>
      <c r="E727" s="113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</row>
    <row r="728" spans="2:18">
      <c r="B728" s="113"/>
      <c r="C728" s="113"/>
      <c r="D728" s="113"/>
      <c r="E728" s="113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</row>
    <row r="729" spans="2:18">
      <c r="B729" s="113"/>
      <c r="C729" s="113"/>
      <c r="D729" s="113"/>
      <c r="E729" s="113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</row>
    <row r="730" spans="2:18">
      <c r="B730" s="113"/>
      <c r="C730" s="113"/>
      <c r="D730" s="113"/>
      <c r="E730" s="113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</row>
    <row r="731" spans="2:18">
      <c r="B731" s="113"/>
      <c r="C731" s="113"/>
      <c r="D731" s="113"/>
      <c r="E731" s="113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</row>
    <row r="732" spans="2:18">
      <c r="B732" s="113"/>
      <c r="C732" s="113"/>
      <c r="D732" s="113"/>
      <c r="E732" s="113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</row>
    <row r="733" spans="2:18">
      <c r="B733" s="113"/>
      <c r="C733" s="113"/>
      <c r="D733" s="113"/>
      <c r="E733" s="113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</row>
    <row r="734" spans="2:18">
      <c r="B734" s="113"/>
      <c r="C734" s="113"/>
      <c r="D734" s="113"/>
      <c r="E734" s="113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</row>
    <row r="735" spans="2:18">
      <c r="B735" s="113"/>
      <c r="C735" s="113"/>
      <c r="D735" s="113"/>
      <c r="E735" s="113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</row>
    <row r="736" spans="2:18">
      <c r="B736" s="113"/>
      <c r="C736" s="113"/>
      <c r="D736" s="113"/>
      <c r="E736" s="113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</row>
    <row r="737" spans="2:18">
      <c r="B737" s="113"/>
      <c r="C737" s="113"/>
      <c r="D737" s="113"/>
      <c r="E737" s="113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</row>
    <row r="738" spans="2:18">
      <c r="B738" s="113"/>
      <c r="C738" s="113"/>
      <c r="D738" s="113"/>
      <c r="E738" s="113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</row>
    <row r="739" spans="2:18">
      <c r="B739" s="113"/>
      <c r="C739" s="113"/>
      <c r="D739" s="113"/>
      <c r="E739" s="113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</row>
    <row r="740" spans="2:18">
      <c r="B740" s="113"/>
      <c r="C740" s="113"/>
      <c r="D740" s="113"/>
      <c r="E740" s="113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</row>
    <row r="741" spans="2:18">
      <c r="B741" s="113"/>
      <c r="C741" s="113"/>
      <c r="D741" s="113"/>
      <c r="E741" s="113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</row>
    <row r="742" spans="2:18">
      <c r="B742" s="113"/>
      <c r="C742" s="113"/>
      <c r="D742" s="113"/>
      <c r="E742" s="113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</row>
    <row r="743" spans="2:18">
      <c r="B743" s="113"/>
      <c r="C743" s="113"/>
      <c r="D743" s="113"/>
      <c r="E743" s="113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</row>
    <row r="744" spans="2:18">
      <c r="B744" s="113"/>
      <c r="C744" s="113"/>
      <c r="D744" s="113"/>
      <c r="E744" s="113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</row>
    <row r="745" spans="2:18">
      <c r="B745" s="113"/>
      <c r="C745" s="113"/>
      <c r="D745" s="113"/>
      <c r="E745" s="113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</row>
    <row r="746" spans="2:18">
      <c r="B746" s="113"/>
      <c r="C746" s="113"/>
      <c r="D746" s="113"/>
      <c r="E746" s="113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</row>
    <row r="747" spans="2:18">
      <c r="B747" s="113"/>
      <c r="C747" s="113"/>
      <c r="D747" s="113"/>
      <c r="E747" s="113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</row>
    <row r="748" spans="2:18">
      <c r="B748" s="113"/>
      <c r="C748" s="113"/>
      <c r="D748" s="113"/>
      <c r="E748" s="113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</row>
    <row r="749" spans="2:18">
      <c r="B749" s="113"/>
      <c r="C749" s="113"/>
      <c r="D749" s="113"/>
      <c r="E749" s="113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</row>
    <row r="750" spans="2:18">
      <c r="B750" s="113"/>
      <c r="C750" s="113"/>
      <c r="D750" s="113"/>
      <c r="E750" s="113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</row>
    <row r="751" spans="2:18">
      <c r="B751" s="113"/>
      <c r="C751" s="113"/>
      <c r="D751" s="113"/>
      <c r="E751" s="113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</row>
    <row r="752" spans="2:18">
      <c r="B752" s="113"/>
      <c r="C752" s="113"/>
      <c r="D752" s="113"/>
      <c r="E752" s="113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</row>
    <row r="753" spans="2:18">
      <c r="B753" s="113"/>
      <c r="C753" s="113"/>
      <c r="D753" s="113"/>
      <c r="E753" s="113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</row>
    <row r="754" spans="2:18">
      <c r="B754" s="113"/>
      <c r="C754" s="113"/>
      <c r="D754" s="113"/>
      <c r="E754" s="113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</row>
    <row r="755" spans="2:18">
      <c r="B755" s="113"/>
      <c r="C755" s="113"/>
      <c r="D755" s="113"/>
      <c r="E755" s="113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</row>
    <row r="756" spans="2:18">
      <c r="B756" s="113"/>
      <c r="C756" s="113"/>
      <c r="D756" s="113"/>
      <c r="E756" s="113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</row>
    <row r="757" spans="2:18">
      <c r="B757" s="113"/>
      <c r="C757" s="113"/>
      <c r="D757" s="113"/>
      <c r="E757" s="113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</row>
    <row r="758" spans="2:18">
      <c r="B758" s="113"/>
      <c r="C758" s="113"/>
      <c r="D758" s="113"/>
      <c r="E758" s="113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</row>
    <row r="759" spans="2:18">
      <c r="B759" s="113"/>
      <c r="C759" s="113"/>
      <c r="D759" s="113"/>
      <c r="E759" s="113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</row>
    <row r="760" spans="2:18">
      <c r="B760" s="113"/>
      <c r="C760" s="113"/>
      <c r="D760" s="113"/>
      <c r="E760" s="113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</row>
    <row r="761" spans="2:18">
      <c r="B761" s="113"/>
      <c r="C761" s="113"/>
      <c r="D761" s="113"/>
      <c r="E761" s="113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</row>
    <row r="762" spans="2:18">
      <c r="B762" s="113"/>
      <c r="C762" s="113"/>
      <c r="D762" s="113"/>
      <c r="E762" s="113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</row>
    <row r="763" spans="2:18">
      <c r="B763" s="113"/>
      <c r="C763" s="113"/>
      <c r="D763" s="113"/>
      <c r="E763" s="113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</row>
    <row r="764" spans="2:18">
      <c r="B764" s="113"/>
      <c r="C764" s="113"/>
      <c r="D764" s="113"/>
      <c r="E764" s="113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</row>
    <row r="765" spans="2:18">
      <c r="B765" s="113"/>
      <c r="C765" s="113"/>
      <c r="D765" s="113"/>
      <c r="E765" s="113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</row>
    <row r="766" spans="2:18">
      <c r="B766" s="113"/>
      <c r="C766" s="113"/>
      <c r="D766" s="113"/>
      <c r="E766" s="113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</row>
    <row r="767" spans="2:18">
      <c r="B767" s="113"/>
      <c r="C767" s="113"/>
      <c r="D767" s="113"/>
      <c r="E767" s="113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</row>
    <row r="768" spans="2:18">
      <c r="B768" s="113"/>
      <c r="C768" s="113"/>
      <c r="D768" s="113"/>
      <c r="E768" s="113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</row>
    <row r="769" spans="2:18">
      <c r="B769" s="113"/>
      <c r="C769" s="113"/>
      <c r="D769" s="113"/>
      <c r="E769" s="113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</row>
    <row r="770" spans="2:18">
      <c r="B770" s="113"/>
      <c r="C770" s="113"/>
      <c r="D770" s="113"/>
      <c r="E770" s="113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</row>
    <row r="771" spans="2:18">
      <c r="B771" s="113"/>
      <c r="C771" s="113"/>
      <c r="D771" s="113"/>
      <c r="E771" s="113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</row>
    <row r="772" spans="2:18">
      <c r="B772" s="113"/>
      <c r="C772" s="113"/>
      <c r="D772" s="113"/>
      <c r="E772" s="113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</row>
    <row r="773" spans="2:18">
      <c r="B773" s="113"/>
      <c r="C773" s="113"/>
      <c r="D773" s="113"/>
      <c r="E773" s="113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</row>
    <row r="774" spans="2:18">
      <c r="B774" s="113"/>
      <c r="C774" s="113"/>
      <c r="D774" s="113"/>
      <c r="E774" s="113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</row>
    <row r="775" spans="2:18">
      <c r="B775" s="113"/>
      <c r="C775" s="113"/>
      <c r="D775" s="113"/>
      <c r="E775" s="113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</row>
    <row r="776" spans="2:18">
      <c r="B776" s="113"/>
      <c r="C776" s="113"/>
      <c r="D776" s="113"/>
      <c r="E776" s="113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</row>
    <row r="777" spans="2:18">
      <c r="B777" s="113"/>
      <c r="C777" s="113"/>
      <c r="D777" s="113"/>
      <c r="E777" s="113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</row>
    <row r="778" spans="2:18">
      <c r="B778" s="113"/>
      <c r="C778" s="113"/>
      <c r="D778" s="113"/>
      <c r="E778" s="113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</row>
    <row r="779" spans="2:18">
      <c r="B779" s="113"/>
      <c r="C779" s="113"/>
      <c r="D779" s="113"/>
      <c r="E779" s="113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</row>
    <row r="780" spans="2:18">
      <c r="B780" s="113"/>
      <c r="C780" s="113"/>
      <c r="D780" s="113"/>
      <c r="E780" s="113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</row>
    <row r="781" spans="2:18">
      <c r="B781" s="113"/>
      <c r="C781" s="113"/>
      <c r="D781" s="113"/>
      <c r="E781" s="113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</row>
    <row r="782" spans="2:18">
      <c r="B782" s="113"/>
      <c r="C782" s="113"/>
      <c r="D782" s="113"/>
      <c r="E782" s="113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</row>
    <row r="783" spans="2:18">
      <c r="B783" s="113"/>
      <c r="C783" s="113"/>
      <c r="D783" s="113"/>
      <c r="E783" s="113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</row>
    <row r="784" spans="2:18">
      <c r="B784" s="113"/>
      <c r="C784" s="113"/>
      <c r="D784" s="113"/>
      <c r="E784" s="113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</row>
    <row r="785" spans="2:18">
      <c r="B785" s="113"/>
      <c r="C785" s="113"/>
      <c r="D785" s="113"/>
      <c r="E785" s="113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</row>
    <row r="786" spans="2:18">
      <c r="B786" s="113"/>
      <c r="C786" s="113"/>
      <c r="D786" s="113"/>
      <c r="E786" s="113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</row>
    <row r="787" spans="2:18">
      <c r="B787" s="113"/>
      <c r="C787" s="113"/>
      <c r="D787" s="113"/>
      <c r="E787" s="113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</row>
    <row r="788" spans="2:18">
      <c r="B788" s="113"/>
      <c r="C788" s="113"/>
      <c r="D788" s="113"/>
      <c r="E788" s="113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</row>
    <row r="789" spans="2:18">
      <c r="B789" s="113"/>
      <c r="C789" s="113"/>
      <c r="D789" s="113"/>
      <c r="E789" s="113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</row>
    <row r="790" spans="2:18">
      <c r="B790" s="113"/>
      <c r="C790" s="113"/>
      <c r="D790" s="113"/>
      <c r="E790" s="113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</row>
    <row r="791" spans="2:18">
      <c r="B791" s="113"/>
      <c r="C791" s="113"/>
      <c r="D791" s="113"/>
      <c r="E791" s="113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</row>
    <row r="792" spans="2:18">
      <c r="B792" s="113"/>
      <c r="C792" s="113"/>
      <c r="D792" s="113"/>
      <c r="E792" s="113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</row>
    <row r="793" spans="2:18">
      <c r="B793" s="113"/>
      <c r="C793" s="113"/>
      <c r="D793" s="113"/>
      <c r="E793" s="113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</row>
    <row r="794" spans="2:18">
      <c r="B794" s="113"/>
      <c r="C794" s="113"/>
      <c r="D794" s="113"/>
      <c r="E794" s="113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</row>
    <row r="795" spans="2:18">
      <c r="B795" s="113"/>
      <c r="C795" s="113"/>
      <c r="D795" s="113"/>
      <c r="E795" s="113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</row>
    <row r="796" spans="2:18">
      <c r="B796" s="113"/>
      <c r="C796" s="113"/>
      <c r="D796" s="113"/>
      <c r="E796" s="113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</row>
    <row r="797" spans="2:18">
      <c r="B797" s="113"/>
      <c r="C797" s="113"/>
      <c r="D797" s="113"/>
      <c r="E797" s="113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</row>
    <row r="798" spans="2:18">
      <c r="B798" s="113"/>
      <c r="C798" s="113"/>
      <c r="D798" s="113"/>
      <c r="E798" s="113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</row>
    <row r="799" spans="2:18">
      <c r="B799" s="113"/>
      <c r="C799" s="113"/>
      <c r="D799" s="113"/>
      <c r="E799" s="113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</row>
    <row r="800" spans="2:18">
      <c r="B800" s="113"/>
      <c r="C800" s="113"/>
      <c r="D800" s="113"/>
      <c r="E800" s="113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</row>
    <row r="801" spans="2:18">
      <c r="B801" s="113"/>
      <c r="C801" s="113"/>
      <c r="D801" s="113"/>
      <c r="E801" s="113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</row>
    <row r="802" spans="2:18">
      <c r="B802" s="113"/>
      <c r="C802" s="113"/>
      <c r="D802" s="113"/>
      <c r="E802" s="113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</row>
    <row r="803" spans="2:18">
      <c r="B803" s="113"/>
      <c r="C803" s="113"/>
      <c r="D803" s="113"/>
      <c r="E803" s="113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</row>
    <row r="804" spans="2:18">
      <c r="B804" s="113"/>
      <c r="C804" s="113"/>
      <c r="D804" s="113"/>
      <c r="E804" s="113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</row>
    <row r="805" spans="2:18">
      <c r="B805" s="113"/>
      <c r="C805" s="113"/>
      <c r="D805" s="113"/>
      <c r="E805" s="113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</row>
    <row r="806" spans="2:18">
      <c r="B806" s="113"/>
      <c r="C806" s="113"/>
      <c r="D806" s="113"/>
      <c r="E806" s="113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</row>
    <row r="807" spans="2:18">
      <c r="B807" s="113"/>
      <c r="C807" s="113"/>
      <c r="D807" s="113"/>
      <c r="E807" s="113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</row>
    <row r="808" spans="2:18">
      <c r="B808" s="113"/>
      <c r="C808" s="113"/>
      <c r="D808" s="113"/>
      <c r="E808" s="113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</row>
    <row r="809" spans="2:18">
      <c r="B809" s="113"/>
      <c r="C809" s="113"/>
      <c r="D809" s="113"/>
      <c r="E809" s="113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</row>
    <row r="810" spans="2:18">
      <c r="B810" s="113"/>
      <c r="C810" s="113"/>
      <c r="D810" s="113"/>
      <c r="E810" s="113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</row>
    <row r="811" spans="2:18">
      <c r="B811" s="113"/>
      <c r="C811" s="113"/>
      <c r="D811" s="113"/>
      <c r="E811" s="113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</row>
    <row r="812" spans="2:18">
      <c r="B812" s="113"/>
      <c r="C812" s="113"/>
      <c r="D812" s="113"/>
      <c r="E812" s="113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</row>
    <row r="813" spans="2:18">
      <c r="B813" s="113"/>
      <c r="C813" s="113"/>
      <c r="D813" s="113"/>
      <c r="E813" s="113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</row>
    <row r="814" spans="2:18">
      <c r="B814" s="113"/>
      <c r="C814" s="113"/>
      <c r="D814" s="113"/>
      <c r="E814" s="113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</row>
    <row r="815" spans="2:18">
      <c r="B815" s="113"/>
      <c r="C815" s="113"/>
      <c r="D815" s="113"/>
      <c r="E815" s="113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</row>
    <row r="816" spans="2:18">
      <c r="B816" s="113"/>
      <c r="C816" s="113"/>
      <c r="D816" s="113"/>
      <c r="E816" s="113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</row>
    <row r="817" spans="2:18">
      <c r="B817" s="113"/>
      <c r="C817" s="113"/>
      <c r="D817" s="113"/>
      <c r="E817" s="113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</row>
    <row r="818" spans="2:18">
      <c r="B818" s="113"/>
      <c r="C818" s="113"/>
      <c r="D818" s="113"/>
      <c r="E818" s="113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</row>
    <row r="819" spans="2:18">
      <c r="B819" s="113"/>
      <c r="C819" s="113"/>
      <c r="D819" s="113"/>
      <c r="E819" s="113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</row>
    <row r="820" spans="2:18">
      <c r="B820" s="113"/>
      <c r="C820" s="113"/>
      <c r="D820" s="113"/>
      <c r="E820" s="113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</row>
    <row r="821" spans="2:18">
      <c r="B821" s="113"/>
      <c r="C821" s="113"/>
      <c r="D821" s="113"/>
      <c r="E821" s="113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</row>
    <row r="822" spans="2:18">
      <c r="B822" s="113"/>
      <c r="C822" s="113"/>
      <c r="D822" s="113"/>
      <c r="E822" s="113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</row>
    <row r="823" spans="2:18">
      <c r="B823" s="113"/>
      <c r="C823" s="113"/>
      <c r="D823" s="113"/>
      <c r="E823" s="113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</row>
    <row r="824" spans="2:18">
      <c r="B824" s="113"/>
      <c r="C824" s="113"/>
      <c r="D824" s="113"/>
      <c r="E824" s="113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</row>
    <row r="825" spans="2:18">
      <c r="B825" s="113"/>
      <c r="C825" s="113"/>
      <c r="D825" s="113"/>
      <c r="E825" s="113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</row>
    <row r="826" spans="2:18">
      <c r="B826" s="113"/>
      <c r="C826" s="113"/>
      <c r="D826" s="113"/>
      <c r="E826" s="113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</row>
    <row r="827" spans="2:18">
      <c r="B827" s="113"/>
      <c r="C827" s="113"/>
      <c r="D827" s="113"/>
      <c r="E827" s="113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</row>
    <row r="828" spans="2:18">
      <c r="B828" s="113"/>
      <c r="C828" s="113"/>
      <c r="D828" s="113"/>
      <c r="E828" s="113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</row>
    <row r="829" spans="2:18">
      <c r="B829" s="113"/>
      <c r="C829" s="113"/>
      <c r="D829" s="113"/>
      <c r="E829" s="113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</row>
    <row r="830" spans="2:18">
      <c r="B830" s="113"/>
      <c r="C830" s="113"/>
      <c r="D830" s="113"/>
      <c r="E830" s="113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</row>
    <row r="831" spans="2:18">
      <c r="B831" s="113"/>
      <c r="C831" s="113"/>
      <c r="D831" s="113"/>
      <c r="E831" s="113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</row>
    <row r="832" spans="2:18">
      <c r="B832" s="113"/>
      <c r="C832" s="113"/>
      <c r="D832" s="113"/>
      <c r="E832" s="113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</row>
    <row r="833" spans="2:18">
      <c r="B833" s="113"/>
      <c r="C833" s="113"/>
      <c r="D833" s="113"/>
      <c r="E833" s="113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</row>
    <row r="834" spans="2:18">
      <c r="B834" s="113"/>
      <c r="C834" s="113"/>
      <c r="D834" s="113"/>
      <c r="E834" s="113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</row>
    <row r="835" spans="2:18">
      <c r="B835" s="113"/>
      <c r="C835" s="113"/>
      <c r="D835" s="113"/>
      <c r="E835" s="113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</row>
    <row r="836" spans="2:18">
      <c r="B836" s="113"/>
      <c r="C836" s="113"/>
      <c r="D836" s="113"/>
      <c r="E836" s="113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</row>
    <row r="837" spans="2:18">
      <c r="B837" s="113"/>
      <c r="C837" s="113"/>
      <c r="D837" s="113"/>
      <c r="E837" s="113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</row>
    <row r="838" spans="2:18">
      <c r="B838" s="113"/>
      <c r="C838" s="113"/>
      <c r="D838" s="113"/>
      <c r="E838" s="113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</row>
    <row r="839" spans="2:18">
      <c r="B839" s="113"/>
      <c r="C839" s="113"/>
      <c r="D839" s="113"/>
      <c r="E839" s="113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</row>
    <row r="840" spans="2:18">
      <c r="B840" s="113"/>
      <c r="C840" s="113"/>
      <c r="D840" s="113"/>
      <c r="E840" s="113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</row>
    <row r="841" spans="2:18">
      <c r="B841" s="113"/>
      <c r="C841" s="113"/>
      <c r="D841" s="113"/>
      <c r="E841" s="113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</row>
    <row r="842" spans="2:18">
      <c r="B842" s="113"/>
      <c r="C842" s="113"/>
      <c r="D842" s="113"/>
      <c r="E842" s="113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</row>
    <row r="843" spans="2:18">
      <c r="B843" s="113"/>
      <c r="C843" s="113"/>
      <c r="D843" s="113"/>
      <c r="E843" s="113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</row>
    <row r="844" spans="2:18">
      <c r="B844" s="113"/>
      <c r="C844" s="113"/>
      <c r="D844" s="113"/>
      <c r="E844" s="113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</row>
    <row r="845" spans="2:18">
      <c r="B845" s="113"/>
      <c r="C845" s="113"/>
      <c r="D845" s="113"/>
      <c r="E845" s="113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</row>
    <row r="846" spans="2:18">
      <c r="B846" s="113"/>
      <c r="C846" s="113"/>
      <c r="D846" s="113"/>
      <c r="E846" s="113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</row>
    <row r="847" spans="2:18">
      <c r="B847" s="113"/>
      <c r="C847" s="113"/>
      <c r="D847" s="113"/>
      <c r="E847" s="113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</row>
    <row r="848" spans="2:18">
      <c r="B848" s="113"/>
      <c r="C848" s="113"/>
      <c r="D848" s="113"/>
      <c r="E848" s="113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</row>
    <row r="849" spans="2:18">
      <c r="B849" s="113"/>
      <c r="C849" s="113"/>
      <c r="D849" s="113"/>
      <c r="E849" s="113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</row>
    <row r="850" spans="2:18">
      <c r="B850" s="113"/>
      <c r="C850" s="113"/>
      <c r="D850" s="113"/>
      <c r="E850" s="113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</row>
    <row r="851" spans="2:18">
      <c r="B851" s="113"/>
      <c r="C851" s="113"/>
      <c r="D851" s="113"/>
      <c r="E851" s="113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</row>
    <row r="852" spans="2:18">
      <c r="B852" s="113"/>
      <c r="C852" s="113"/>
      <c r="D852" s="113"/>
      <c r="E852" s="113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</row>
    <row r="853" spans="2:18">
      <c r="B853" s="113"/>
      <c r="C853" s="113"/>
      <c r="D853" s="113"/>
      <c r="E853" s="113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</row>
    <row r="854" spans="2:18">
      <c r="B854" s="113"/>
      <c r="C854" s="113"/>
      <c r="D854" s="113"/>
      <c r="E854" s="113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</row>
    <row r="855" spans="2:18">
      <c r="B855" s="113"/>
      <c r="C855" s="113"/>
      <c r="D855" s="113"/>
      <c r="E855" s="113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</row>
    <row r="856" spans="2:18">
      <c r="B856" s="113"/>
      <c r="C856" s="113"/>
      <c r="D856" s="113"/>
      <c r="E856" s="113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</row>
    <row r="857" spans="2:18">
      <c r="B857" s="113"/>
      <c r="C857" s="113"/>
      <c r="D857" s="113"/>
      <c r="E857" s="113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</row>
    <row r="858" spans="2:18">
      <c r="B858" s="113"/>
      <c r="C858" s="113"/>
      <c r="D858" s="113"/>
      <c r="E858" s="113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</row>
    <row r="859" spans="2:18">
      <c r="B859" s="113"/>
      <c r="C859" s="113"/>
      <c r="D859" s="113"/>
      <c r="E859" s="113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</row>
    <row r="860" spans="2:18">
      <c r="B860" s="113"/>
      <c r="C860" s="113"/>
      <c r="D860" s="113"/>
      <c r="E860" s="113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</row>
    <row r="861" spans="2:18">
      <c r="B861" s="113"/>
      <c r="C861" s="113"/>
      <c r="D861" s="113"/>
      <c r="E861" s="113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</row>
    <row r="862" spans="2:18">
      <c r="B862" s="113"/>
      <c r="C862" s="113"/>
      <c r="D862" s="113"/>
      <c r="E862" s="113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</row>
    <row r="863" spans="2:18">
      <c r="B863" s="113"/>
      <c r="C863" s="113"/>
      <c r="D863" s="113"/>
      <c r="E863" s="113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</row>
    <row r="864" spans="2:18">
      <c r="B864" s="113"/>
      <c r="C864" s="113"/>
      <c r="D864" s="113"/>
      <c r="E864" s="113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</row>
    <row r="865" spans="2:18">
      <c r="B865" s="113"/>
      <c r="C865" s="113"/>
      <c r="D865" s="113"/>
      <c r="E865" s="113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</row>
    <row r="866" spans="2:18">
      <c r="B866" s="113"/>
      <c r="C866" s="113"/>
      <c r="D866" s="113"/>
      <c r="E866" s="113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</row>
    <row r="867" spans="2:18">
      <c r="B867" s="113"/>
      <c r="C867" s="113"/>
      <c r="D867" s="113"/>
      <c r="E867" s="113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</row>
    <row r="868" spans="2:18">
      <c r="B868" s="113"/>
      <c r="C868" s="113"/>
      <c r="D868" s="113"/>
      <c r="E868" s="113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</row>
    <row r="869" spans="2:18">
      <c r="B869" s="113"/>
      <c r="C869" s="113"/>
      <c r="D869" s="113"/>
      <c r="E869" s="113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</row>
    <row r="870" spans="2:18">
      <c r="B870" s="113"/>
      <c r="C870" s="113"/>
      <c r="D870" s="113"/>
      <c r="E870" s="113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</row>
    <row r="871" spans="2:18">
      <c r="B871" s="113"/>
      <c r="C871" s="113"/>
      <c r="D871" s="113"/>
      <c r="E871" s="113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</row>
    <row r="872" spans="2:18">
      <c r="B872" s="113"/>
      <c r="C872" s="113"/>
      <c r="D872" s="113"/>
      <c r="E872" s="113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</row>
    <row r="873" spans="2:18">
      <c r="B873" s="113"/>
      <c r="C873" s="113"/>
      <c r="D873" s="113"/>
      <c r="E873" s="113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</row>
    <row r="874" spans="2:18">
      <c r="B874" s="113"/>
      <c r="C874" s="113"/>
      <c r="D874" s="113"/>
      <c r="E874" s="113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</row>
    <row r="875" spans="2:18">
      <c r="B875" s="113"/>
      <c r="C875" s="113"/>
      <c r="D875" s="113"/>
      <c r="E875" s="113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</row>
    <row r="876" spans="2:18">
      <c r="B876" s="113"/>
      <c r="C876" s="113"/>
      <c r="D876" s="113"/>
      <c r="E876" s="113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</row>
    <row r="877" spans="2:18">
      <c r="B877" s="113"/>
      <c r="C877" s="113"/>
      <c r="D877" s="113"/>
      <c r="E877" s="113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</row>
    <row r="878" spans="2:18">
      <c r="B878" s="113"/>
      <c r="C878" s="113"/>
      <c r="D878" s="113"/>
      <c r="E878" s="113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</row>
    <row r="879" spans="2:18">
      <c r="B879" s="113"/>
      <c r="C879" s="113"/>
      <c r="D879" s="113"/>
      <c r="E879" s="113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</row>
    <row r="880" spans="2:18">
      <c r="B880" s="113"/>
      <c r="C880" s="113"/>
      <c r="D880" s="113"/>
      <c r="E880" s="113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</row>
    <row r="881" spans="2:18">
      <c r="B881" s="113"/>
      <c r="C881" s="113"/>
      <c r="D881" s="113"/>
      <c r="E881" s="113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</row>
    <row r="882" spans="2:18">
      <c r="B882" s="113"/>
      <c r="C882" s="113"/>
      <c r="D882" s="113"/>
      <c r="E882" s="113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</row>
    <row r="883" spans="2:18">
      <c r="B883" s="113"/>
      <c r="C883" s="113"/>
      <c r="D883" s="113"/>
      <c r="E883" s="113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</row>
    <row r="884" spans="2:18">
      <c r="B884" s="113"/>
      <c r="C884" s="113"/>
      <c r="D884" s="113"/>
      <c r="E884" s="113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</row>
    <row r="885" spans="2:18">
      <c r="B885" s="113"/>
      <c r="C885" s="113"/>
      <c r="D885" s="113"/>
      <c r="E885" s="113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</row>
    <row r="886" spans="2:18">
      <c r="B886" s="113"/>
      <c r="C886" s="113"/>
      <c r="D886" s="113"/>
      <c r="E886" s="113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</row>
    <row r="887" spans="2:18">
      <c r="B887" s="113"/>
      <c r="C887" s="113"/>
      <c r="D887" s="113"/>
      <c r="E887" s="113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</row>
    <row r="888" spans="2:18">
      <c r="B888" s="113"/>
      <c r="C888" s="113"/>
      <c r="D888" s="113"/>
      <c r="E888" s="113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</row>
    <row r="889" spans="2:18">
      <c r="B889" s="113"/>
      <c r="C889" s="113"/>
      <c r="D889" s="113"/>
      <c r="E889" s="113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</row>
    <row r="890" spans="2:18">
      <c r="B890" s="113"/>
      <c r="C890" s="113"/>
      <c r="D890" s="113"/>
      <c r="E890" s="113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</row>
    <row r="891" spans="2:18">
      <c r="B891" s="113"/>
      <c r="C891" s="113"/>
      <c r="D891" s="113"/>
      <c r="E891" s="113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</row>
    <row r="892" spans="2:18">
      <c r="B892" s="113"/>
      <c r="C892" s="113"/>
      <c r="D892" s="113"/>
      <c r="E892" s="113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</row>
    <row r="893" spans="2:18">
      <c r="B893" s="113"/>
      <c r="C893" s="113"/>
      <c r="D893" s="113"/>
      <c r="E893" s="113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</row>
    <row r="894" spans="2:18">
      <c r="B894" s="113"/>
      <c r="C894" s="113"/>
      <c r="D894" s="113"/>
      <c r="E894" s="113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</row>
    <row r="895" spans="2:18">
      <c r="B895" s="113"/>
      <c r="C895" s="113"/>
      <c r="D895" s="113"/>
      <c r="E895" s="113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</row>
    <row r="896" spans="2:18">
      <c r="B896" s="113"/>
      <c r="C896" s="113"/>
      <c r="D896" s="113"/>
      <c r="E896" s="113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</row>
    <row r="897" spans="2:18">
      <c r="B897" s="113"/>
      <c r="C897" s="113"/>
      <c r="D897" s="113"/>
      <c r="E897" s="113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</row>
    <row r="898" spans="2:18">
      <c r="B898" s="113"/>
      <c r="C898" s="113"/>
      <c r="D898" s="113"/>
      <c r="E898" s="113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</row>
    <row r="899" spans="2:18">
      <c r="B899" s="113"/>
      <c r="C899" s="113"/>
      <c r="D899" s="113"/>
      <c r="E899" s="113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</row>
    <row r="900" spans="2:18">
      <c r="B900" s="113"/>
      <c r="C900" s="113"/>
      <c r="D900" s="113"/>
      <c r="E900" s="113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</row>
    <row r="901" spans="2:18">
      <c r="B901" s="113"/>
      <c r="C901" s="113"/>
      <c r="D901" s="113"/>
      <c r="E901" s="113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</row>
    <row r="902" spans="2:18">
      <c r="B902" s="113"/>
      <c r="C902" s="113"/>
      <c r="D902" s="113"/>
      <c r="E902" s="113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</row>
    <row r="903" spans="2:18">
      <c r="B903" s="113"/>
      <c r="C903" s="113"/>
      <c r="D903" s="113"/>
      <c r="E903" s="113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</row>
    <row r="904" spans="2:18">
      <c r="B904" s="113"/>
      <c r="C904" s="113"/>
      <c r="D904" s="113"/>
      <c r="E904" s="113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</row>
    <row r="905" spans="2:18">
      <c r="B905" s="113"/>
      <c r="C905" s="113"/>
      <c r="D905" s="113"/>
      <c r="E905" s="113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</row>
    <row r="906" spans="2:18">
      <c r="B906" s="113"/>
      <c r="C906" s="113"/>
      <c r="D906" s="113"/>
      <c r="E906" s="113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</row>
    <row r="907" spans="2:18">
      <c r="B907" s="113"/>
      <c r="C907" s="113"/>
      <c r="D907" s="113"/>
      <c r="E907" s="113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</row>
    <row r="908" spans="2:18">
      <c r="B908" s="113"/>
      <c r="C908" s="113"/>
      <c r="D908" s="113"/>
      <c r="E908" s="113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</row>
    <row r="909" spans="2:18">
      <c r="B909" s="113"/>
      <c r="C909" s="113"/>
      <c r="D909" s="113"/>
      <c r="E909" s="113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</row>
    <row r="910" spans="2:18">
      <c r="B910" s="113"/>
      <c r="C910" s="113"/>
      <c r="D910" s="113"/>
      <c r="E910" s="113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</row>
    <row r="911" spans="2:18">
      <c r="B911" s="113"/>
      <c r="C911" s="113"/>
      <c r="D911" s="113"/>
      <c r="E911" s="113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</row>
    <row r="912" spans="2:18">
      <c r="B912" s="113"/>
      <c r="C912" s="113"/>
      <c r="D912" s="113"/>
      <c r="E912" s="113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</row>
    <row r="913" spans="2:18">
      <c r="B913" s="113"/>
      <c r="C913" s="113"/>
      <c r="D913" s="113"/>
      <c r="E913" s="113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</row>
    <row r="914" spans="2:18">
      <c r="B914" s="113"/>
      <c r="C914" s="113"/>
      <c r="D914" s="113"/>
      <c r="E914" s="113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</row>
    <row r="915" spans="2:18">
      <c r="B915" s="113"/>
      <c r="C915" s="113"/>
      <c r="D915" s="113"/>
      <c r="E915" s="113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</row>
    <row r="916" spans="2:18">
      <c r="B916" s="113"/>
      <c r="C916" s="113"/>
      <c r="D916" s="113"/>
      <c r="E916" s="113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</row>
    <row r="917" spans="2:18">
      <c r="B917" s="113"/>
      <c r="C917" s="113"/>
      <c r="D917" s="113"/>
      <c r="E917" s="113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</row>
    <row r="918" spans="2:18">
      <c r="B918" s="113"/>
      <c r="C918" s="113"/>
      <c r="D918" s="113"/>
      <c r="E918" s="113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</row>
    <row r="919" spans="2:18">
      <c r="B919" s="113"/>
      <c r="C919" s="113"/>
      <c r="D919" s="113"/>
      <c r="E919" s="113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</row>
    <row r="920" spans="2:18">
      <c r="B920" s="113"/>
      <c r="C920" s="113"/>
      <c r="D920" s="113"/>
      <c r="E920" s="113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</row>
    <row r="921" spans="2:18">
      <c r="B921" s="113"/>
      <c r="C921" s="113"/>
      <c r="D921" s="113"/>
      <c r="E921" s="113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</row>
    <row r="922" spans="2:18">
      <c r="B922" s="113"/>
      <c r="C922" s="113"/>
      <c r="D922" s="113"/>
      <c r="E922" s="113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</row>
    <row r="923" spans="2:18">
      <c r="B923" s="113"/>
      <c r="C923" s="113"/>
      <c r="D923" s="113"/>
      <c r="E923" s="113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</row>
    <row r="924" spans="2:18">
      <c r="B924" s="113"/>
      <c r="C924" s="113"/>
      <c r="D924" s="113"/>
      <c r="E924" s="113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</row>
    <row r="925" spans="2:18">
      <c r="B925" s="113"/>
      <c r="C925" s="113"/>
      <c r="D925" s="113"/>
      <c r="E925" s="113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</row>
    <row r="926" spans="2:18">
      <c r="B926" s="113"/>
      <c r="C926" s="113"/>
      <c r="D926" s="113"/>
      <c r="E926" s="113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</row>
    <row r="927" spans="2:18">
      <c r="B927" s="113"/>
      <c r="C927" s="113"/>
      <c r="D927" s="113"/>
      <c r="E927" s="113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</row>
    <row r="928" spans="2:18">
      <c r="B928" s="113"/>
      <c r="C928" s="113"/>
      <c r="D928" s="113"/>
      <c r="E928" s="113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</row>
    <row r="929" spans="2:18">
      <c r="B929" s="113"/>
      <c r="C929" s="113"/>
      <c r="D929" s="113"/>
      <c r="E929" s="113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</row>
    <row r="930" spans="2:18">
      <c r="B930" s="113"/>
      <c r="C930" s="113"/>
      <c r="D930" s="113"/>
      <c r="E930" s="113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</row>
    <row r="931" spans="2:18">
      <c r="B931" s="113"/>
      <c r="C931" s="113"/>
      <c r="D931" s="113"/>
      <c r="E931" s="113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</row>
    <row r="932" spans="2:18">
      <c r="B932" s="113"/>
      <c r="C932" s="113"/>
      <c r="D932" s="113"/>
      <c r="E932" s="113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</row>
    <row r="933" spans="2:18">
      <c r="B933" s="113"/>
      <c r="C933" s="113"/>
      <c r="D933" s="113"/>
      <c r="E933" s="113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</row>
    <row r="934" spans="2:18">
      <c r="B934" s="113"/>
      <c r="C934" s="113"/>
      <c r="D934" s="113"/>
      <c r="E934" s="113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</row>
    <row r="935" spans="2:18">
      <c r="B935" s="113"/>
      <c r="C935" s="113"/>
      <c r="D935" s="113"/>
      <c r="E935" s="113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</row>
    <row r="936" spans="2:18">
      <c r="B936" s="113"/>
      <c r="C936" s="113"/>
      <c r="D936" s="113"/>
      <c r="E936" s="113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</row>
    <row r="937" spans="2:18">
      <c r="B937" s="113"/>
      <c r="C937" s="113"/>
      <c r="D937" s="113"/>
      <c r="E937" s="113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</row>
    <row r="938" spans="2:18">
      <c r="B938" s="113"/>
      <c r="C938" s="113"/>
      <c r="D938" s="113"/>
      <c r="E938" s="113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</row>
    <row r="939" spans="2:18">
      <c r="B939" s="113"/>
      <c r="C939" s="113"/>
      <c r="D939" s="113"/>
      <c r="E939" s="113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</row>
    <row r="940" spans="2:18">
      <c r="B940" s="113"/>
      <c r="C940" s="113"/>
      <c r="D940" s="113"/>
      <c r="E940" s="113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</row>
    <row r="941" spans="2:18">
      <c r="B941" s="113"/>
      <c r="C941" s="113"/>
      <c r="D941" s="113"/>
      <c r="E941" s="113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</row>
    <row r="942" spans="2:18">
      <c r="B942" s="113"/>
      <c r="C942" s="113"/>
      <c r="D942" s="113"/>
      <c r="E942" s="113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</row>
    <row r="943" spans="2:18">
      <c r="B943" s="113"/>
      <c r="C943" s="113"/>
      <c r="D943" s="113"/>
      <c r="E943" s="113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</row>
    <row r="944" spans="2:18">
      <c r="B944" s="113"/>
      <c r="C944" s="113"/>
      <c r="D944" s="113"/>
      <c r="E944" s="113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</row>
    <row r="945" spans="2:18">
      <c r="B945" s="113"/>
      <c r="C945" s="113"/>
      <c r="D945" s="113"/>
      <c r="E945" s="113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</row>
    <row r="946" spans="2:18">
      <c r="B946" s="113"/>
      <c r="C946" s="113"/>
      <c r="D946" s="113"/>
      <c r="E946" s="113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</row>
    <row r="947" spans="2:18">
      <c r="B947" s="113"/>
      <c r="C947" s="113"/>
      <c r="D947" s="113"/>
      <c r="E947" s="113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</row>
    <row r="948" spans="2:18">
      <c r="B948" s="113"/>
      <c r="C948" s="113"/>
      <c r="D948" s="113"/>
      <c r="E948" s="113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</row>
    <row r="949" spans="2:18">
      <c r="B949" s="113"/>
      <c r="C949" s="113"/>
      <c r="D949" s="113"/>
      <c r="E949" s="113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</row>
    <row r="950" spans="2:18">
      <c r="B950" s="113"/>
      <c r="C950" s="113"/>
      <c r="D950" s="113"/>
      <c r="E950" s="113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</row>
    <row r="951" spans="2:18">
      <c r="B951" s="113"/>
      <c r="C951" s="113"/>
      <c r="D951" s="113"/>
      <c r="E951" s="113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</row>
    <row r="952" spans="2:18">
      <c r="B952" s="113"/>
      <c r="C952" s="113"/>
      <c r="D952" s="113"/>
      <c r="E952" s="113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</row>
    <row r="953" spans="2:18">
      <c r="B953" s="113"/>
      <c r="C953" s="113"/>
      <c r="D953" s="113"/>
      <c r="E953" s="113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</row>
    <row r="954" spans="2:18">
      <c r="B954" s="113"/>
      <c r="C954" s="113"/>
      <c r="D954" s="113"/>
      <c r="E954" s="113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</row>
    <row r="955" spans="2:18">
      <c r="B955" s="113"/>
      <c r="C955" s="113"/>
      <c r="D955" s="113"/>
      <c r="E955" s="113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</row>
    <row r="956" spans="2:18">
      <c r="B956" s="113"/>
      <c r="C956" s="113"/>
      <c r="D956" s="113"/>
      <c r="E956" s="113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</row>
    <row r="957" spans="2:18">
      <c r="B957" s="113"/>
      <c r="C957" s="113"/>
      <c r="D957" s="113"/>
      <c r="E957" s="113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</row>
    <row r="958" spans="2:18">
      <c r="B958" s="113"/>
      <c r="C958" s="113"/>
      <c r="D958" s="113"/>
      <c r="E958" s="113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</row>
    <row r="959" spans="2:18">
      <c r="B959" s="113"/>
      <c r="C959" s="113"/>
      <c r="D959" s="113"/>
      <c r="E959" s="113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</row>
    <row r="960" spans="2:18">
      <c r="B960" s="113"/>
      <c r="C960" s="113"/>
      <c r="D960" s="113"/>
      <c r="E960" s="113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</row>
    <row r="961" spans="2:18">
      <c r="B961" s="113"/>
      <c r="C961" s="113"/>
      <c r="D961" s="113"/>
      <c r="E961" s="113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</row>
    <row r="962" spans="2:18">
      <c r="B962" s="113"/>
      <c r="C962" s="113"/>
      <c r="D962" s="113"/>
      <c r="E962" s="113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</row>
    <row r="963" spans="2:18">
      <c r="B963" s="113"/>
      <c r="C963" s="113"/>
      <c r="D963" s="113"/>
      <c r="E963" s="113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</row>
    <row r="964" spans="2:18">
      <c r="B964" s="113"/>
      <c r="C964" s="113"/>
      <c r="D964" s="113"/>
      <c r="E964" s="113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</row>
    <row r="965" spans="2:18">
      <c r="B965" s="113"/>
      <c r="C965" s="113"/>
      <c r="D965" s="113"/>
      <c r="E965" s="113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</row>
    <row r="966" spans="2:18">
      <c r="B966" s="113"/>
      <c r="C966" s="113"/>
      <c r="D966" s="113"/>
      <c r="E966" s="113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</row>
    <row r="967" spans="2:18">
      <c r="B967" s="113"/>
      <c r="C967" s="113"/>
      <c r="D967" s="113"/>
      <c r="E967" s="113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</row>
    <row r="968" spans="2:18">
      <c r="B968" s="113"/>
      <c r="C968" s="113"/>
      <c r="D968" s="113"/>
      <c r="E968" s="113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</row>
    <row r="969" spans="2:18">
      <c r="B969" s="113"/>
      <c r="C969" s="113"/>
      <c r="D969" s="113"/>
      <c r="E969" s="113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</row>
    <row r="970" spans="2:18">
      <c r="B970" s="113"/>
      <c r="C970" s="113"/>
      <c r="D970" s="113"/>
      <c r="E970" s="113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</row>
    <row r="971" spans="2:18">
      <c r="B971" s="113"/>
      <c r="C971" s="113"/>
      <c r="D971" s="113"/>
      <c r="E971" s="113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</row>
    <row r="972" spans="2:18">
      <c r="B972" s="113"/>
      <c r="C972" s="113"/>
      <c r="D972" s="113"/>
      <c r="E972" s="113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</row>
    <row r="973" spans="2:18">
      <c r="B973" s="113"/>
      <c r="C973" s="113"/>
      <c r="D973" s="113"/>
      <c r="E973" s="113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</row>
    <row r="974" spans="2:18">
      <c r="B974" s="113"/>
      <c r="C974" s="113"/>
      <c r="D974" s="113"/>
      <c r="E974" s="113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</row>
    <row r="975" spans="2:18">
      <c r="B975" s="113"/>
      <c r="C975" s="113"/>
      <c r="D975" s="113"/>
      <c r="E975" s="113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</row>
    <row r="976" spans="2:18">
      <c r="B976" s="113"/>
      <c r="C976" s="113"/>
      <c r="D976" s="113"/>
      <c r="E976" s="113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</row>
    <row r="977" spans="2:18">
      <c r="B977" s="113"/>
      <c r="C977" s="113"/>
      <c r="D977" s="113"/>
      <c r="E977" s="113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</row>
    <row r="978" spans="2:18">
      <c r="B978" s="113"/>
      <c r="C978" s="113"/>
      <c r="D978" s="113"/>
      <c r="E978" s="113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</row>
    <row r="979" spans="2:18">
      <c r="B979" s="113"/>
      <c r="C979" s="113"/>
      <c r="D979" s="113"/>
      <c r="E979" s="113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</row>
    <row r="980" spans="2:18">
      <c r="B980" s="113"/>
      <c r="C980" s="113"/>
      <c r="D980" s="113"/>
      <c r="E980" s="113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</row>
    <row r="981" spans="2:18">
      <c r="B981" s="113"/>
      <c r="C981" s="113"/>
      <c r="D981" s="113"/>
      <c r="E981" s="113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</row>
    <row r="982" spans="2:18">
      <c r="B982" s="113"/>
      <c r="C982" s="113"/>
      <c r="D982" s="113"/>
      <c r="E982" s="113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</row>
    <row r="983" spans="2:18">
      <c r="B983" s="113"/>
      <c r="C983" s="113"/>
      <c r="D983" s="113"/>
      <c r="E983" s="113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</row>
    <row r="984" spans="2:18">
      <c r="B984" s="113"/>
      <c r="C984" s="113"/>
      <c r="D984" s="113"/>
      <c r="E984" s="113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</row>
    <row r="985" spans="2:18">
      <c r="B985" s="113"/>
      <c r="C985" s="113"/>
      <c r="D985" s="113"/>
      <c r="E985" s="113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</row>
    <row r="986" spans="2:18">
      <c r="B986" s="113"/>
      <c r="C986" s="113"/>
      <c r="D986" s="113"/>
      <c r="E986" s="113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</row>
    <row r="987" spans="2:18">
      <c r="B987" s="113"/>
      <c r="C987" s="113"/>
      <c r="D987" s="113"/>
      <c r="E987" s="113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</row>
    <row r="988" spans="2:18">
      <c r="B988" s="113"/>
      <c r="C988" s="113"/>
      <c r="D988" s="113"/>
      <c r="E988" s="113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</row>
    <row r="989" spans="2:18">
      <c r="B989" s="113"/>
      <c r="C989" s="113"/>
      <c r="D989" s="113"/>
      <c r="E989" s="113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</row>
    <row r="990" spans="2:18">
      <c r="B990" s="113"/>
      <c r="C990" s="113"/>
      <c r="D990" s="113"/>
      <c r="E990" s="113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</row>
    <row r="991" spans="2:18">
      <c r="B991" s="113"/>
      <c r="C991" s="113"/>
      <c r="D991" s="113"/>
      <c r="E991" s="113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</row>
    <row r="992" spans="2:18">
      <c r="B992" s="113"/>
      <c r="C992" s="113"/>
      <c r="D992" s="113"/>
      <c r="E992" s="113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</row>
    <row r="993" spans="2:18">
      <c r="B993" s="113"/>
      <c r="C993" s="113"/>
      <c r="D993" s="113"/>
      <c r="E993" s="113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</row>
    <row r="994" spans="2:18">
      <c r="B994" s="113"/>
      <c r="C994" s="113"/>
      <c r="D994" s="113"/>
      <c r="E994" s="113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</row>
    <row r="995" spans="2:18">
      <c r="B995" s="113"/>
      <c r="C995" s="113"/>
      <c r="D995" s="113"/>
      <c r="E995" s="113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</row>
    <row r="996" spans="2:18">
      <c r="B996" s="113"/>
      <c r="C996" s="113"/>
      <c r="D996" s="113"/>
      <c r="E996" s="113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</row>
    <row r="997" spans="2:18">
      <c r="B997" s="113"/>
      <c r="C997" s="113"/>
      <c r="D997" s="113"/>
      <c r="E997" s="113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</row>
    <row r="998" spans="2:18">
      <c r="B998" s="113"/>
      <c r="C998" s="113"/>
      <c r="D998" s="113"/>
      <c r="E998" s="113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</row>
    <row r="999" spans="2:18">
      <c r="B999" s="113"/>
      <c r="C999" s="113"/>
      <c r="D999" s="113"/>
      <c r="E999" s="113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</row>
    <row r="1000" spans="2:18">
      <c r="B1000" s="113"/>
      <c r="C1000" s="113"/>
      <c r="D1000" s="113"/>
      <c r="E1000" s="113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</row>
    <row r="1001" spans="2:18">
      <c r="B1001" s="113"/>
      <c r="C1001" s="113"/>
      <c r="D1001" s="113"/>
      <c r="E1001" s="113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</row>
    <row r="1002" spans="2:18">
      <c r="B1002" s="113"/>
      <c r="C1002" s="113"/>
      <c r="D1002" s="113"/>
      <c r="E1002" s="113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</row>
    <row r="1003" spans="2:18">
      <c r="B1003" s="113"/>
      <c r="C1003" s="113"/>
      <c r="D1003" s="113"/>
      <c r="E1003" s="113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</row>
    <row r="1004" spans="2:18">
      <c r="B1004" s="113"/>
      <c r="C1004" s="113"/>
      <c r="D1004" s="113"/>
      <c r="E1004" s="113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</row>
    <row r="1005" spans="2:18">
      <c r="B1005" s="113"/>
      <c r="C1005" s="113"/>
      <c r="D1005" s="113"/>
      <c r="E1005" s="113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</row>
    <row r="1006" spans="2:18">
      <c r="B1006" s="113"/>
      <c r="C1006" s="113"/>
      <c r="D1006" s="113"/>
      <c r="E1006" s="113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</row>
    <row r="1007" spans="2:18">
      <c r="B1007" s="113"/>
      <c r="C1007" s="113"/>
      <c r="D1007" s="113"/>
      <c r="E1007" s="113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</row>
    <row r="1008" spans="2:18">
      <c r="B1008" s="113"/>
      <c r="C1008" s="113"/>
      <c r="D1008" s="113"/>
      <c r="E1008" s="113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</row>
    <row r="1009" spans="2:18">
      <c r="B1009" s="113"/>
      <c r="C1009" s="113"/>
      <c r="D1009" s="113"/>
      <c r="E1009" s="113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</row>
    <row r="1010" spans="2:18">
      <c r="B1010" s="113"/>
      <c r="C1010" s="113"/>
      <c r="D1010" s="113"/>
      <c r="E1010" s="113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</row>
    <row r="1011" spans="2:18">
      <c r="B1011" s="113"/>
      <c r="C1011" s="113"/>
      <c r="D1011" s="113"/>
      <c r="E1011" s="113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</row>
    <row r="1012" spans="2:18">
      <c r="B1012" s="113"/>
      <c r="C1012" s="113"/>
      <c r="D1012" s="113"/>
      <c r="E1012" s="113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</row>
    <row r="1013" spans="2:18">
      <c r="B1013" s="113"/>
      <c r="C1013" s="113"/>
      <c r="D1013" s="113"/>
      <c r="E1013" s="113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</row>
    <row r="1014" spans="2:18">
      <c r="B1014" s="113"/>
      <c r="C1014" s="113"/>
      <c r="D1014" s="113"/>
      <c r="E1014" s="113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</row>
    <row r="1015" spans="2:18">
      <c r="B1015" s="113"/>
      <c r="C1015" s="113"/>
      <c r="D1015" s="113"/>
      <c r="E1015" s="113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</row>
    <row r="1016" spans="2:18">
      <c r="B1016" s="113"/>
      <c r="C1016" s="113"/>
      <c r="D1016" s="113"/>
      <c r="E1016" s="113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</row>
    <row r="1017" spans="2:18">
      <c r="B1017" s="113"/>
      <c r="C1017" s="113"/>
      <c r="D1017" s="113"/>
      <c r="E1017" s="113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</row>
    <row r="1018" spans="2:18">
      <c r="B1018" s="113"/>
      <c r="C1018" s="113"/>
      <c r="D1018" s="113"/>
      <c r="E1018" s="113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</row>
    <row r="1019" spans="2:18">
      <c r="B1019" s="113"/>
      <c r="C1019" s="113"/>
      <c r="D1019" s="113"/>
      <c r="E1019" s="113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</row>
    <row r="1020" spans="2:18">
      <c r="B1020" s="113"/>
      <c r="C1020" s="113"/>
      <c r="D1020" s="113"/>
      <c r="E1020" s="113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</row>
    <row r="1021" spans="2:18">
      <c r="B1021" s="113"/>
      <c r="C1021" s="113"/>
      <c r="D1021" s="113"/>
      <c r="E1021" s="113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</row>
    <row r="1022" spans="2:18">
      <c r="B1022" s="113"/>
      <c r="C1022" s="113"/>
      <c r="D1022" s="113"/>
      <c r="E1022" s="113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</row>
    <row r="1023" spans="2:18">
      <c r="B1023" s="113"/>
      <c r="C1023" s="113"/>
      <c r="D1023" s="113"/>
      <c r="E1023" s="113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</row>
    <row r="1024" spans="2:18">
      <c r="B1024" s="113"/>
      <c r="C1024" s="113"/>
      <c r="D1024" s="113"/>
      <c r="E1024" s="113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</row>
    <row r="1025" spans="2:18">
      <c r="B1025" s="113"/>
      <c r="C1025" s="113"/>
      <c r="D1025" s="113"/>
      <c r="E1025" s="113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</row>
    <row r="1026" spans="2:18">
      <c r="B1026" s="113"/>
      <c r="C1026" s="113"/>
      <c r="D1026" s="113"/>
      <c r="E1026" s="113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</row>
    <row r="1027" spans="2:18">
      <c r="B1027" s="113"/>
      <c r="C1027" s="113"/>
      <c r="D1027" s="113"/>
      <c r="E1027" s="113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</row>
    <row r="1028" spans="2:18">
      <c r="B1028" s="113"/>
      <c r="C1028" s="113"/>
      <c r="D1028" s="113"/>
      <c r="E1028" s="113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</row>
    <row r="1029" spans="2:18">
      <c r="B1029" s="113"/>
      <c r="C1029" s="113"/>
      <c r="D1029" s="113"/>
      <c r="E1029" s="113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</row>
    <row r="1030" spans="2:18">
      <c r="B1030" s="113"/>
      <c r="C1030" s="113"/>
      <c r="D1030" s="113"/>
      <c r="E1030" s="113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</row>
    <row r="1031" spans="2:18">
      <c r="B1031" s="113"/>
      <c r="C1031" s="113"/>
      <c r="D1031" s="113"/>
      <c r="E1031" s="113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</row>
    <row r="1032" spans="2:18">
      <c r="B1032" s="113"/>
      <c r="C1032" s="113"/>
      <c r="D1032" s="113"/>
      <c r="E1032" s="113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</row>
    <row r="1033" spans="2:18">
      <c r="B1033" s="113"/>
      <c r="C1033" s="113"/>
      <c r="D1033" s="113"/>
      <c r="E1033" s="113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</row>
    <row r="1034" spans="2:18">
      <c r="B1034" s="113"/>
      <c r="C1034" s="113"/>
      <c r="D1034" s="113"/>
      <c r="E1034" s="113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</row>
    <row r="1035" spans="2:18">
      <c r="B1035" s="113"/>
      <c r="C1035" s="113"/>
      <c r="D1035" s="113"/>
      <c r="E1035" s="113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</row>
    <row r="1036" spans="2:18">
      <c r="B1036" s="113"/>
      <c r="C1036" s="113"/>
      <c r="D1036" s="113"/>
      <c r="E1036" s="113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</row>
    <row r="1037" spans="2:18">
      <c r="B1037" s="113"/>
      <c r="C1037" s="113"/>
      <c r="D1037" s="113"/>
      <c r="E1037" s="113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</row>
    <row r="1038" spans="2:18">
      <c r="B1038" s="113"/>
      <c r="C1038" s="113"/>
      <c r="D1038" s="113"/>
      <c r="E1038" s="113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</row>
    <row r="1039" spans="2:18">
      <c r="B1039" s="113"/>
      <c r="C1039" s="113"/>
      <c r="D1039" s="113"/>
      <c r="E1039" s="113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</row>
    <row r="1040" spans="2:18">
      <c r="B1040" s="113"/>
      <c r="C1040" s="113"/>
      <c r="D1040" s="113"/>
      <c r="E1040" s="113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</row>
    <row r="1041" spans="2:18">
      <c r="B1041" s="113"/>
      <c r="C1041" s="113"/>
      <c r="D1041" s="113"/>
      <c r="E1041" s="113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</row>
    <row r="1042" spans="2:18">
      <c r="B1042" s="113"/>
      <c r="C1042" s="113"/>
      <c r="D1042" s="113"/>
      <c r="E1042" s="113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</row>
    <row r="1043" spans="2:18">
      <c r="B1043" s="113"/>
      <c r="C1043" s="113"/>
      <c r="D1043" s="113"/>
      <c r="E1043" s="113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</row>
    <row r="1044" spans="2:18">
      <c r="B1044" s="113"/>
      <c r="C1044" s="113"/>
      <c r="D1044" s="113"/>
      <c r="E1044" s="113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</row>
    <row r="1045" spans="2:18">
      <c r="B1045" s="113"/>
      <c r="C1045" s="113"/>
      <c r="D1045" s="113"/>
      <c r="E1045" s="113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</row>
    <row r="1046" spans="2:18">
      <c r="B1046" s="113"/>
      <c r="C1046" s="113"/>
      <c r="D1046" s="113"/>
      <c r="E1046" s="113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</row>
    <row r="1047" spans="2:18">
      <c r="B1047" s="113"/>
      <c r="C1047" s="113"/>
      <c r="D1047" s="113"/>
      <c r="E1047" s="113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</row>
    <row r="1048" spans="2:18">
      <c r="B1048" s="113"/>
      <c r="C1048" s="113"/>
      <c r="D1048" s="113"/>
      <c r="E1048" s="113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</row>
    <row r="1049" spans="2:18">
      <c r="B1049" s="113"/>
      <c r="C1049" s="113"/>
      <c r="D1049" s="113"/>
      <c r="E1049" s="113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</row>
    <row r="1050" spans="2:18">
      <c r="B1050" s="113"/>
      <c r="C1050" s="113"/>
      <c r="D1050" s="113"/>
      <c r="E1050" s="113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</row>
    <row r="1051" spans="2:18">
      <c r="B1051" s="113"/>
      <c r="C1051" s="113"/>
      <c r="D1051" s="113"/>
      <c r="E1051" s="113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</row>
    <row r="1052" spans="2:18">
      <c r="B1052" s="113"/>
      <c r="C1052" s="113"/>
      <c r="D1052" s="113"/>
      <c r="E1052" s="113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</row>
    <row r="1053" spans="2:18">
      <c r="B1053" s="113"/>
      <c r="C1053" s="113"/>
      <c r="D1053" s="113"/>
      <c r="E1053" s="113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</row>
    <row r="1054" spans="2:18">
      <c r="B1054" s="113"/>
      <c r="C1054" s="113"/>
      <c r="D1054" s="113"/>
      <c r="E1054" s="113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</row>
    <row r="1055" spans="2:18">
      <c r="B1055" s="113"/>
      <c r="C1055" s="113"/>
      <c r="D1055" s="113"/>
      <c r="E1055" s="113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</row>
    <row r="1056" spans="2:18">
      <c r="B1056" s="113"/>
      <c r="C1056" s="113"/>
      <c r="D1056" s="113"/>
      <c r="E1056" s="113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</row>
    <row r="1057" spans="2:18">
      <c r="B1057" s="113"/>
      <c r="C1057" s="113"/>
      <c r="D1057" s="113"/>
      <c r="E1057" s="113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</row>
    <row r="1058" spans="2:18">
      <c r="B1058" s="113"/>
      <c r="C1058" s="113"/>
      <c r="D1058" s="113"/>
      <c r="E1058" s="113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</row>
    <row r="1059" spans="2:18">
      <c r="B1059" s="113"/>
      <c r="C1059" s="113"/>
      <c r="D1059" s="113"/>
      <c r="E1059" s="113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</row>
    <row r="1060" spans="2:18">
      <c r="B1060" s="113"/>
      <c r="C1060" s="113"/>
      <c r="D1060" s="113"/>
      <c r="E1060" s="113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</row>
    <row r="1061" spans="2:18">
      <c r="B1061" s="113"/>
      <c r="C1061" s="113"/>
      <c r="D1061" s="113"/>
      <c r="E1061" s="113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</row>
    <row r="1062" spans="2:18">
      <c r="B1062" s="113"/>
      <c r="C1062" s="113"/>
      <c r="D1062" s="113"/>
      <c r="E1062" s="113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</row>
    <row r="1063" spans="2:18">
      <c r="B1063" s="113"/>
      <c r="C1063" s="113"/>
      <c r="D1063" s="113"/>
      <c r="E1063" s="113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</row>
    <row r="1064" spans="2:18">
      <c r="B1064" s="113"/>
      <c r="C1064" s="113"/>
      <c r="D1064" s="113"/>
      <c r="E1064" s="113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</row>
    <row r="1065" spans="2:18">
      <c r="B1065" s="113"/>
      <c r="C1065" s="113"/>
      <c r="D1065" s="113"/>
      <c r="E1065" s="113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</row>
    <row r="1066" spans="2:18">
      <c r="B1066" s="113"/>
      <c r="C1066" s="113"/>
      <c r="D1066" s="113"/>
      <c r="E1066" s="113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</row>
  </sheetData>
  <sheetProtection sheet="1" objects="1" scenarios="1"/>
  <mergeCells count="1">
    <mergeCell ref="B6:R6"/>
  </mergeCells>
  <phoneticPr fontId="3" type="noConversion"/>
  <conditionalFormatting sqref="B58:B343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3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67" t="s" vm="1">
        <v>224</v>
      </c>
    </row>
    <row r="2" spans="2:15">
      <c r="B2" s="46" t="s">
        <v>142</v>
      </c>
      <c r="C2" s="67" t="s">
        <v>225</v>
      </c>
    </row>
    <row r="3" spans="2:15">
      <c r="B3" s="46" t="s">
        <v>144</v>
      </c>
      <c r="C3" s="67" t="s">
        <v>226</v>
      </c>
    </row>
    <row r="4" spans="2:15">
      <c r="B4" s="46" t="s">
        <v>145</v>
      </c>
      <c r="C4" s="67">
        <v>2207</v>
      </c>
    </row>
    <row r="6" spans="2:15" ht="26.25" customHeight="1">
      <c r="B6" s="153" t="s">
        <v>173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15" s="3" customFormat="1" ht="78.75">
      <c r="B7" s="47" t="s">
        <v>113</v>
      </c>
      <c r="C7" s="48" t="s">
        <v>44</v>
      </c>
      <c r="D7" s="48" t="s">
        <v>114</v>
      </c>
      <c r="E7" s="48" t="s">
        <v>14</v>
      </c>
      <c r="F7" s="48" t="s">
        <v>64</v>
      </c>
      <c r="G7" s="48" t="s">
        <v>17</v>
      </c>
      <c r="H7" s="48" t="s">
        <v>100</v>
      </c>
      <c r="I7" s="48" t="s">
        <v>52</v>
      </c>
      <c r="J7" s="48" t="s">
        <v>18</v>
      </c>
      <c r="K7" s="48" t="s">
        <v>201</v>
      </c>
      <c r="L7" s="48" t="s">
        <v>200</v>
      </c>
      <c r="M7" s="48" t="s">
        <v>108</v>
      </c>
      <c r="N7" s="48" t="s">
        <v>146</v>
      </c>
      <c r="O7" s="50" t="s">
        <v>148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208</v>
      </c>
      <c r="L8" s="31"/>
      <c r="M8" s="31" t="s">
        <v>204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5" t="s">
        <v>2569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6">
        <v>0</v>
      </c>
      <c r="N10" s="127">
        <v>0</v>
      </c>
      <c r="O10" s="127">
        <v>0</v>
      </c>
    </row>
    <row r="11" spans="2:15" ht="20.25" customHeight="1">
      <c r="B11" s="128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28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28" t="s">
        <v>199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28" t="s">
        <v>207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56.140625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6.5703125" style="1" bestFit="1" customWidth="1"/>
    <col min="11" max="16384" width="9.140625" style="1"/>
  </cols>
  <sheetData>
    <row r="1" spans="2:10">
      <c r="B1" s="46" t="s">
        <v>143</v>
      </c>
      <c r="C1" s="67" t="s" vm="1">
        <v>224</v>
      </c>
    </row>
    <row r="2" spans="2:10">
      <c r="B2" s="46" t="s">
        <v>142</v>
      </c>
      <c r="C2" s="67" t="s">
        <v>225</v>
      </c>
    </row>
    <row r="3" spans="2:10">
      <c r="B3" s="46" t="s">
        <v>144</v>
      </c>
      <c r="C3" s="67" t="s">
        <v>226</v>
      </c>
    </row>
    <row r="4" spans="2:10">
      <c r="B4" s="46" t="s">
        <v>145</v>
      </c>
      <c r="C4" s="67">
        <v>2207</v>
      </c>
    </row>
    <row r="6" spans="2:10" ht="26.25" customHeight="1">
      <c r="B6" s="153" t="s">
        <v>174</v>
      </c>
      <c r="C6" s="154"/>
      <c r="D6" s="154"/>
      <c r="E6" s="154"/>
      <c r="F6" s="154"/>
      <c r="G6" s="154"/>
      <c r="H6" s="154"/>
      <c r="I6" s="154"/>
      <c r="J6" s="155"/>
    </row>
    <row r="7" spans="2:10" s="3" customFormat="1" ht="78.75">
      <c r="B7" s="47" t="s">
        <v>113</v>
      </c>
      <c r="C7" s="49" t="s">
        <v>54</v>
      </c>
      <c r="D7" s="49" t="s">
        <v>83</v>
      </c>
      <c r="E7" s="49" t="s">
        <v>55</v>
      </c>
      <c r="F7" s="49" t="s">
        <v>100</v>
      </c>
      <c r="G7" s="49" t="s">
        <v>185</v>
      </c>
      <c r="H7" s="49" t="s">
        <v>146</v>
      </c>
      <c r="I7" s="49" t="s">
        <v>147</v>
      </c>
      <c r="J7" s="64" t="s">
        <v>211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8" t="s">
        <v>40</v>
      </c>
      <c r="C10" s="94"/>
      <c r="D10" s="68"/>
      <c r="E10" s="101">
        <v>5.7311250387873422E-2</v>
      </c>
      <c r="F10" s="69"/>
      <c r="G10" s="76">
        <v>22457.775719999998</v>
      </c>
      <c r="H10" s="77">
        <f>IFERROR(G10/$G$10,0)</f>
        <v>1</v>
      </c>
      <c r="I10" s="77">
        <f>G10/'סכום נכסי הקרן'!$C$42</f>
        <v>6.8622351291918954E-3</v>
      </c>
      <c r="J10" s="69"/>
    </row>
    <row r="11" spans="2:10" ht="22.5" customHeight="1">
      <c r="B11" s="92" t="s">
        <v>198</v>
      </c>
      <c r="C11" s="94"/>
      <c r="D11" s="68"/>
      <c r="E11" s="101">
        <v>5.7311250387873422E-2</v>
      </c>
      <c r="F11" s="82"/>
      <c r="G11" s="76">
        <v>22457.775719999998</v>
      </c>
      <c r="H11" s="77">
        <f t="shared" ref="H11:H25" si="0">IFERROR(G11/$G$10,0)</f>
        <v>1</v>
      </c>
      <c r="I11" s="77">
        <f>G11/'סכום נכסי הקרן'!$C$42</f>
        <v>6.8622351291918954E-3</v>
      </c>
      <c r="J11" s="69"/>
    </row>
    <row r="12" spans="2:10">
      <c r="B12" s="86" t="s">
        <v>84</v>
      </c>
      <c r="C12" s="102"/>
      <c r="D12" s="93"/>
      <c r="E12" s="103">
        <v>5.9778474656081056E-2</v>
      </c>
      <c r="F12" s="100"/>
      <c r="G12" s="79">
        <v>21530.880719999997</v>
      </c>
      <c r="H12" s="80">
        <f t="shared" si="0"/>
        <v>0.95872721272327321</v>
      </c>
      <c r="I12" s="80">
        <f>G12/'סכום נכסי הקרן'!$C$42</f>
        <v>6.5790115584618758E-3</v>
      </c>
      <c r="J12" s="71"/>
    </row>
    <row r="13" spans="2:10">
      <c r="B13" s="75" t="s">
        <v>2546</v>
      </c>
      <c r="C13" s="94">
        <v>45107</v>
      </c>
      <c r="D13" s="68" t="s">
        <v>2547</v>
      </c>
      <c r="E13" s="101">
        <v>6.5196757619450027E-2</v>
      </c>
      <c r="F13" s="82" t="s">
        <v>130</v>
      </c>
      <c r="G13" s="76">
        <v>3432.0000000000005</v>
      </c>
      <c r="H13" s="77">
        <f t="shared" si="0"/>
        <v>0.15282012086992205</v>
      </c>
      <c r="I13" s="77">
        <f>G13/'סכום נכסי הקרן'!$C$42</f>
        <v>1.0486876018809305E-3</v>
      </c>
      <c r="J13" s="69" t="s">
        <v>2548</v>
      </c>
    </row>
    <row r="14" spans="2:10">
      <c r="B14" s="75" t="s">
        <v>2549</v>
      </c>
      <c r="C14" s="94">
        <v>44926</v>
      </c>
      <c r="D14" s="68" t="s">
        <v>2547</v>
      </c>
      <c r="E14" s="101">
        <v>5.8050213563046273E-2</v>
      </c>
      <c r="F14" s="82" t="s">
        <v>130</v>
      </c>
      <c r="G14" s="76">
        <v>1478.2930000000001</v>
      </c>
      <c r="H14" s="77">
        <f t="shared" si="0"/>
        <v>6.5825441416421812E-2</v>
      </c>
      <c r="I14" s="77">
        <f>G14/'סכום נכסי הקרן'!$C$42</f>
        <v>4.5170965648233286E-4</v>
      </c>
      <c r="J14" s="69" t="s">
        <v>2550</v>
      </c>
    </row>
    <row r="15" spans="2:10">
      <c r="B15" s="75" t="s">
        <v>2551</v>
      </c>
      <c r="C15" s="94">
        <v>45107</v>
      </c>
      <c r="D15" s="68" t="s">
        <v>2547</v>
      </c>
      <c r="E15" s="101">
        <v>6.1781746510143468E-2</v>
      </c>
      <c r="F15" s="82" t="s">
        <v>130</v>
      </c>
      <c r="G15" s="76">
        <v>1046.9997500000002</v>
      </c>
      <c r="H15" s="77">
        <f t="shared" si="0"/>
        <v>4.6620812455063575E-2</v>
      </c>
      <c r="I15" s="77">
        <f>G15/'סכום נכסי הקרן'!$C$42</f>
        <v>3.1992297698060426E-4</v>
      </c>
      <c r="J15" s="69" t="s">
        <v>2552</v>
      </c>
    </row>
    <row r="16" spans="2:10">
      <c r="B16" s="75" t="s">
        <v>2553</v>
      </c>
      <c r="C16" s="94">
        <v>44926</v>
      </c>
      <c r="D16" s="68" t="s">
        <v>2547</v>
      </c>
      <c r="E16" s="101">
        <v>5.5604801484728447E-2</v>
      </c>
      <c r="F16" s="82" t="s">
        <v>130</v>
      </c>
      <c r="G16" s="76">
        <v>3569.1640300000008</v>
      </c>
      <c r="H16" s="77">
        <f t="shared" si="0"/>
        <v>0.15892776179171858</v>
      </c>
      <c r="I16" s="77">
        <f>G16/'סכום נכסי הקרן'!$C$42</f>
        <v>1.0905996699709726E-3</v>
      </c>
      <c r="J16" s="69" t="s">
        <v>2554</v>
      </c>
    </row>
    <row r="17" spans="2:10">
      <c r="B17" s="75" t="s">
        <v>2555</v>
      </c>
      <c r="C17" s="94">
        <v>44926</v>
      </c>
      <c r="D17" s="68" t="s">
        <v>2547</v>
      </c>
      <c r="E17" s="101">
        <v>4.882994564330409E-2</v>
      </c>
      <c r="F17" s="82" t="s">
        <v>130</v>
      </c>
      <c r="G17" s="76">
        <v>1159.5159400000002</v>
      </c>
      <c r="H17" s="77">
        <f t="shared" si="0"/>
        <v>5.1630934178729986E-2</v>
      </c>
      <c r="I17" s="77">
        <f>G17/'סכום נכסי הקרן'!$C$42</f>
        <v>3.5430361027427538E-4</v>
      </c>
      <c r="J17" s="69" t="s">
        <v>2556</v>
      </c>
    </row>
    <row r="18" spans="2:10">
      <c r="B18" s="75" t="s">
        <v>2557</v>
      </c>
      <c r="C18" s="94">
        <v>45107</v>
      </c>
      <c r="D18" s="68" t="s">
        <v>2547</v>
      </c>
      <c r="E18" s="101">
        <v>7.3167678748108575E-2</v>
      </c>
      <c r="F18" s="82" t="s">
        <v>130</v>
      </c>
      <c r="G18" s="76">
        <v>844.00000000000011</v>
      </c>
      <c r="H18" s="77">
        <f t="shared" si="0"/>
        <v>3.7581638116029784E-2</v>
      </c>
      <c r="I18" s="77">
        <f>G18/'סכום נכסי הקרן'!$C$42</f>
        <v>2.578940372923967E-4</v>
      </c>
      <c r="J18" s="69" t="s">
        <v>2558</v>
      </c>
    </row>
    <row r="19" spans="2:10">
      <c r="B19" s="75" t="s">
        <v>2559</v>
      </c>
      <c r="C19" s="94">
        <v>44926</v>
      </c>
      <c r="D19" s="68" t="s">
        <v>2547</v>
      </c>
      <c r="E19" s="101">
        <v>6.4120674431444508E-2</v>
      </c>
      <c r="F19" s="82" t="s">
        <v>130</v>
      </c>
      <c r="G19" s="76">
        <v>4905.8000000000011</v>
      </c>
      <c r="H19" s="77">
        <f t="shared" si="0"/>
        <v>0.21844549794978546</v>
      </c>
      <c r="I19" s="77">
        <f>G19/'סכום נכסי הקרן'!$C$42</f>
        <v>1.4990243698448339E-3</v>
      </c>
      <c r="J19" s="69" t="s">
        <v>2560</v>
      </c>
    </row>
    <row r="20" spans="2:10">
      <c r="B20" s="75" t="s">
        <v>2561</v>
      </c>
      <c r="C20" s="94">
        <v>45107</v>
      </c>
      <c r="D20" s="68" t="s">
        <v>2547</v>
      </c>
      <c r="E20" s="101">
        <v>5.987664122383525E-2</v>
      </c>
      <c r="F20" s="82" t="s">
        <v>130</v>
      </c>
      <c r="G20" s="76">
        <v>1726.5000000000002</v>
      </c>
      <c r="H20" s="77">
        <f t="shared" si="0"/>
        <v>7.687760451104908E-2</v>
      </c>
      <c r="I20" s="77">
        <f>G20/'סכום נכסי הקרן'!$C$42</f>
        <v>5.275521983238423E-4</v>
      </c>
      <c r="J20" s="69" t="s">
        <v>2562</v>
      </c>
    </row>
    <row r="21" spans="2:10">
      <c r="B21" s="75" t="s">
        <v>2563</v>
      </c>
      <c r="C21" s="94">
        <v>44926</v>
      </c>
      <c r="D21" s="68" t="s">
        <v>2547</v>
      </c>
      <c r="E21" s="101">
        <v>5.1809248785046932E-2</v>
      </c>
      <c r="F21" s="82" t="s">
        <v>130</v>
      </c>
      <c r="G21" s="76">
        <v>2066.9750000000004</v>
      </c>
      <c r="H21" s="77">
        <f t="shared" si="0"/>
        <v>9.2038277778294625E-2</v>
      </c>
      <c r="I21" s="77">
        <f>G21/'סכום נכסי הקרן'!$C$42</f>
        <v>6.3158830300053513E-4</v>
      </c>
      <c r="J21" s="69" t="s">
        <v>2564</v>
      </c>
    </row>
    <row r="22" spans="2:10">
      <c r="B22" s="75" t="s">
        <v>2565</v>
      </c>
      <c r="C22" s="94">
        <v>44926</v>
      </c>
      <c r="D22" s="68" t="s">
        <v>2547</v>
      </c>
      <c r="E22" s="101">
        <v>5.451867887284307E-2</v>
      </c>
      <c r="F22" s="82" t="s">
        <v>130</v>
      </c>
      <c r="G22" s="76">
        <v>1301.6330000000003</v>
      </c>
      <c r="H22" s="77">
        <f t="shared" si="0"/>
        <v>5.7959123656258528E-2</v>
      </c>
      <c r="I22" s="77">
        <f>G22/'סכום נכסי הקרן'!$C$42</f>
        <v>3.9772913441115423E-4</v>
      </c>
      <c r="J22" s="69" t="s">
        <v>2564</v>
      </c>
    </row>
    <row r="23" spans="2:10">
      <c r="B23" s="92"/>
      <c r="C23" s="94"/>
      <c r="D23" s="68"/>
      <c r="E23" s="101"/>
      <c r="F23" s="69"/>
      <c r="G23" s="69"/>
      <c r="H23" s="77"/>
      <c r="I23" s="69"/>
      <c r="J23" s="69"/>
    </row>
    <row r="24" spans="2:10">
      <c r="B24" s="86" t="s">
        <v>85</v>
      </c>
      <c r="C24" s="102"/>
      <c r="D24" s="93"/>
      <c r="E24" s="103">
        <v>0</v>
      </c>
      <c r="F24" s="100"/>
      <c r="G24" s="79">
        <v>926.8950000000001</v>
      </c>
      <c r="H24" s="80">
        <f t="shared" si="0"/>
        <v>4.1272787276726806E-2</v>
      </c>
      <c r="I24" s="80">
        <f>G24/'סכום נכסי הקרן'!$C$42</f>
        <v>2.83223570730019E-4</v>
      </c>
      <c r="J24" s="71"/>
    </row>
    <row r="25" spans="2:10">
      <c r="B25" s="75" t="s">
        <v>2566</v>
      </c>
      <c r="C25" s="94">
        <v>44926</v>
      </c>
      <c r="D25" s="68" t="s">
        <v>26</v>
      </c>
      <c r="E25" s="101">
        <v>0</v>
      </c>
      <c r="F25" s="82" t="s">
        <v>130</v>
      </c>
      <c r="G25" s="76">
        <v>926.8950000000001</v>
      </c>
      <c r="H25" s="77">
        <f t="shared" si="0"/>
        <v>4.1272787276726806E-2</v>
      </c>
      <c r="I25" s="77">
        <f>G25/'סכום נכסי הקרן'!$C$42</f>
        <v>2.83223570730019E-4</v>
      </c>
      <c r="J25" s="69" t="s">
        <v>2550</v>
      </c>
    </row>
    <row r="26" spans="2:10">
      <c r="B26" s="92"/>
      <c r="C26" s="94"/>
      <c r="D26" s="68"/>
      <c r="E26" s="101"/>
      <c r="F26" s="69"/>
      <c r="G26" s="69"/>
      <c r="H26" s="77"/>
      <c r="I26" s="69"/>
      <c r="J26" s="69"/>
    </row>
    <row r="27" spans="2:10">
      <c r="B27" s="68"/>
      <c r="C27" s="94"/>
      <c r="D27" s="68"/>
      <c r="E27" s="101"/>
      <c r="F27" s="68"/>
      <c r="G27" s="68"/>
      <c r="H27" s="68"/>
      <c r="I27" s="68"/>
      <c r="J27" s="68"/>
    </row>
    <row r="28" spans="2:10">
      <c r="B28" s="68"/>
      <c r="C28" s="94"/>
      <c r="D28" s="68"/>
      <c r="E28" s="101"/>
      <c r="F28" s="68"/>
      <c r="G28" s="68"/>
      <c r="H28" s="68"/>
      <c r="I28" s="68"/>
      <c r="J28" s="68"/>
    </row>
    <row r="29" spans="2:10">
      <c r="B29" s="123"/>
      <c r="C29" s="94"/>
      <c r="D29" s="68"/>
      <c r="E29" s="101"/>
      <c r="F29" s="68"/>
      <c r="G29" s="68"/>
      <c r="H29" s="68"/>
      <c r="I29" s="68"/>
      <c r="J29" s="68"/>
    </row>
    <row r="30" spans="2:10">
      <c r="B30" s="123"/>
      <c r="C30" s="94"/>
      <c r="D30" s="68"/>
      <c r="E30" s="101"/>
      <c r="F30" s="68"/>
      <c r="G30" s="68"/>
      <c r="H30" s="68"/>
      <c r="I30" s="68"/>
      <c r="J30" s="68"/>
    </row>
    <row r="31" spans="2:10">
      <c r="B31" s="68"/>
      <c r="C31" s="94"/>
      <c r="D31" s="68"/>
      <c r="E31" s="101"/>
      <c r="F31" s="68"/>
      <c r="G31" s="68"/>
      <c r="H31" s="68"/>
      <c r="I31" s="68"/>
      <c r="J31" s="68"/>
    </row>
    <row r="32" spans="2:10">
      <c r="B32" s="68"/>
      <c r="C32" s="94"/>
      <c r="D32" s="68"/>
      <c r="E32" s="101"/>
      <c r="F32" s="68"/>
      <c r="G32" s="68"/>
      <c r="H32" s="68"/>
      <c r="I32" s="68"/>
      <c r="J32" s="68"/>
    </row>
    <row r="33" spans="2:10">
      <c r="B33" s="68"/>
      <c r="C33" s="94"/>
      <c r="D33" s="68"/>
      <c r="E33" s="101"/>
      <c r="F33" s="68"/>
      <c r="G33" s="68"/>
      <c r="H33" s="68"/>
      <c r="I33" s="68"/>
      <c r="J33" s="68"/>
    </row>
    <row r="34" spans="2:10">
      <c r="B34" s="68"/>
      <c r="C34" s="94"/>
      <c r="D34" s="68"/>
      <c r="E34" s="101"/>
      <c r="F34" s="68"/>
      <c r="G34" s="68"/>
      <c r="H34" s="68"/>
      <c r="I34" s="68"/>
      <c r="J34" s="68"/>
    </row>
    <row r="35" spans="2:10">
      <c r="B35" s="68"/>
      <c r="C35" s="94"/>
      <c r="D35" s="68"/>
      <c r="E35" s="101"/>
      <c r="F35" s="68"/>
      <c r="G35" s="68"/>
      <c r="H35" s="68"/>
      <c r="I35" s="68"/>
      <c r="J35" s="68"/>
    </row>
    <row r="36" spans="2:10">
      <c r="B36" s="68"/>
      <c r="C36" s="94"/>
      <c r="D36" s="68"/>
      <c r="E36" s="101"/>
      <c r="F36" s="68"/>
      <c r="G36" s="68"/>
      <c r="H36" s="68"/>
      <c r="I36" s="68"/>
      <c r="J36" s="68"/>
    </row>
    <row r="37" spans="2:10">
      <c r="B37" s="68"/>
      <c r="C37" s="94"/>
      <c r="D37" s="68"/>
      <c r="E37" s="101"/>
      <c r="F37" s="68"/>
      <c r="G37" s="68"/>
      <c r="H37" s="68"/>
      <c r="I37" s="68"/>
      <c r="J37" s="68"/>
    </row>
    <row r="38" spans="2:10">
      <c r="B38" s="68"/>
      <c r="C38" s="94"/>
      <c r="D38" s="68"/>
      <c r="E38" s="101"/>
      <c r="F38" s="68"/>
      <c r="G38" s="68"/>
      <c r="H38" s="68"/>
      <c r="I38" s="68"/>
      <c r="J38" s="68"/>
    </row>
    <row r="39" spans="2:10">
      <c r="B39" s="68"/>
      <c r="C39" s="94"/>
      <c r="D39" s="68"/>
      <c r="E39" s="101"/>
      <c r="F39" s="68"/>
      <c r="G39" s="68"/>
      <c r="H39" s="68"/>
      <c r="I39" s="68"/>
      <c r="J39" s="68"/>
    </row>
    <row r="40" spans="2:10">
      <c r="B40" s="68"/>
      <c r="C40" s="94"/>
      <c r="D40" s="68"/>
      <c r="E40" s="101"/>
      <c r="F40" s="68"/>
      <c r="G40" s="68"/>
      <c r="H40" s="68"/>
      <c r="I40" s="68"/>
      <c r="J40" s="68"/>
    </row>
    <row r="41" spans="2:10">
      <c r="B41" s="68"/>
      <c r="C41" s="94"/>
      <c r="D41" s="68"/>
      <c r="E41" s="101"/>
      <c r="F41" s="68"/>
      <c r="G41" s="68"/>
      <c r="H41" s="68"/>
      <c r="I41" s="68"/>
      <c r="J41" s="68"/>
    </row>
    <row r="42" spans="2:10">
      <c r="B42" s="68"/>
      <c r="C42" s="94"/>
      <c r="D42" s="68"/>
      <c r="E42" s="101"/>
      <c r="F42" s="68"/>
      <c r="G42" s="68"/>
      <c r="H42" s="68"/>
      <c r="I42" s="68"/>
      <c r="J42" s="68"/>
    </row>
    <row r="43" spans="2:10">
      <c r="B43" s="68"/>
      <c r="C43" s="94"/>
      <c r="D43" s="68"/>
      <c r="E43" s="101"/>
      <c r="F43" s="68"/>
      <c r="G43" s="68"/>
      <c r="H43" s="68"/>
      <c r="I43" s="68"/>
      <c r="J43" s="68"/>
    </row>
    <row r="44" spans="2:10">
      <c r="B44" s="68"/>
      <c r="C44" s="94"/>
      <c r="D44" s="68"/>
      <c r="E44" s="101"/>
      <c r="F44" s="68"/>
      <c r="G44" s="68"/>
      <c r="H44" s="68"/>
      <c r="I44" s="68"/>
      <c r="J44" s="68"/>
    </row>
    <row r="45" spans="2:10">
      <c r="B45" s="68"/>
      <c r="C45" s="94"/>
      <c r="D45" s="68"/>
      <c r="E45" s="101"/>
      <c r="F45" s="68"/>
      <c r="G45" s="68"/>
      <c r="H45" s="68"/>
      <c r="I45" s="68"/>
      <c r="J45" s="68"/>
    </row>
    <row r="46" spans="2:10">
      <c r="B46" s="68"/>
      <c r="C46" s="94"/>
      <c r="D46" s="68"/>
      <c r="E46" s="101"/>
      <c r="F46" s="68"/>
      <c r="G46" s="68"/>
      <c r="H46" s="68"/>
      <c r="I46" s="68"/>
      <c r="J46" s="68"/>
    </row>
    <row r="47" spans="2:10">
      <c r="B47" s="68"/>
      <c r="C47" s="94"/>
      <c r="D47" s="68"/>
      <c r="E47" s="101"/>
      <c r="F47" s="68"/>
      <c r="G47" s="68"/>
      <c r="H47" s="68"/>
      <c r="I47" s="68"/>
      <c r="J47" s="68"/>
    </row>
    <row r="48" spans="2:10">
      <c r="B48" s="68"/>
      <c r="C48" s="94"/>
      <c r="D48" s="68"/>
      <c r="E48" s="101"/>
      <c r="F48" s="68"/>
      <c r="G48" s="68"/>
      <c r="H48" s="68"/>
      <c r="I48" s="68"/>
      <c r="J48" s="68"/>
    </row>
    <row r="49" spans="2:10">
      <c r="B49" s="68"/>
      <c r="C49" s="94"/>
      <c r="D49" s="68"/>
      <c r="E49" s="101"/>
      <c r="F49" s="68"/>
      <c r="G49" s="68"/>
      <c r="H49" s="68"/>
      <c r="I49" s="68"/>
      <c r="J49" s="68"/>
    </row>
    <row r="50" spans="2:10">
      <c r="B50" s="68"/>
      <c r="C50" s="94"/>
      <c r="D50" s="68"/>
      <c r="E50" s="101"/>
      <c r="F50" s="68"/>
      <c r="G50" s="68"/>
      <c r="H50" s="68"/>
      <c r="I50" s="68"/>
      <c r="J50" s="68"/>
    </row>
    <row r="51" spans="2:10">
      <c r="B51" s="68"/>
      <c r="C51" s="94"/>
      <c r="D51" s="68"/>
      <c r="E51" s="101"/>
      <c r="F51" s="68"/>
      <c r="G51" s="68"/>
      <c r="H51" s="68"/>
      <c r="I51" s="68"/>
      <c r="J51" s="68"/>
    </row>
    <row r="52" spans="2:10">
      <c r="B52" s="68"/>
      <c r="C52" s="94"/>
      <c r="D52" s="68"/>
      <c r="E52" s="101"/>
      <c r="F52" s="68"/>
      <c r="G52" s="68"/>
      <c r="H52" s="68"/>
      <c r="I52" s="68"/>
      <c r="J52" s="68"/>
    </row>
    <row r="53" spans="2:10">
      <c r="B53" s="68"/>
      <c r="C53" s="94"/>
      <c r="D53" s="68"/>
      <c r="E53" s="101"/>
      <c r="F53" s="68"/>
      <c r="G53" s="68"/>
      <c r="H53" s="68"/>
      <c r="I53" s="68"/>
      <c r="J53" s="68"/>
    </row>
    <row r="54" spans="2:10">
      <c r="B54" s="68"/>
      <c r="C54" s="94"/>
      <c r="D54" s="68"/>
      <c r="E54" s="101"/>
      <c r="F54" s="68"/>
      <c r="G54" s="68"/>
      <c r="H54" s="68"/>
      <c r="I54" s="68"/>
      <c r="J54" s="68"/>
    </row>
    <row r="55" spans="2:10">
      <c r="B55" s="68"/>
      <c r="C55" s="94"/>
      <c r="D55" s="68"/>
      <c r="E55" s="101"/>
      <c r="F55" s="68"/>
      <c r="G55" s="68"/>
      <c r="H55" s="68"/>
      <c r="I55" s="68"/>
      <c r="J55" s="68"/>
    </row>
    <row r="56" spans="2:10">
      <c r="B56" s="68"/>
      <c r="C56" s="94"/>
      <c r="D56" s="68"/>
      <c r="E56" s="101"/>
      <c r="F56" s="68"/>
      <c r="G56" s="68"/>
      <c r="H56" s="68"/>
      <c r="I56" s="68"/>
      <c r="J56" s="68"/>
    </row>
    <row r="57" spans="2:10">
      <c r="B57" s="68"/>
      <c r="C57" s="94"/>
      <c r="D57" s="68"/>
      <c r="E57" s="101"/>
      <c r="F57" s="68"/>
      <c r="G57" s="68"/>
      <c r="H57" s="68"/>
      <c r="I57" s="68"/>
      <c r="J57" s="68"/>
    </row>
    <row r="58" spans="2:10">
      <c r="B58" s="68"/>
      <c r="C58" s="94"/>
      <c r="D58" s="68"/>
      <c r="E58" s="101"/>
      <c r="F58" s="68"/>
      <c r="G58" s="68"/>
      <c r="H58" s="68"/>
      <c r="I58" s="68"/>
      <c r="J58" s="68"/>
    </row>
    <row r="59" spans="2:10">
      <c r="B59" s="68"/>
      <c r="C59" s="94"/>
      <c r="D59" s="68"/>
      <c r="E59" s="101"/>
      <c r="F59" s="68"/>
      <c r="G59" s="68"/>
      <c r="H59" s="68"/>
      <c r="I59" s="68"/>
      <c r="J59" s="68"/>
    </row>
    <row r="60" spans="2:10">
      <c r="B60" s="68"/>
      <c r="C60" s="94"/>
      <c r="D60" s="68"/>
      <c r="E60" s="101"/>
      <c r="F60" s="68"/>
      <c r="G60" s="68"/>
      <c r="H60" s="68"/>
      <c r="I60" s="68"/>
      <c r="J60" s="68"/>
    </row>
    <row r="61" spans="2:10">
      <c r="B61" s="68"/>
      <c r="C61" s="94"/>
      <c r="D61" s="68"/>
      <c r="E61" s="101"/>
      <c r="F61" s="68"/>
      <c r="G61" s="68"/>
      <c r="H61" s="68"/>
      <c r="I61" s="68"/>
      <c r="J61" s="68"/>
    </row>
    <row r="62" spans="2:10">
      <c r="B62" s="68"/>
      <c r="C62" s="94"/>
      <c r="D62" s="68"/>
      <c r="E62" s="101"/>
      <c r="F62" s="68"/>
      <c r="G62" s="68"/>
      <c r="H62" s="68"/>
      <c r="I62" s="68"/>
      <c r="J62" s="68"/>
    </row>
    <row r="63" spans="2:10">
      <c r="B63" s="68"/>
      <c r="C63" s="94"/>
      <c r="D63" s="68"/>
      <c r="E63" s="101"/>
      <c r="F63" s="68"/>
      <c r="G63" s="68"/>
      <c r="H63" s="68"/>
      <c r="I63" s="68"/>
      <c r="J63" s="68"/>
    </row>
    <row r="64" spans="2:10">
      <c r="B64" s="68"/>
      <c r="C64" s="94"/>
      <c r="D64" s="68"/>
      <c r="E64" s="101"/>
      <c r="F64" s="68"/>
      <c r="G64" s="68"/>
      <c r="H64" s="68"/>
      <c r="I64" s="68"/>
      <c r="J64" s="68"/>
    </row>
    <row r="65" spans="2:10">
      <c r="B65" s="68"/>
      <c r="C65" s="94"/>
      <c r="D65" s="68"/>
      <c r="E65" s="101"/>
      <c r="F65" s="68"/>
      <c r="G65" s="68"/>
      <c r="H65" s="68"/>
      <c r="I65" s="68"/>
      <c r="J65" s="68"/>
    </row>
    <row r="66" spans="2:10">
      <c r="B66" s="68"/>
      <c r="C66" s="94"/>
      <c r="D66" s="68"/>
      <c r="E66" s="101"/>
      <c r="F66" s="68"/>
      <c r="G66" s="68"/>
      <c r="H66" s="68"/>
      <c r="I66" s="68"/>
      <c r="J66" s="68"/>
    </row>
    <row r="67" spans="2:10">
      <c r="B67" s="68"/>
      <c r="C67" s="94"/>
      <c r="D67" s="68"/>
      <c r="E67" s="101"/>
      <c r="F67" s="68"/>
      <c r="G67" s="68"/>
      <c r="H67" s="68"/>
      <c r="I67" s="68"/>
      <c r="J67" s="68"/>
    </row>
    <row r="68" spans="2:10">
      <c r="B68" s="68"/>
      <c r="C68" s="94"/>
      <c r="D68" s="68"/>
      <c r="E68" s="101"/>
      <c r="F68" s="68"/>
      <c r="G68" s="68"/>
      <c r="H68" s="68"/>
      <c r="I68" s="68"/>
      <c r="J68" s="68"/>
    </row>
    <row r="69" spans="2:10">
      <c r="B69" s="68"/>
      <c r="C69" s="94"/>
      <c r="D69" s="68"/>
      <c r="E69" s="101"/>
      <c r="F69" s="68"/>
      <c r="G69" s="68"/>
      <c r="H69" s="68"/>
      <c r="I69" s="68"/>
      <c r="J69" s="68"/>
    </row>
    <row r="70" spans="2:10">
      <c r="B70" s="68"/>
      <c r="C70" s="94"/>
      <c r="D70" s="68"/>
      <c r="E70" s="101"/>
      <c r="F70" s="68"/>
      <c r="G70" s="68"/>
      <c r="H70" s="68"/>
      <c r="I70" s="68"/>
      <c r="J70" s="68"/>
    </row>
    <row r="71" spans="2:10">
      <c r="B71" s="68"/>
      <c r="C71" s="94"/>
      <c r="D71" s="68"/>
      <c r="E71" s="101"/>
      <c r="F71" s="68"/>
      <c r="G71" s="68"/>
      <c r="H71" s="68"/>
      <c r="I71" s="68"/>
      <c r="J71" s="68"/>
    </row>
    <row r="72" spans="2:10">
      <c r="B72" s="68"/>
      <c r="C72" s="94"/>
      <c r="D72" s="68"/>
      <c r="E72" s="101"/>
      <c r="F72" s="68"/>
      <c r="G72" s="68"/>
      <c r="H72" s="68"/>
      <c r="I72" s="68"/>
      <c r="J72" s="68"/>
    </row>
    <row r="73" spans="2:10">
      <c r="B73" s="68"/>
      <c r="C73" s="94"/>
      <c r="D73" s="68"/>
      <c r="E73" s="101"/>
      <c r="F73" s="68"/>
      <c r="G73" s="68"/>
      <c r="H73" s="68"/>
      <c r="I73" s="68"/>
      <c r="J73" s="68"/>
    </row>
    <row r="74" spans="2:10">
      <c r="B74" s="68"/>
      <c r="C74" s="94"/>
      <c r="D74" s="68"/>
      <c r="E74" s="101"/>
      <c r="F74" s="68"/>
      <c r="G74" s="68"/>
      <c r="H74" s="68"/>
      <c r="I74" s="68"/>
      <c r="J74" s="68"/>
    </row>
    <row r="75" spans="2:10">
      <c r="B75" s="68"/>
      <c r="C75" s="94"/>
      <c r="D75" s="68"/>
      <c r="E75" s="101"/>
      <c r="F75" s="68"/>
      <c r="G75" s="68"/>
      <c r="H75" s="68"/>
      <c r="I75" s="68"/>
      <c r="J75" s="68"/>
    </row>
    <row r="76" spans="2:10">
      <c r="B76" s="68"/>
      <c r="C76" s="94"/>
      <c r="D76" s="68"/>
      <c r="E76" s="101"/>
      <c r="F76" s="68"/>
      <c r="G76" s="68"/>
      <c r="H76" s="68"/>
      <c r="I76" s="68"/>
      <c r="J76" s="68"/>
    </row>
    <row r="77" spans="2:10">
      <c r="B77" s="68"/>
      <c r="C77" s="94"/>
      <c r="D77" s="68"/>
      <c r="E77" s="101"/>
      <c r="F77" s="68"/>
      <c r="G77" s="68"/>
      <c r="H77" s="68"/>
      <c r="I77" s="68"/>
      <c r="J77" s="68"/>
    </row>
    <row r="78" spans="2:10">
      <c r="B78" s="68"/>
      <c r="C78" s="94"/>
      <c r="D78" s="68"/>
      <c r="E78" s="101"/>
      <c r="F78" s="68"/>
      <c r="G78" s="68"/>
      <c r="H78" s="68"/>
      <c r="I78" s="68"/>
      <c r="J78" s="68"/>
    </row>
    <row r="79" spans="2:10">
      <c r="B79" s="68"/>
      <c r="C79" s="94"/>
      <c r="D79" s="68"/>
      <c r="E79" s="101"/>
      <c r="F79" s="68"/>
      <c r="G79" s="68"/>
      <c r="H79" s="68"/>
      <c r="I79" s="68"/>
      <c r="J79" s="68"/>
    </row>
    <row r="80" spans="2:10">
      <c r="B80" s="68"/>
      <c r="C80" s="94"/>
      <c r="D80" s="68"/>
      <c r="E80" s="101"/>
      <c r="F80" s="68"/>
      <c r="G80" s="68"/>
      <c r="H80" s="68"/>
      <c r="I80" s="68"/>
      <c r="J80" s="68"/>
    </row>
    <row r="81" spans="2:10">
      <c r="B81" s="68"/>
      <c r="C81" s="94"/>
      <c r="D81" s="68"/>
      <c r="E81" s="101"/>
      <c r="F81" s="68"/>
      <c r="G81" s="68"/>
      <c r="H81" s="68"/>
      <c r="I81" s="68"/>
      <c r="J81" s="68"/>
    </row>
    <row r="82" spans="2:10">
      <c r="B82" s="68"/>
      <c r="C82" s="94"/>
      <c r="D82" s="68"/>
      <c r="E82" s="101"/>
      <c r="F82" s="68"/>
      <c r="G82" s="68"/>
      <c r="H82" s="68"/>
      <c r="I82" s="68"/>
      <c r="J82" s="68"/>
    </row>
    <row r="83" spans="2:10">
      <c r="B83" s="68"/>
      <c r="C83" s="94"/>
      <c r="D83" s="68"/>
      <c r="E83" s="101"/>
      <c r="F83" s="68"/>
      <c r="G83" s="68"/>
      <c r="H83" s="68"/>
      <c r="I83" s="68"/>
      <c r="J83" s="68"/>
    </row>
    <row r="84" spans="2:10">
      <c r="B84" s="68"/>
      <c r="C84" s="94"/>
      <c r="D84" s="68"/>
      <c r="E84" s="101"/>
      <c r="F84" s="68"/>
      <c r="G84" s="68"/>
      <c r="H84" s="68"/>
      <c r="I84" s="68"/>
      <c r="J84" s="68"/>
    </row>
    <row r="85" spans="2:10">
      <c r="B85" s="68"/>
      <c r="C85" s="94"/>
      <c r="D85" s="68"/>
      <c r="E85" s="101"/>
      <c r="F85" s="68"/>
      <c r="G85" s="68"/>
      <c r="H85" s="68"/>
      <c r="I85" s="68"/>
      <c r="J85" s="68"/>
    </row>
    <row r="86" spans="2:10">
      <c r="B86" s="68"/>
      <c r="C86" s="94"/>
      <c r="D86" s="68"/>
      <c r="E86" s="101"/>
      <c r="F86" s="68"/>
      <c r="G86" s="68"/>
      <c r="H86" s="68"/>
      <c r="I86" s="68"/>
      <c r="J86" s="68"/>
    </row>
    <row r="87" spans="2:10">
      <c r="B87" s="68"/>
      <c r="C87" s="94"/>
      <c r="D87" s="68"/>
      <c r="E87" s="101"/>
      <c r="F87" s="68"/>
      <c r="G87" s="68"/>
      <c r="H87" s="68"/>
      <c r="I87" s="68"/>
      <c r="J87" s="68"/>
    </row>
    <row r="88" spans="2:10">
      <c r="B88" s="68"/>
      <c r="C88" s="94"/>
      <c r="D88" s="68"/>
      <c r="E88" s="101"/>
      <c r="F88" s="68"/>
      <c r="G88" s="68"/>
      <c r="H88" s="68"/>
      <c r="I88" s="68"/>
      <c r="J88" s="68"/>
    </row>
    <row r="89" spans="2:10">
      <c r="B89" s="68"/>
      <c r="C89" s="94"/>
      <c r="D89" s="68"/>
      <c r="E89" s="101"/>
      <c r="F89" s="68"/>
      <c r="G89" s="68"/>
      <c r="H89" s="68"/>
      <c r="I89" s="68"/>
      <c r="J89" s="68"/>
    </row>
    <row r="90" spans="2:10">
      <c r="B90" s="68"/>
      <c r="C90" s="94"/>
      <c r="D90" s="68"/>
      <c r="E90" s="101"/>
      <c r="F90" s="68"/>
      <c r="G90" s="68"/>
      <c r="H90" s="68"/>
      <c r="I90" s="68"/>
      <c r="J90" s="68"/>
    </row>
    <row r="91" spans="2:10">
      <c r="B91" s="68"/>
      <c r="C91" s="94"/>
      <c r="D91" s="68"/>
      <c r="E91" s="101"/>
      <c r="F91" s="68"/>
      <c r="G91" s="68"/>
      <c r="H91" s="68"/>
      <c r="I91" s="68"/>
      <c r="J91" s="68"/>
    </row>
    <row r="92" spans="2:10">
      <c r="B92" s="68"/>
      <c r="C92" s="94"/>
      <c r="D92" s="68"/>
      <c r="E92" s="101"/>
      <c r="F92" s="68"/>
      <c r="G92" s="68"/>
      <c r="H92" s="68"/>
      <c r="I92" s="68"/>
      <c r="J92" s="68"/>
    </row>
    <row r="93" spans="2:10">
      <c r="B93" s="68"/>
      <c r="C93" s="94"/>
      <c r="D93" s="68"/>
      <c r="E93" s="101"/>
      <c r="F93" s="68"/>
      <c r="G93" s="68"/>
      <c r="H93" s="68"/>
      <c r="I93" s="68"/>
      <c r="J93" s="68"/>
    </row>
    <row r="94" spans="2:10">
      <c r="B94" s="68"/>
      <c r="C94" s="94"/>
      <c r="D94" s="68"/>
      <c r="E94" s="101"/>
      <c r="F94" s="68"/>
      <c r="G94" s="68"/>
      <c r="H94" s="68"/>
      <c r="I94" s="68"/>
      <c r="J94" s="68"/>
    </row>
    <row r="95" spans="2:10">
      <c r="B95" s="68"/>
      <c r="C95" s="94"/>
      <c r="D95" s="68"/>
      <c r="E95" s="101"/>
      <c r="F95" s="68"/>
      <c r="G95" s="68"/>
      <c r="H95" s="68"/>
      <c r="I95" s="68"/>
      <c r="J95" s="68"/>
    </row>
    <row r="96" spans="2:10">
      <c r="B96" s="68"/>
      <c r="C96" s="94"/>
      <c r="D96" s="68"/>
      <c r="E96" s="101"/>
      <c r="F96" s="68"/>
      <c r="G96" s="68"/>
      <c r="H96" s="68"/>
      <c r="I96" s="68"/>
      <c r="J96" s="68"/>
    </row>
    <row r="97" spans="2:10">
      <c r="B97" s="68"/>
      <c r="C97" s="94"/>
      <c r="D97" s="68"/>
      <c r="E97" s="101"/>
      <c r="F97" s="68"/>
      <c r="G97" s="68"/>
      <c r="H97" s="68"/>
      <c r="I97" s="68"/>
      <c r="J97" s="68"/>
    </row>
    <row r="98" spans="2:10">
      <c r="B98" s="68"/>
      <c r="C98" s="94"/>
      <c r="D98" s="68"/>
      <c r="E98" s="101"/>
      <c r="F98" s="68"/>
      <c r="G98" s="68"/>
      <c r="H98" s="68"/>
      <c r="I98" s="68"/>
      <c r="J98" s="68"/>
    </row>
    <row r="99" spans="2:10">
      <c r="B99" s="68"/>
      <c r="C99" s="94"/>
      <c r="D99" s="68"/>
      <c r="E99" s="101"/>
      <c r="F99" s="68"/>
      <c r="G99" s="68"/>
      <c r="H99" s="68"/>
      <c r="I99" s="68"/>
      <c r="J99" s="68"/>
    </row>
    <row r="100" spans="2:10">
      <c r="B100" s="68"/>
      <c r="C100" s="94"/>
      <c r="D100" s="68"/>
      <c r="E100" s="101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2:10"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2:10"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2:10"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2:10"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2:10"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2:10"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2:10"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2:10"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2:10"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2:10"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2:10"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2:10"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2:10"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2:10"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2:10"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2:10">
      <c r="B126" s="113"/>
      <c r="C126" s="113"/>
      <c r="D126" s="114"/>
      <c r="E126" s="114"/>
      <c r="F126" s="130"/>
      <c r="G126" s="130"/>
      <c r="H126" s="130"/>
      <c r="I126" s="130"/>
      <c r="J126" s="114"/>
    </row>
    <row r="127" spans="2:10">
      <c r="B127" s="113"/>
      <c r="C127" s="113"/>
      <c r="D127" s="114"/>
      <c r="E127" s="114"/>
      <c r="F127" s="130"/>
      <c r="G127" s="130"/>
      <c r="H127" s="130"/>
      <c r="I127" s="130"/>
      <c r="J127" s="114"/>
    </row>
    <row r="128" spans="2:10">
      <c r="B128" s="113"/>
      <c r="C128" s="113"/>
      <c r="D128" s="114"/>
      <c r="E128" s="114"/>
      <c r="F128" s="130"/>
      <c r="G128" s="130"/>
      <c r="H128" s="130"/>
      <c r="I128" s="130"/>
      <c r="J128" s="114"/>
    </row>
    <row r="129" spans="2:10">
      <c r="B129" s="113"/>
      <c r="C129" s="113"/>
      <c r="D129" s="114"/>
      <c r="E129" s="114"/>
      <c r="F129" s="130"/>
      <c r="G129" s="130"/>
      <c r="H129" s="130"/>
      <c r="I129" s="130"/>
      <c r="J129" s="114"/>
    </row>
    <row r="130" spans="2:10">
      <c r="B130" s="113"/>
      <c r="C130" s="113"/>
      <c r="D130" s="114"/>
      <c r="E130" s="114"/>
      <c r="F130" s="130"/>
      <c r="G130" s="130"/>
      <c r="H130" s="130"/>
      <c r="I130" s="130"/>
      <c r="J130" s="114"/>
    </row>
    <row r="131" spans="2:10">
      <c r="B131" s="113"/>
      <c r="C131" s="113"/>
      <c r="D131" s="114"/>
      <c r="E131" s="114"/>
      <c r="F131" s="130"/>
      <c r="G131" s="130"/>
      <c r="H131" s="130"/>
      <c r="I131" s="130"/>
      <c r="J131" s="114"/>
    </row>
    <row r="132" spans="2:10">
      <c r="B132" s="113"/>
      <c r="C132" s="113"/>
      <c r="D132" s="114"/>
      <c r="E132" s="114"/>
      <c r="F132" s="130"/>
      <c r="G132" s="130"/>
      <c r="H132" s="130"/>
      <c r="I132" s="130"/>
      <c r="J132" s="114"/>
    </row>
    <row r="133" spans="2:10">
      <c r="B133" s="113"/>
      <c r="C133" s="113"/>
      <c r="D133" s="114"/>
      <c r="E133" s="114"/>
      <c r="F133" s="130"/>
      <c r="G133" s="130"/>
      <c r="H133" s="130"/>
      <c r="I133" s="130"/>
      <c r="J133" s="114"/>
    </row>
    <row r="134" spans="2:10">
      <c r="B134" s="113"/>
      <c r="C134" s="113"/>
      <c r="D134" s="114"/>
      <c r="E134" s="114"/>
      <c r="F134" s="130"/>
      <c r="G134" s="130"/>
      <c r="H134" s="130"/>
      <c r="I134" s="130"/>
      <c r="J134" s="114"/>
    </row>
    <row r="135" spans="2:10">
      <c r="B135" s="113"/>
      <c r="C135" s="113"/>
      <c r="D135" s="114"/>
      <c r="E135" s="114"/>
      <c r="F135" s="130"/>
      <c r="G135" s="130"/>
      <c r="H135" s="130"/>
      <c r="I135" s="130"/>
      <c r="J135" s="114"/>
    </row>
    <row r="136" spans="2:10">
      <c r="B136" s="113"/>
      <c r="C136" s="113"/>
      <c r="D136" s="114"/>
      <c r="E136" s="114"/>
      <c r="F136" s="130"/>
      <c r="G136" s="130"/>
      <c r="H136" s="130"/>
      <c r="I136" s="130"/>
      <c r="J136" s="114"/>
    </row>
    <row r="137" spans="2:10">
      <c r="B137" s="113"/>
      <c r="C137" s="113"/>
      <c r="D137" s="114"/>
      <c r="E137" s="114"/>
      <c r="F137" s="130"/>
      <c r="G137" s="130"/>
      <c r="H137" s="130"/>
      <c r="I137" s="130"/>
      <c r="J137" s="114"/>
    </row>
    <row r="138" spans="2:10">
      <c r="B138" s="113"/>
      <c r="C138" s="113"/>
      <c r="D138" s="114"/>
      <c r="E138" s="114"/>
      <c r="F138" s="130"/>
      <c r="G138" s="130"/>
      <c r="H138" s="130"/>
      <c r="I138" s="130"/>
      <c r="J138" s="114"/>
    </row>
    <row r="139" spans="2:10">
      <c r="B139" s="113"/>
      <c r="C139" s="113"/>
      <c r="D139" s="114"/>
      <c r="E139" s="114"/>
      <c r="F139" s="130"/>
      <c r="G139" s="130"/>
      <c r="H139" s="130"/>
      <c r="I139" s="130"/>
      <c r="J139" s="114"/>
    </row>
    <row r="140" spans="2:10">
      <c r="B140" s="113"/>
      <c r="C140" s="113"/>
      <c r="D140" s="114"/>
      <c r="E140" s="114"/>
      <c r="F140" s="130"/>
      <c r="G140" s="130"/>
      <c r="H140" s="130"/>
      <c r="I140" s="130"/>
      <c r="J140" s="114"/>
    </row>
    <row r="141" spans="2:10">
      <c r="B141" s="113"/>
      <c r="C141" s="113"/>
      <c r="D141" s="114"/>
      <c r="E141" s="114"/>
      <c r="F141" s="130"/>
      <c r="G141" s="130"/>
      <c r="H141" s="130"/>
      <c r="I141" s="130"/>
      <c r="J141" s="114"/>
    </row>
    <row r="142" spans="2:10">
      <c r="B142" s="113"/>
      <c r="C142" s="113"/>
      <c r="D142" s="114"/>
      <c r="E142" s="114"/>
      <c r="F142" s="130"/>
      <c r="G142" s="130"/>
      <c r="H142" s="130"/>
      <c r="I142" s="130"/>
      <c r="J142" s="114"/>
    </row>
    <row r="143" spans="2:10">
      <c r="B143" s="113"/>
      <c r="C143" s="113"/>
      <c r="D143" s="114"/>
      <c r="E143" s="114"/>
      <c r="F143" s="130"/>
      <c r="G143" s="130"/>
      <c r="H143" s="130"/>
      <c r="I143" s="130"/>
      <c r="J143" s="114"/>
    </row>
    <row r="144" spans="2:10">
      <c r="B144" s="113"/>
      <c r="C144" s="113"/>
      <c r="D144" s="114"/>
      <c r="E144" s="114"/>
      <c r="F144" s="130"/>
      <c r="G144" s="130"/>
      <c r="H144" s="130"/>
      <c r="I144" s="130"/>
      <c r="J144" s="114"/>
    </row>
    <row r="145" spans="2:10">
      <c r="B145" s="113"/>
      <c r="C145" s="113"/>
      <c r="D145" s="114"/>
      <c r="E145" s="114"/>
      <c r="F145" s="130"/>
      <c r="G145" s="130"/>
      <c r="H145" s="130"/>
      <c r="I145" s="130"/>
      <c r="J145" s="114"/>
    </row>
    <row r="146" spans="2:10">
      <c r="B146" s="113"/>
      <c r="C146" s="113"/>
      <c r="D146" s="114"/>
      <c r="E146" s="114"/>
      <c r="F146" s="130"/>
      <c r="G146" s="130"/>
      <c r="H146" s="130"/>
      <c r="I146" s="130"/>
      <c r="J146" s="114"/>
    </row>
    <row r="147" spans="2:10">
      <c r="B147" s="113"/>
      <c r="C147" s="113"/>
      <c r="D147" s="114"/>
      <c r="E147" s="114"/>
      <c r="F147" s="130"/>
      <c r="G147" s="130"/>
      <c r="H147" s="130"/>
      <c r="I147" s="130"/>
      <c r="J147" s="114"/>
    </row>
    <row r="148" spans="2:10">
      <c r="B148" s="113"/>
      <c r="C148" s="113"/>
      <c r="D148" s="114"/>
      <c r="E148" s="114"/>
      <c r="F148" s="130"/>
      <c r="G148" s="130"/>
      <c r="H148" s="130"/>
      <c r="I148" s="130"/>
      <c r="J148" s="114"/>
    </row>
    <row r="149" spans="2:10">
      <c r="B149" s="113"/>
      <c r="C149" s="113"/>
      <c r="D149" s="114"/>
      <c r="E149" s="114"/>
      <c r="F149" s="130"/>
      <c r="G149" s="130"/>
      <c r="H149" s="130"/>
      <c r="I149" s="130"/>
      <c r="J149" s="114"/>
    </row>
    <row r="150" spans="2:10">
      <c r="B150" s="113"/>
      <c r="C150" s="113"/>
      <c r="D150" s="114"/>
      <c r="E150" s="114"/>
      <c r="F150" s="130"/>
      <c r="G150" s="130"/>
      <c r="H150" s="130"/>
      <c r="I150" s="130"/>
      <c r="J150" s="114"/>
    </row>
    <row r="151" spans="2:10">
      <c r="B151" s="113"/>
      <c r="C151" s="113"/>
      <c r="D151" s="114"/>
      <c r="E151" s="114"/>
      <c r="F151" s="130"/>
      <c r="G151" s="130"/>
      <c r="H151" s="130"/>
      <c r="I151" s="130"/>
      <c r="J151" s="114"/>
    </row>
    <row r="152" spans="2:10">
      <c r="B152" s="113"/>
      <c r="C152" s="113"/>
      <c r="D152" s="114"/>
      <c r="E152" s="114"/>
      <c r="F152" s="130"/>
      <c r="G152" s="130"/>
      <c r="H152" s="130"/>
      <c r="I152" s="130"/>
      <c r="J152" s="114"/>
    </row>
    <row r="153" spans="2:10">
      <c r="B153" s="113"/>
      <c r="C153" s="113"/>
      <c r="D153" s="114"/>
      <c r="E153" s="114"/>
      <c r="F153" s="130"/>
      <c r="G153" s="130"/>
      <c r="H153" s="130"/>
      <c r="I153" s="130"/>
      <c r="J153" s="114"/>
    </row>
    <row r="154" spans="2:10">
      <c r="B154" s="113"/>
      <c r="C154" s="113"/>
      <c r="D154" s="114"/>
      <c r="E154" s="114"/>
      <c r="F154" s="130"/>
      <c r="G154" s="130"/>
      <c r="H154" s="130"/>
      <c r="I154" s="130"/>
      <c r="J154" s="114"/>
    </row>
    <row r="155" spans="2:10">
      <c r="B155" s="113"/>
      <c r="C155" s="113"/>
      <c r="D155" s="114"/>
      <c r="E155" s="114"/>
      <c r="F155" s="130"/>
      <c r="G155" s="130"/>
      <c r="H155" s="130"/>
      <c r="I155" s="130"/>
      <c r="J155" s="114"/>
    </row>
    <row r="156" spans="2:10">
      <c r="B156" s="113"/>
      <c r="C156" s="113"/>
      <c r="D156" s="114"/>
      <c r="E156" s="114"/>
      <c r="F156" s="130"/>
      <c r="G156" s="130"/>
      <c r="H156" s="130"/>
      <c r="I156" s="130"/>
      <c r="J156" s="114"/>
    </row>
    <row r="157" spans="2:10">
      <c r="B157" s="113"/>
      <c r="C157" s="113"/>
      <c r="D157" s="114"/>
      <c r="E157" s="114"/>
      <c r="F157" s="130"/>
      <c r="G157" s="130"/>
      <c r="H157" s="130"/>
      <c r="I157" s="130"/>
      <c r="J157" s="114"/>
    </row>
    <row r="158" spans="2:10">
      <c r="B158" s="113"/>
      <c r="C158" s="113"/>
      <c r="D158" s="114"/>
      <c r="E158" s="114"/>
      <c r="F158" s="130"/>
      <c r="G158" s="130"/>
      <c r="H158" s="130"/>
      <c r="I158" s="130"/>
      <c r="J158" s="114"/>
    </row>
    <row r="159" spans="2:10">
      <c r="B159" s="113"/>
      <c r="C159" s="113"/>
      <c r="D159" s="114"/>
      <c r="E159" s="114"/>
      <c r="F159" s="130"/>
      <c r="G159" s="130"/>
      <c r="H159" s="130"/>
      <c r="I159" s="130"/>
      <c r="J159" s="114"/>
    </row>
    <row r="160" spans="2:10">
      <c r="B160" s="113"/>
      <c r="C160" s="113"/>
      <c r="D160" s="114"/>
      <c r="E160" s="114"/>
      <c r="F160" s="130"/>
      <c r="G160" s="130"/>
      <c r="H160" s="130"/>
      <c r="I160" s="130"/>
      <c r="J160" s="114"/>
    </row>
    <row r="161" spans="2:10">
      <c r="B161" s="113"/>
      <c r="C161" s="113"/>
      <c r="D161" s="114"/>
      <c r="E161" s="114"/>
      <c r="F161" s="130"/>
      <c r="G161" s="130"/>
      <c r="H161" s="130"/>
      <c r="I161" s="130"/>
      <c r="J161" s="114"/>
    </row>
    <row r="162" spans="2:10">
      <c r="B162" s="113"/>
      <c r="C162" s="113"/>
      <c r="D162" s="114"/>
      <c r="E162" s="114"/>
      <c r="F162" s="130"/>
      <c r="G162" s="130"/>
      <c r="H162" s="130"/>
      <c r="I162" s="130"/>
      <c r="J162" s="114"/>
    </row>
    <row r="163" spans="2:10">
      <c r="B163" s="113"/>
      <c r="C163" s="113"/>
      <c r="D163" s="114"/>
      <c r="E163" s="114"/>
      <c r="F163" s="130"/>
      <c r="G163" s="130"/>
      <c r="H163" s="130"/>
      <c r="I163" s="130"/>
      <c r="J163" s="114"/>
    </row>
    <row r="164" spans="2:10">
      <c r="B164" s="113"/>
      <c r="C164" s="113"/>
      <c r="D164" s="114"/>
      <c r="E164" s="114"/>
      <c r="F164" s="130"/>
      <c r="G164" s="130"/>
      <c r="H164" s="130"/>
      <c r="I164" s="130"/>
      <c r="J164" s="114"/>
    </row>
    <row r="165" spans="2:10">
      <c r="B165" s="113"/>
      <c r="C165" s="113"/>
      <c r="D165" s="114"/>
      <c r="E165" s="114"/>
      <c r="F165" s="130"/>
      <c r="G165" s="130"/>
      <c r="H165" s="130"/>
      <c r="I165" s="130"/>
      <c r="J165" s="114"/>
    </row>
    <row r="166" spans="2:10">
      <c r="B166" s="113"/>
      <c r="C166" s="113"/>
      <c r="D166" s="114"/>
      <c r="E166" s="114"/>
      <c r="F166" s="130"/>
      <c r="G166" s="130"/>
      <c r="H166" s="130"/>
      <c r="I166" s="130"/>
      <c r="J166" s="114"/>
    </row>
    <row r="167" spans="2:10">
      <c r="B167" s="113"/>
      <c r="C167" s="113"/>
      <c r="D167" s="114"/>
      <c r="E167" s="114"/>
      <c r="F167" s="130"/>
      <c r="G167" s="130"/>
      <c r="H167" s="130"/>
      <c r="I167" s="130"/>
      <c r="J167" s="114"/>
    </row>
    <row r="168" spans="2:10">
      <c r="B168" s="113"/>
      <c r="C168" s="113"/>
      <c r="D168" s="114"/>
      <c r="E168" s="114"/>
      <c r="F168" s="130"/>
      <c r="G168" s="130"/>
      <c r="H168" s="130"/>
      <c r="I168" s="130"/>
      <c r="J168" s="114"/>
    </row>
    <row r="169" spans="2:10">
      <c r="B169" s="113"/>
      <c r="C169" s="113"/>
      <c r="D169" s="114"/>
      <c r="E169" s="114"/>
      <c r="F169" s="130"/>
      <c r="G169" s="130"/>
      <c r="H169" s="130"/>
      <c r="I169" s="130"/>
      <c r="J169" s="114"/>
    </row>
    <row r="170" spans="2:10">
      <c r="B170" s="113"/>
      <c r="C170" s="113"/>
      <c r="D170" s="114"/>
      <c r="E170" s="114"/>
      <c r="F170" s="130"/>
      <c r="G170" s="130"/>
      <c r="H170" s="130"/>
      <c r="I170" s="130"/>
      <c r="J170" s="114"/>
    </row>
    <row r="171" spans="2:10">
      <c r="B171" s="113"/>
      <c r="C171" s="113"/>
      <c r="D171" s="114"/>
      <c r="E171" s="114"/>
      <c r="F171" s="130"/>
      <c r="G171" s="130"/>
      <c r="H171" s="130"/>
      <c r="I171" s="130"/>
      <c r="J171" s="114"/>
    </row>
    <row r="172" spans="2:10">
      <c r="B172" s="113"/>
      <c r="C172" s="113"/>
      <c r="D172" s="114"/>
      <c r="E172" s="114"/>
      <c r="F172" s="130"/>
      <c r="G172" s="130"/>
      <c r="H172" s="130"/>
      <c r="I172" s="130"/>
      <c r="J172" s="114"/>
    </row>
    <row r="173" spans="2:10">
      <c r="B173" s="113"/>
      <c r="C173" s="113"/>
      <c r="D173" s="114"/>
      <c r="E173" s="114"/>
      <c r="F173" s="130"/>
      <c r="G173" s="130"/>
      <c r="H173" s="130"/>
      <c r="I173" s="130"/>
      <c r="J173" s="114"/>
    </row>
    <row r="174" spans="2:10">
      <c r="B174" s="113"/>
      <c r="C174" s="113"/>
      <c r="D174" s="114"/>
      <c r="E174" s="114"/>
      <c r="F174" s="130"/>
      <c r="G174" s="130"/>
      <c r="H174" s="130"/>
      <c r="I174" s="130"/>
      <c r="J174" s="114"/>
    </row>
    <row r="175" spans="2:10">
      <c r="B175" s="113"/>
      <c r="C175" s="113"/>
      <c r="D175" s="114"/>
      <c r="E175" s="114"/>
      <c r="F175" s="130"/>
      <c r="G175" s="130"/>
      <c r="H175" s="130"/>
      <c r="I175" s="130"/>
      <c r="J175" s="114"/>
    </row>
    <row r="176" spans="2:10">
      <c r="B176" s="113"/>
      <c r="C176" s="113"/>
      <c r="D176" s="114"/>
      <c r="E176" s="114"/>
      <c r="F176" s="130"/>
      <c r="G176" s="130"/>
      <c r="H176" s="130"/>
      <c r="I176" s="130"/>
      <c r="J176" s="114"/>
    </row>
    <row r="177" spans="2:10">
      <c r="B177" s="113"/>
      <c r="C177" s="113"/>
      <c r="D177" s="114"/>
      <c r="E177" s="114"/>
      <c r="F177" s="130"/>
      <c r="G177" s="130"/>
      <c r="H177" s="130"/>
      <c r="I177" s="130"/>
      <c r="J177" s="114"/>
    </row>
    <row r="178" spans="2:10">
      <c r="B178" s="113"/>
      <c r="C178" s="113"/>
      <c r="D178" s="114"/>
      <c r="E178" s="114"/>
      <c r="F178" s="130"/>
      <c r="G178" s="130"/>
      <c r="H178" s="130"/>
      <c r="I178" s="130"/>
      <c r="J178" s="114"/>
    </row>
    <row r="179" spans="2:10">
      <c r="B179" s="113"/>
      <c r="C179" s="113"/>
      <c r="D179" s="114"/>
      <c r="E179" s="114"/>
      <c r="F179" s="130"/>
      <c r="G179" s="130"/>
      <c r="H179" s="130"/>
      <c r="I179" s="130"/>
      <c r="J179" s="114"/>
    </row>
    <row r="180" spans="2:10">
      <c r="B180" s="113"/>
      <c r="C180" s="113"/>
      <c r="D180" s="114"/>
      <c r="E180" s="114"/>
      <c r="F180" s="130"/>
      <c r="G180" s="130"/>
      <c r="H180" s="130"/>
      <c r="I180" s="130"/>
      <c r="J180" s="114"/>
    </row>
    <row r="181" spans="2:10">
      <c r="B181" s="113"/>
      <c r="C181" s="113"/>
      <c r="D181" s="114"/>
      <c r="E181" s="114"/>
      <c r="F181" s="130"/>
      <c r="G181" s="130"/>
      <c r="H181" s="130"/>
      <c r="I181" s="130"/>
      <c r="J181" s="114"/>
    </row>
    <row r="182" spans="2:10">
      <c r="B182" s="113"/>
      <c r="C182" s="113"/>
      <c r="D182" s="114"/>
      <c r="E182" s="114"/>
      <c r="F182" s="130"/>
      <c r="G182" s="130"/>
      <c r="H182" s="130"/>
      <c r="I182" s="130"/>
      <c r="J182" s="114"/>
    </row>
    <row r="183" spans="2:10">
      <c r="B183" s="113"/>
      <c r="C183" s="113"/>
      <c r="D183" s="114"/>
      <c r="E183" s="114"/>
      <c r="F183" s="130"/>
      <c r="G183" s="130"/>
      <c r="H183" s="130"/>
      <c r="I183" s="130"/>
      <c r="J183" s="114"/>
    </row>
    <row r="184" spans="2:10">
      <c r="B184" s="113"/>
      <c r="C184" s="113"/>
      <c r="D184" s="114"/>
      <c r="E184" s="114"/>
      <c r="F184" s="130"/>
      <c r="G184" s="130"/>
      <c r="H184" s="130"/>
      <c r="I184" s="130"/>
      <c r="J184" s="114"/>
    </row>
    <row r="185" spans="2:10">
      <c r="B185" s="113"/>
      <c r="C185" s="113"/>
      <c r="D185" s="114"/>
      <c r="E185" s="114"/>
      <c r="F185" s="130"/>
      <c r="G185" s="130"/>
      <c r="H185" s="130"/>
      <c r="I185" s="130"/>
      <c r="J185" s="114"/>
    </row>
    <row r="186" spans="2:10">
      <c r="B186" s="113"/>
      <c r="C186" s="113"/>
      <c r="D186" s="114"/>
      <c r="E186" s="114"/>
      <c r="F186" s="130"/>
      <c r="G186" s="130"/>
      <c r="H186" s="130"/>
      <c r="I186" s="130"/>
      <c r="J186" s="114"/>
    </row>
    <row r="187" spans="2:10">
      <c r="B187" s="113"/>
      <c r="C187" s="113"/>
      <c r="D187" s="114"/>
      <c r="E187" s="114"/>
      <c r="F187" s="130"/>
      <c r="G187" s="130"/>
      <c r="H187" s="130"/>
      <c r="I187" s="130"/>
      <c r="J187" s="114"/>
    </row>
    <row r="188" spans="2:10">
      <c r="B188" s="113"/>
      <c r="C188" s="113"/>
      <c r="D188" s="114"/>
      <c r="E188" s="114"/>
      <c r="F188" s="130"/>
      <c r="G188" s="130"/>
      <c r="H188" s="130"/>
      <c r="I188" s="130"/>
      <c r="J188" s="114"/>
    </row>
    <row r="189" spans="2:10">
      <c r="B189" s="113"/>
      <c r="C189" s="113"/>
      <c r="D189" s="114"/>
      <c r="E189" s="114"/>
      <c r="F189" s="130"/>
      <c r="G189" s="130"/>
      <c r="H189" s="130"/>
      <c r="I189" s="130"/>
      <c r="J189" s="114"/>
    </row>
    <row r="190" spans="2:10">
      <c r="B190" s="113"/>
      <c r="C190" s="113"/>
      <c r="D190" s="114"/>
      <c r="E190" s="114"/>
      <c r="F190" s="130"/>
      <c r="G190" s="130"/>
      <c r="H190" s="130"/>
      <c r="I190" s="130"/>
      <c r="J190" s="114"/>
    </row>
    <row r="191" spans="2:10">
      <c r="B191" s="113"/>
      <c r="C191" s="113"/>
      <c r="D191" s="114"/>
      <c r="E191" s="114"/>
      <c r="F191" s="130"/>
      <c r="G191" s="130"/>
      <c r="H191" s="130"/>
      <c r="I191" s="130"/>
      <c r="J191" s="114"/>
    </row>
    <row r="192" spans="2:10">
      <c r="B192" s="113"/>
      <c r="C192" s="113"/>
      <c r="D192" s="114"/>
      <c r="E192" s="114"/>
      <c r="F192" s="130"/>
      <c r="G192" s="130"/>
      <c r="H192" s="130"/>
      <c r="I192" s="130"/>
      <c r="J192" s="114"/>
    </row>
    <row r="193" spans="2:10">
      <c r="B193" s="113"/>
      <c r="C193" s="113"/>
      <c r="D193" s="114"/>
      <c r="E193" s="114"/>
      <c r="F193" s="130"/>
      <c r="G193" s="130"/>
      <c r="H193" s="130"/>
      <c r="I193" s="130"/>
      <c r="J193" s="114"/>
    </row>
    <row r="194" spans="2:10">
      <c r="B194" s="113"/>
      <c r="C194" s="113"/>
      <c r="D194" s="114"/>
      <c r="E194" s="114"/>
      <c r="F194" s="130"/>
      <c r="G194" s="130"/>
      <c r="H194" s="130"/>
      <c r="I194" s="130"/>
      <c r="J194" s="114"/>
    </row>
    <row r="195" spans="2:10">
      <c r="B195" s="113"/>
      <c r="C195" s="113"/>
      <c r="D195" s="114"/>
      <c r="E195" s="114"/>
      <c r="F195" s="130"/>
      <c r="G195" s="130"/>
      <c r="H195" s="130"/>
      <c r="I195" s="130"/>
      <c r="J195" s="114"/>
    </row>
    <row r="196" spans="2:10">
      <c r="B196" s="113"/>
      <c r="C196" s="113"/>
      <c r="D196" s="114"/>
      <c r="E196" s="114"/>
      <c r="F196" s="130"/>
      <c r="G196" s="130"/>
      <c r="H196" s="130"/>
      <c r="I196" s="130"/>
      <c r="J196" s="114"/>
    </row>
    <row r="197" spans="2:10">
      <c r="B197" s="113"/>
      <c r="C197" s="113"/>
      <c r="D197" s="114"/>
      <c r="E197" s="114"/>
      <c r="F197" s="130"/>
      <c r="G197" s="130"/>
      <c r="H197" s="130"/>
      <c r="I197" s="130"/>
      <c r="J197" s="114"/>
    </row>
    <row r="198" spans="2:10">
      <c r="B198" s="113"/>
      <c r="C198" s="113"/>
      <c r="D198" s="114"/>
      <c r="E198" s="114"/>
      <c r="F198" s="130"/>
      <c r="G198" s="130"/>
      <c r="H198" s="130"/>
      <c r="I198" s="130"/>
      <c r="J198" s="114"/>
    </row>
    <row r="199" spans="2:10">
      <c r="B199" s="113"/>
      <c r="C199" s="113"/>
      <c r="D199" s="114"/>
      <c r="E199" s="114"/>
      <c r="F199" s="130"/>
      <c r="G199" s="130"/>
      <c r="H199" s="130"/>
      <c r="I199" s="130"/>
      <c r="J199" s="114"/>
    </row>
    <row r="200" spans="2:10">
      <c r="B200" s="113"/>
      <c r="C200" s="113"/>
      <c r="D200" s="114"/>
      <c r="E200" s="114"/>
      <c r="F200" s="130"/>
      <c r="G200" s="130"/>
      <c r="H200" s="130"/>
      <c r="I200" s="130"/>
      <c r="J200" s="11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143</v>
      </c>
      <c r="C1" s="67" t="s" vm="1">
        <v>224</v>
      </c>
    </row>
    <row r="2" spans="2:11">
      <c r="B2" s="46" t="s">
        <v>142</v>
      </c>
      <c r="C2" s="67" t="s">
        <v>225</v>
      </c>
    </row>
    <row r="3" spans="2:11">
      <c r="B3" s="46" t="s">
        <v>144</v>
      </c>
      <c r="C3" s="67" t="s">
        <v>226</v>
      </c>
    </row>
    <row r="4" spans="2:11">
      <c r="B4" s="46" t="s">
        <v>145</v>
      </c>
      <c r="C4" s="67">
        <v>2207</v>
      </c>
    </row>
    <row r="6" spans="2:11" ht="26.25" customHeight="1">
      <c r="B6" s="153" t="s">
        <v>175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1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56</v>
      </c>
      <c r="G7" s="49" t="s">
        <v>100</v>
      </c>
      <c r="H7" s="49" t="s">
        <v>53</v>
      </c>
      <c r="I7" s="49" t="s">
        <v>108</v>
      </c>
      <c r="J7" s="49" t="s">
        <v>146</v>
      </c>
      <c r="K7" s="64" t="s">
        <v>147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5" t="s">
        <v>2570</v>
      </c>
      <c r="C10" s="68"/>
      <c r="D10" s="68"/>
      <c r="E10" s="68"/>
      <c r="F10" s="68"/>
      <c r="G10" s="68"/>
      <c r="H10" s="68"/>
      <c r="I10" s="126">
        <v>0</v>
      </c>
      <c r="J10" s="127">
        <v>0</v>
      </c>
      <c r="K10" s="127">
        <v>0</v>
      </c>
    </row>
    <row r="11" spans="2:11" ht="21" customHeight="1">
      <c r="B11" s="123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23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3"/>
      <c r="C110" s="113"/>
      <c r="D110" s="130"/>
      <c r="E110" s="130"/>
      <c r="F110" s="130"/>
      <c r="G110" s="130"/>
      <c r="H110" s="130"/>
      <c r="I110" s="114"/>
      <c r="J110" s="114"/>
      <c r="K110" s="114"/>
    </row>
    <row r="111" spans="2:11">
      <c r="B111" s="113"/>
      <c r="C111" s="113"/>
      <c r="D111" s="130"/>
      <c r="E111" s="130"/>
      <c r="F111" s="130"/>
      <c r="G111" s="130"/>
      <c r="H111" s="130"/>
      <c r="I111" s="114"/>
      <c r="J111" s="114"/>
      <c r="K111" s="114"/>
    </row>
    <row r="112" spans="2:11">
      <c r="B112" s="113"/>
      <c r="C112" s="113"/>
      <c r="D112" s="130"/>
      <c r="E112" s="130"/>
      <c r="F112" s="130"/>
      <c r="G112" s="130"/>
      <c r="H112" s="130"/>
      <c r="I112" s="114"/>
      <c r="J112" s="114"/>
      <c r="K112" s="114"/>
    </row>
    <row r="113" spans="2:11">
      <c r="B113" s="113"/>
      <c r="C113" s="113"/>
      <c r="D113" s="130"/>
      <c r="E113" s="130"/>
      <c r="F113" s="130"/>
      <c r="G113" s="130"/>
      <c r="H113" s="130"/>
      <c r="I113" s="114"/>
      <c r="J113" s="114"/>
      <c r="K113" s="114"/>
    </row>
    <row r="114" spans="2:11">
      <c r="B114" s="113"/>
      <c r="C114" s="113"/>
      <c r="D114" s="130"/>
      <c r="E114" s="130"/>
      <c r="F114" s="130"/>
      <c r="G114" s="130"/>
      <c r="H114" s="130"/>
      <c r="I114" s="114"/>
      <c r="J114" s="114"/>
      <c r="K114" s="114"/>
    </row>
    <row r="115" spans="2:11">
      <c r="B115" s="113"/>
      <c r="C115" s="113"/>
      <c r="D115" s="130"/>
      <c r="E115" s="130"/>
      <c r="F115" s="130"/>
      <c r="G115" s="130"/>
      <c r="H115" s="130"/>
      <c r="I115" s="114"/>
      <c r="J115" s="114"/>
      <c r="K115" s="114"/>
    </row>
    <row r="116" spans="2:11">
      <c r="B116" s="113"/>
      <c r="C116" s="113"/>
      <c r="D116" s="130"/>
      <c r="E116" s="130"/>
      <c r="F116" s="130"/>
      <c r="G116" s="130"/>
      <c r="H116" s="130"/>
      <c r="I116" s="114"/>
      <c r="J116" s="114"/>
      <c r="K116" s="114"/>
    </row>
    <row r="117" spans="2:11">
      <c r="B117" s="113"/>
      <c r="C117" s="113"/>
      <c r="D117" s="130"/>
      <c r="E117" s="130"/>
      <c r="F117" s="130"/>
      <c r="G117" s="130"/>
      <c r="H117" s="130"/>
      <c r="I117" s="114"/>
      <c r="J117" s="114"/>
      <c r="K117" s="114"/>
    </row>
    <row r="118" spans="2:11">
      <c r="B118" s="113"/>
      <c r="C118" s="113"/>
      <c r="D118" s="130"/>
      <c r="E118" s="130"/>
      <c r="F118" s="130"/>
      <c r="G118" s="130"/>
      <c r="H118" s="130"/>
      <c r="I118" s="114"/>
      <c r="J118" s="114"/>
      <c r="K118" s="114"/>
    </row>
    <row r="119" spans="2:11">
      <c r="B119" s="113"/>
      <c r="C119" s="113"/>
      <c r="D119" s="130"/>
      <c r="E119" s="130"/>
      <c r="F119" s="130"/>
      <c r="G119" s="130"/>
      <c r="H119" s="130"/>
      <c r="I119" s="114"/>
      <c r="J119" s="114"/>
      <c r="K119" s="114"/>
    </row>
    <row r="120" spans="2:11">
      <c r="B120" s="113"/>
      <c r="C120" s="113"/>
      <c r="D120" s="130"/>
      <c r="E120" s="130"/>
      <c r="F120" s="130"/>
      <c r="G120" s="130"/>
      <c r="H120" s="130"/>
      <c r="I120" s="114"/>
      <c r="J120" s="114"/>
      <c r="K120" s="114"/>
    </row>
    <row r="121" spans="2:11">
      <c r="B121" s="113"/>
      <c r="C121" s="113"/>
      <c r="D121" s="130"/>
      <c r="E121" s="130"/>
      <c r="F121" s="130"/>
      <c r="G121" s="130"/>
      <c r="H121" s="130"/>
      <c r="I121" s="114"/>
      <c r="J121" s="114"/>
      <c r="K121" s="114"/>
    </row>
    <row r="122" spans="2:11">
      <c r="B122" s="113"/>
      <c r="C122" s="113"/>
      <c r="D122" s="130"/>
      <c r="E122" s="130"/>
      <c r="F122" s="130"/>
      <c r="G122" s="130"/>
      <c r="H122" s="130"/>
      <c r="I122" s="114"/>
      <c r="J122" s="114"/>
      <c r="K122" s="114"/>
    </row>
    <row r="123" spans="2:11">
      <c r="B123" s="113"/>
      <c r="C123" s="113"/>
      <c r="D123" s="130"/>
      <c r="E123" s="130"/>
      <c r="F123" s="130"/>
      <c r="G123" s="130"/>
      <c r="H123" s="130"/>
      <c r="I123" s="114"/>
      <c r="J123" s="114"/>
      <c r="K123" s="114"/>
    </row>
    <row r="124" spans="2:11">
      <c r="B124" s="113"/>
      <c r="C124" s="113"/>
      <c r="D124" s="130"/>
      <c r="E124" s="130"/>
      <c r="F124" s="130"/>
      <c r="G124" s="130"/>
      <c r="H124" s="130"/>
      <c r="I124" s="114"/>
      <c r="J124" s="114"/>
      <c r="K124" s="114"/>
    </row>
    <row r="125" spans="2:11">
      <c r="B125" s="113"/>
      <c r="C125" s="113"/>
      <c r="D125" s="130"/>
      <c r="E125" s="130"/>
      <c r="F125" s="130"/>
      <c r="G125" s="130"/>
      <c r="H125" s="130"/>
      <c r="I125" s="114"/>
      <c r="J125" s="114"/>
      <c r="K125" s="114"/>
    </row>
    <row r="126" spans="2:11">
      <c r="B126" s="113"/>
      <c r="C126" s="113"/>
      <c r="D126" s="130"/>
      <c r="E126" s="130"/>
      <c r="F126" s="130"/>
      <c r="G126" s="130"/>
      <c r="H126" s="130"/>
      <c r="I126" s="114"/>
      <c r="J126" s="114"/>
      <c r="K126" s="114"/>
    </row>
    <row r="127" spans="2:11">
      <c r="B127" s="113"/>
      <c r="C127" s="113"/>
      <c r="D127" s="130"/>
      <c r="E127" s="130"/>
      <c r="F127" s="130"/>
      <c r="G127" s="130"/>
      <c r="H127" s="130"/>
      <c r="I127" s="114"/>
      <c r="J127" s="114"/>
      <c r="K127" s="114"/>
    </row>
    <row r="128" spans="2:11">
      <c r="B128" s="113"/>
      <c r="C128" s="113"/>
      <c r="D128" s="130"/>
      <c r="E128" s="130"/>
      <c r="F128" s="130"/>
      <c r="G128" s="130"/>
      <c r="H128" s="130"/>
      <c r="I128" s="114"/>
      <c r="J128" s="114"/>
      <c r="K128" s="114"/>
    </row>
    <row r="129" spans="2:11">
      <c r="B129" s="113"/>
      <c r="C129" s="113"/>
      <c r="D129" s="130"/>
      <c r="E129" s="130"/>
      <c r="F129" s="130"/>
      <c r="G129" s="130"/>
      <c r="H129" s="130"/>
      <c r="I129" s="114"/>
      <c r="J129" s="114"/>
      <c r="K129" s="114"/>
    </row>
    <row r="130" spans="2:11">
      <c r="B130" s="113"/>
      <c r="C130" s="113"/>
      <c r="D130" s="130"/>
      <c r="E130" s="130"/>
      <c r="F130" s="130"/>
      <c r="G130" s="130"/>
      <c r="H130" s="130"/>
      <c r="I130" s="114"/>
      <c r="J130" s="114"/>
      <c r="K130" s="114"/>
    </row>
    <row r="131" spans="2:11">
      <c r="B131" s="113"/>
      <c r="C131" s="113"/>
      <c r="D131" s="130"/>
      <c r="E131" s="130"/>
      <c r="F131" s="130"/>
      <c r="G131" s="130"/>
      <c r="H131" s="130"/>
      <c r="I131" s="114"/>
      <c r="J131" s="114"/>
      <c r="K131" s="114"/>
    </row>
    <row r="132" spans="2:11">
      <c r="B132" s="113"/>
      <c r="C132" s="113"/>
      <c r="D132" s="130"/>
      <c r="E132" s="130"/>
      <c r="F132" s="130"/>
      <c r="G132" s="130"/>
      <c r="H132" s="130"/>
      <c r="I132" s="114"/>
      <c r="J132" s="114"/>
      <c r="K132" s="114"/>
    </row>
    <row r="133" spans="2:11">
      <c r="B133" s="113"/>
      <c r="C133" s="113"/>
      <c r="D133" s="130"/>
      <c r="E133" s="130"/>
      <c r="F133" s="130"/>
      <c r="G133" s="130"/>
      <c r="H133" s="130"/>
      <c r="I133" s="114"/>
      <c r="J133" s="114"/>
      <c r="K133" s="114"/>
    </row>
    <row r="134" spans="2:11">
      <c r="B134" s="113"/>
      <c r="C134" s="113"/>
      <c r="D134" s="130"/>
      <c r="E134" s="130"/>
      <c r="F134" s="130"/>
      <c r="G134" s="130"/>
      <c r="H134" s="130"/>
      <c r="I134" s="114"/>
      <c r="J134" s="114"/>
      <c r="K134" s="114"/>
    </row>
    <row r="135" spans="2:11">
      <c r="B135" s="113"/>
      <c r="C135" s="113"/>
      <c r="D135" s="130"/>
      <c r="E135" s="130"/>
      <c r="F135" s="130"/>
      <c r="G135" s="130"/>
      <c r="H135" s="130"/>
      <c r="I135" s="114"/>
      <c r="J135" s="114"/>
      <c r="K135" s="114"/>
    </row>
    <row r="136" spans="2:11">
      <c r="B136" s="113"/>
      <c r="C136" s="113"/>
      <c r="D136" s="130"/>
      <c r="E136" s="130"/>
      <c r="F136" s="130"/>
      <c r="G136" s="130"/>
      <c r="H136" s="130"/>
      <c r="I136" s="114"/>
      <c r="J136" s="114"/>
      <c r="K136" s="114"/>
    </row>
    <row r="137" spans="2:11">
      <c r="B137" s="113"/>
      <c r="C137" s="113"/>
      <c r="D137" s="130"/>
      <c r="E137" s="130"/>
      <c r="F137" s="130"/>
      <c r="G137" s="130"/>
      <c r="H137" s="130"/>
      <c r="I137" s="114"/>
      <c r="J137" s="114"/>
      <c r="K137" s="114"/>
    </row>
    <row r="138" spans="2:11">
      <c r="B138" s="113"/>
      <c r="C138" s="113"/>
      <c r="D138" s="130"/>
      <c r="E138" s="130"/>
      <c r="F138" s="130"/>
      <c r="G138" s="130"/>
      <c r="H138" s="130"/>
      <c r="I138" s="114"/>
      <c r="J138" s="114"/>
      <c r="K138" s="114"/>
    </row>
    <row r="139" spans="2:11">
      <c r="B139" s="113"/>
      <c r="C139" s="113"/>
      <c r="D139" s="130"/>
      <c r="E139" s="130"/>
      <c r="F139" s="130"/>
      <c r="G139" s="130"/>
      <c r="H139" s="130"/>
      <c r="I139" s="114"/>
      <c r="J139" s="114"/>
      <c r="K139" s="114"/>
    </row>
    <row r="140" spans="2:11">
      <c r="B140" s="113"/>
      <c r="C140" s="113"/>
      <c r="D140" s="130"/>
      <c r="E140" s="130"/>
      <c r="F140" s="130"/>
      <c r="G140" s="130"/>
      <c r="H140" s="130"/>
      <c r="I140" s="114"/>
      <c r="J140" s="114"/>
      <c r="K140" s="114"/>
    </row>
    <row r="141" spans="2:11">
      <c r="B141" s="113"/>
      <c r="C141" s="113"/>
      <c r="D141" s="130"/>
      <c r="E141" s="130"/>
      <c r="F141" s="130"/>
      <c r="G141" s="130"/>
      <c r="H141" s="130"/>
      <c r="I141" s="114"/>
      <c r="J141" s="114"/>
      <c r="K141" s="114"/>
    </row>
    <row r="142" spans="2:11">
      <c r="B142" s="113"/>
      <c r="C142" s="113"/>
      <c r="D142" s="130"/>
      <c r="E142" s="130"/>
      <c r="F142" s="130"/>
      <c r="G142" s="130"/>
      <c r="H142" s="130"/>
      <c r="I142" s="114"/>
      <c r="J142" s="114"/>
      <c r="K142" s="114"/>
    </row>
    <row r="143" spans="2:11">
      <c r="B143" s="113"/>
      <c r="C143" s="113"/>
      <c r="D143" s="130"/>
      <c r="E143" s="130"/>
      <c r="F143" s="130"/>
      <c r="G143" s="130"/>
      <c r="H143" s="130"/>
      <c r="I143" s="114"/>
      <c r="J143" s="114"/>
      <c r="K143" s="114"/>
    </row>
    <row r="144" spans="2:11">
      <c r="B144" s="113"/>
      <c r="C144" s="113"/>
      <c r="D144" s="130"/>
      <c r="E144" s="130"/>
      <c r="F144" s="130"/>
      <c r="G144" s="130"/>
      <c r="H144" s="130"/>
      <c r="I144" s="114"/>
      <c r="J144" s="114"/>
      <c r="K144" s="114"/>
    </row>
    <row r="145" spans="2:11">
      <c r="B145" s="113"/>
      <c r="C145" s="113"/>
      <c r="D145" s="130"/>
      <c r="E145" s="130"/>
      <c r="F145" s="130"/>
      <c r="G145" s="130"/>
      <c r="H145" s="130"/>
      <c r="I145" s="114"/>
      <c r="J145" s="114"/>
      <c r="K145" s="114"/>
    </row>
    <row r="146" spans="2:11">
      <c r="B146" s="113"/>
      <c r="C146" s="113"/>
      <c r="D146" s="130"/>
      <c r="E146" s="130"/>
      <c r="F146" s="130"/>
      <c r="G146" s="130"/>
      <c r="H146" s="130"/>
      <c r="I146" s="114"/>
      <c r="J146" s="114"/>
      <c r="K146" s="114"/>
    </row>
    <row r="147" spans="2:11">
      <c r="B147" s="113"/>
      <c r="C147" s="113"/>
      <c r="D147" s="130"/>
      <c r="E147" s="130"/>
      <c r="F147" s="130"/>
      <c r="G147" s="130"/>
      <c r="H147" s="130"/>
      <c r="I147" s="114"/>
      <c r="J147" s="114"/>
      <c r="K147" s="114"/>
    </row>
    <row r="148" spans="2:11">
      <c r="B148" s="113"/>
      <c r="C148" s="113"/>
      <c r="D148" s="130"/>
      <c r="E148" s="130"/>
      <c r="F148" s="130"/>
      <c r="G148" s="130"/>
      <c r="H148" s="130"/>
      <c r="I148" s="114"/>
      <c r="J148" s="114"/>
      <c r="K148" s="114"/>
    </row>
    <row r="149" spans="2:11">
      <c r="B149" s="113"/>
      <c r="C149" s="113"/>
      <c r="D149" s="130"/>
      <c r="E149" s="130"/>
      <c r="F149" s="130"/>
      <c r="G149" s="130"/>
      <c r="H149" s="130"/>
      <c r="I149" s="114"/>
      <c r="J149" s="114"/>
      <c r="K149" s="114"/>
    </row>
    <row r="150" spans="2:11">
      <c r="B150" s="113"/>
      <c r="C150" s="113"/>
      <c r="D150" s="130"/>
      <c r="E150" s="130"/>
      <c r="F150" s="130"/>
      <c r="G150" s="130"/>
      <c r="H150" s="130"/>
      <c r="I150" s="114"/>
      <c r="J150" s="114"/>
      <c r="K150" s="114"/>
    </row>
    <row r="151" spans="2:11">
      <c r="B151" s="113"/>
      <c r="C151" s="113"/>
      <c r="D151" s="130"/>
      <c r="E151" s="130"/>
      <c r="F151" s="130"/>
      <c r="G151" s="130"/>
      <c r="H151" s="130"/>
      <c r="I151" s="114"/>
      <c r="J151" s="114"/>
      <c r="K151" s="114"/>
    </row>
    <row r="152" spans="2:11">
      <c r="B152" s="113"/>
      <c r="C152" s="113"/>
      <c r="D152" s="130"/>
      <c r="E152" s="130"/>
      <c r="F152" s="130"/>
      <c r="G152" s="130"/>
      <c r="H152" s="130"/>
      <c r="I152" s="114"/>
      <c r="J152" s="114"/>
      <c r="K152" s="114"/>
    </row>
    <row r="153" spans="2:11">
      <c r="B153" s="113"/>
      <c r="C153" s="113"/>
      <c r="D153" s="130"/>
      <c r="E153" s="130"/>
      <c r="F153" s="130"/>
      <c r="G153" s="130"/>
      <c r="H153" s="130"/>
      <c r="I153" s="114"/>
      <c r="J153" s="114"/>
      <c r="K153" s="114"/>
    </row>
    <row r="154" spans="2:11">
      <c r="B154" s="113"/>
      <c r="C154" s="113"/>
      <c r="D154" s="130"/>
      <c r="E154" s="130"/>
      <c r="F154" s="130"/>
      <c r="G154" s="130"/>
      <c r="H154" s="130"/>
      <c r="I154" s="114"/>
      <c r="J154" s="114"/>
      <c r="K154" s="114"/>
    </row>
    <row r="155" spans="2:11">
      <c r="B155" s="113"/>
      <c r="C155" s="113"/>
      <c r="D155" s="130"/>
      <c r="E155" s="130"/>
      <c r="F155" s="130"/>
      <c r="G155" s="130"/>
      <c r="H155" s="130"/>
      <c r="I155" s="114"/>
      <c r="J155" s="114"/>
      <c r="K155" s="114"/>
    </row>
    <row r="156" spans="2:11">
      <c r="B156" s="113"/>
      <c r="C156" s="113"/>
      <c r="D156" s="130"/>
      <c r="E156" s="130"/>
      <c r="F156" s="130"/>
      <c r="G156" s="130"/>
      <c r="H156" s="130"/>
      <c r="I156" s="114"/>
      <c r="J156" s="114"/>
      <c r="K156" s="114"/>
    </row>
    <row r="157" spans="2:11">
      <c r="B157" s="113"/>
      <c r="C157" s="113"/>
      <c r="D157" s="130"/>
      <c r="E157" s="130"/>
      <c r="F157" s="130"/>
      <c r="G157" s="130"/>
      <c r="H157" s="130"/>
      <c r="I157" s="114"/>
      <c r="J157" s="114"/>
      <c r="K157" s="114"/>
    </row>
    <row r="158" spans="2:11">
      <c r="B158" s="113"/>
      <c r="C158" s="113"/>
      <c r="D158" s="130"/>
      <c r="E158" s="130"/>
      <c r="F158" s="130"/>
      <c r="G158" s="130"/>
      <c r="H158" s="130"/>
      <c r="I158" s="114"/>
      <c r="J158" s="114"/>
      <c r="K158" s="114"/>
    </row>
    <row r="159" spans="2:11">
      <c r="B159" s="113"/>
      <c r="C159" s="113"/>
      <c r="D159" s="130"/>
      <c r="E159" s="130"/>
      <c r="F159" s="130"/>
      <c r="G159" s="130"/>
      <c r="H159" s="130"/>
      <c r="I159" s="114"/>
      <c r="J159" s="114"/>
      <c r="K159" s="114"/>
    </row>
    <row r="160" spans="2:11">
      <c r="B160" s="113"/>
      <c r="C160" s="113"/>
      <c r="D160" s="130"/>
      <c r="E160" s="130"/>
      <c r="F160" s="130"/>
      <c r="G160" s="130"/>
      <c r="H160" s="130"/>
      <c r="I160" s="114"/>
      <c r="J160" s="114"/>
      <c r="K160" s="114"/>
    </row>
    <row r="161" spans="2:11">
      <c r="B161" s="113"/>
      <c r="C161" s="113"/>
      <c r="D161" s="130"/>
      <c r="E161" s="130"/>
      <c r="F161" s="130"/>
      <c r="G161" s="130"/>
      <c r="H161" s="130"/>
      <c r="I161" s="114"/>
      <c r="J161" s="114"/>
      <c r="K161" s="114"/>
    </row>
    <row r="162" spans="2:11">
      <c r="B162" s="113"/>
      <c r="C162" s="113"/>
      <c r="D162" s="130"/>
      <c r="E162" s="130"/>
      <c r="F162" s="130"/>
      <c r="G162" s="130"/>
      <c r="H162" s="130"/>
      <c r="I162" s="114"/>
      <c r="J162" s="114"/>
      <c r="K162" s="114"/>
    </row>
    <row r="163" spans="2:11">
      <c r="B163" s="113"/>
      <c r="C163" s="113"/>
      <c r="D163" s="130"/>
      <c r="E163" s="130"/>
      <c r="F163" s="130"/>
      <c r="G163" s="130"/>
      <c r="H163" s="130"/>
      <c r="I163" s="114"/>
      <c r="J163" s="114"/>
      <c r="K163" s="114"/>
    </row>
    <row r="164" spans="2:11">
      <c r="B164" s="113"/>
      <c r="C164" s="113"/>
      <c r="D164" s="130"/>
      <c r="E164" s="130"/>
      <c r="F164" s="130"/>
      <c r="G164" s="130"/>
      <c r="H164" s="130"/>
      <c r="I164" s="114"/>
      <c r="J164" s="114"/>
      <c r="K164" s="114"/>
    </row>
    <row r="165" spans="2:11">
      <c r="B165" s="113"/>
      <c r="C165" s="113"/>
      <c r="D165" s="130"/>
      <c r="E165" s="130"/>
      <c r="F165" s="130"/>
      <c r="G165" s="130"/>
      <c r="H165" s="130"/>
      <c r="I165" s="114"/>
      <c r="J165" s="114"/>
      <c r="K165" s="114"/>
    </row>
    <row r="166" spans="2:11">
      <c r="B166" s="113"/>
      <c r="C166" s="113"/>
      <c r="D166" s="130"/>
      <c r="E166" s="130"/>
      <c r="F166" s="130"/>
      <c r="G166" s="130"/>
      <c r="H166" s="130"/>
      <c r="I166" s="114"/>
      <c r="J166" s="114"/>
      <c r="K166" s="114"/>
    </row>
    <row r="167" spans="2:11">
      <c r="B167" s="113"/>
      <c r="C167" s="113"/>
      <c r="D167" s="130"/>
      <c r="E167" s="130"/>
      <c r="F167" s="130"/>
      <c r="G167" s="130"/>
      <c r="H167" s="130"/>
      <c r="I167" s="114"/>
      <c r="J167" s="114"/>
      <c r="K167" s="114"/>
    </row>
    <row r="168" spans="2:11">
      <c r="B168" s="113"/>
      <c r="C168" s="113"/>
      <c r="D168" s="130"/>
      <c r="E168" s="130"/>
      <c r="F168" s="130"/>
      <c r="G168" s="130"/>
      <c r="H168" s="130"/>
      <c r="I168" s="114"/>
      <c r="J168" s="114"/>
      <c r="K168" s="114"/>
    </row>
    <row r="169" spans="2:11">
      <c r="B169" s="113"/>
      <c r="C169" s="113"/>
      <c r="D169" s="130"/>
      <c r="E169" s="130"/>
      <c r="F169" s="130"/>
      <c r="G169" s="130"/>
      <c r="H169" s="130"/>
      <c r="I169" s="114"/>
      <c r="J169" s="114"/>
      <c r="K169" s="114"/>
    </row>
    <row r="170" spans="2:11">
      <c r="B170" s="113"/>
      <c r="C170" s="113"/>
      <c r="D170" s="130"/>
      <c r="E170" s="130"/>
      <c r="F170" s="130"/>
      <c r="G170" s="130"/>
      <c r="H170" s="130"/>
      <c r="I170" s="114"/>
      <c r="J170" s="114"/>
      <c r="K170" s="114"/>
    </row>
    <row r="171" spans="2:11">
      <c r="B171" s="113"/>
      <c r="C171" s="113"/>
      <c r="D171" s="130"/>
      <c r="E171" s="130"/>
      <c r="F171" s="130"/>
      <c r="G171" s="130"/>
      <c r="H171" s="130"/>
      <c r="I171" s="114"/>
      <c r="J171" s="114"/>
      <c r="K171" s="114"/>
    </row>
    <row r="172" spans="2:11">
      <c r="B172" s="113"/>
      <c r="C172" s="113"/>
      <c r="D172" s="130"/>
      <c r="E172" s="130"/>
      <c r="F172" s="130"/>
      <c r="G172" s="130"/>
      <c r="H172" s="130"/>
      <c r="I172" s="114"/>
      <c r="J172" s="114"/>
      <c r="K172" s="114"/>
    </row>
    <row r="173" spans="2:11">
      <c r="B173" s="113"/>
      <c r="C173" s="113"/>
      <c r="D173" s="130"/>
      <c r="E173" s="130"/>
      <c r="F173" s="130"/>
      <c r="G173" s="130"/>
      <c r="H173" s="130"/>
      <c r="I173" s="114"/>
      <c r="J173" s="114"/>
      <c r="K173" s="114"/>
    </row>
    <row r="174" spans="2:11">
      <c r="B174" s="113"/>
      <c r="C174" s="113"/>
      <c r="D174" s="130"/>
      <c r="E174" s="130"/>
      <c r="F174" s="130"/>
      <c r="G174" s="130"/>
      <c r="H174" s="130"/>
      <c r="I174" s="114"/>
      <c r="J174" s="114"/>
      <c r="K174" s="114"/>
    </row>
    <row r="175" spans="2:11">
      <c r="B175" s="113"/>
      <c r="C175" s="113"/>
      <c r="D175" s="130"/>
      <c r="E175" s="130"/>
      <c r="F175" s="130"/>
      <c r="G175" s="130"/>
      <c r="H175" s="130"/>
      <c r="I175" s="114"/>
      <c r="J175" s="114"/>
      <c r="K175" s="114"/>
    </row>
    <row r="176" spans="2:11">
      <c r="B176" s="113"/>
      <c r="C176" s="113"/>
      <c r="D176" s="130"/>
      <c r="E176" s="130"/>
      <c r="F176" s="130"/>
      <c r="G176" s="130"/>
      <c r="H176" s="130"/>
      <c r="I176" s="114"/>
      <c r="J176" s="114"/>
      <c r="K176" s="114"/>
    </row>
    <row r="177" spans="2:11">
      <c r="B177" s="113"/>
      <c r="C177" s="113"/>
      <c r="D177" s="130"/>
      <c r="E177" s="130"/>
      <c r="F177" s="130"/>
      <c r="G177" s="130"/>
      <c r="H177" s="130"/>
      <c r="I177" s="114"/>
      <c r="J177" s="114"/>
      <c r="K177" s="114"/>
    </row>
    <row r="178" spans="2:11">
      <c r="B178" s="113"/>
      <c r="C178" s="113"/>
      <c r="D178" s="130"/>
      <c r="E178" s="130"/>
      <c r="F178" s="130"/>
      <c r="G178" s="130"/>
      <c r="H178" s="130"/>
      <c r="I178" s="114"/>
      <c r="J178" s="114"/>
      <c r="K178" s="114"/>
    </row>
    <row r="179" spans="2:11">
      <c r="B179" s="113"/>
      <c r="C179" s="113"/>
      <c r="D179" s="130"/>
      <c r="E179" s="130"/>
      <c r="F179" s="130"/>
      <c r="G179" s="130"/>
      <c r="H179" s="130"/>
      <c r="I179" s="114"/>
      <c r="J179" s="114"/>
      <c r="K179" s="114"/>
    </row>
    <row r="180" spans="2:11">
      <c r="B180" s="113"/>
      <c r="C180" s="113"/>
      <c r="D180" s="130"/>
      <c r="E180" s="130"/>
      <c r="F180" s="130"/>
      <c r="G180" s="130"/>
      <c r="H180" s="130"/>
      <c r="I180" s="114"/>
      <c r="J180" s="114"/>
      <c r="K180" s="114"/>
    </row>
    <row r="181" spans="2:11">
      <c r="B181" s="113"/>
      <c r="C181" s="113"/>
      <c r="D181" s="130"/>
      <c r="E181" s="130"/>
      <c r="F181" s="130"/>
      <c r="G181" s="130"/>
      <c r="H181" s="130"/>
      <c r="I181" s="114"/>
      <c r="J181" s="114"/>
      <c r="K181" s="114"/>
    </row>
    <row r="182" spans="2:11">
      <c r="B182" s="113"/>
      <c r="C182" s="113"/>
      <c r="D182" s="130"/>
      <c r="E182" s="130"/>
      <c r="F182" s="130"/>
      <c r="G182" s="130"/>
      <c r="H182" s="130"/>
      <c r="I182" s="114"/>
      <c r="J182" s="114"/>
      <c r="K182" s="114"/>
    </row>
    <row r="183" spans="2:11">
      <c r="B183" s="113"/>
      <c r="C183" s="113"/>
      <c r="D183" s="130"/>
      <c r="E183" s="130"/>
      <c r="F183" s="130"/>
      <c r="G183" s="130"/>
      <c r="H183" s="130"/>
      <c r="I183" s="114"/>
      <c r="J183" s="114"/>
      <c r="K183" s="114"/>
    </row>
    <row r="184" spans="2:11">
      <c r="B184" s="113"/>
      <c r="C184" s="113"/>
      <c r="D184" s="130"/>
      <c r="E184" s="130"/>
      <c r="F184" s="130"/>
      <c r="G184" s="130"/>
      <c r="H184" s="130"/>
      <c r="I184" s="114"/>
      <c r="J184" s="114"/>
      <c r="K184" s="114"/>
    </row>
    <row r="185" spans="2:11">
      <c r="B185" s="113"/>
      <c r="C185" s="113"/>
      <c r="D185" s="130"/>
      <c r="E185" s="130"/>
      <c r="F185" s="130"/>
      <c r="G185" s="130"/>
      <c r="H185" s="130"/>
      <c r="I185" s="114"/>
      <c r="J185" s="114"/>
      <c r="K185" s="114"/>
    </row>
    <row r="186" spans="2:11">
      <c r="B186" s="113"/>
      <c r="C186" s="113"/>
      <c r="D186" s="130"/>
      <c r="E186" s="130"/>
      <c r="F186" s="130"/>
      <c r="G186" s="130"/>
      <c r="H186" s="130"/>
      <c r="I186" s="114"/>
      <c r="J186" s="114"/>
      <c r="K186" s="114"/>
    </row>
    <row r="187" spans="2:11">
      <c r="B187" s="113"/>
      <c r="C187" s="113"/>
      <c r="D187" s="130"/>
      <c r="E187" s="130"/>
      <c r="F187" s="130"/>
      <c r="G187" s="130"/>
      <c r="H187" s="130"/>
      <c r="I187" s="114"/>
      <c r="J187" s="114"/>
      <c r="K187" s="114"/>
    </row>
    <row r="188" spans="2:11">
      <c r="B188" s="113"/>
      <c r="C188" s="113"/>
      <c r="D188" s="130"/>
      <c r="E188" s="130"/>
      <c r="F188" s="130"/>
      <c r="G188" s="130"/>
      <c r="H188" s="130"/>
      <c r="I188" s="114"/>
      <c r="J188" s="114"/>
      <c r="K188" s="114"/>
    </row>
    <row r="189" spans="2:11">
      <c r="B189" s="113"/>
      <c r="C189" s="113"/>
      <c r="D189" s="130"/>
      <c r="E189" s="130"/>
      <c r="F189" s="130"/>
      <c r="G189" s="130"/>
      <c r="H189" s="130"/>
      <c r="I189" s="114"/>
      <c r="J189" s="114"/>
      <c r="K189" s="114"/>
    </row>
    <row r="190" spans="2:11">
      <c r="B190" s="113"/>
      <c r="C190" s="113"/>
      <c r="D190" s="130"/>
      <c r="E190" s="130"/>
      <c r="F190" s="130"/>
      <c r="G190" s="130"/>
      <c r="H190" s="130"/>
      <c r="I190" s="114"/>
      <c r="J190" s="114"/>
      <c r="K190" s="114"/>
    </row>
    <row r="191" spans="2:11">
      <c r="B191" s="113"/>
      <c r="C191" s="113"/>
      <c r="D191" s="130"/>
      <c r="E191" s="130"/>
      <c r="F191" s="130"/>
      <c r="G191" s="130"/>
      <c r="H191" s="130"/>
      <c r="I191" s="114"/>
      <c r="J191" s="114"/>
      <c r="K191" s="114"/>
    </row>
    <row r="192" spans="2:11">
      <c r="B192" s="113"/>
      <c r="C192" s="113"/>
      <c r="D192" s="130"/>
      <c r="E192" s="130"/>
      <c r="F192" s="130"/>
      <c r="G192" s="130"/>
      <c r="H192" s="130"/>
      <c r="I192" s="114"/>
      <c r="J192" s="114"/>
      <c r="K192" s="114"/>
    </row>
    <row r="193" spans="2:11">
      <c r="B193" s="113"/>
      <c r="C193" s="113"/>
      <c r="D193" s="130"/>
      <c r="E193" s="130"/>
      <c r="F193" s="130"/>
      <c r="G193" s="130"/>
      <c r="H193" s="130"/>
      <c r="I193" s="114"/>
      <c r="J193" s="114"/>
      <c r="K193" s="114"/>
    </row>
    <row r="194" spans="2:11">
      <c r="B194" s="113"/>
      <c r="C194" s="113"/>
      <c r="D194" s="130"/>
      <c r="E194" s="130"/>
      <c r="F194" s="130"/>
      <c r="G194" s="130"/>
      <c r="H194" s="130"/>
      <c r="I194" s="114"/>
      <c r="J194" s="114"/>
      <c r="K194" s="114"/>
    </row>
    <row r="195" spans="2:11">
      <c r="B195" s="113"/>
      <c r="C195" s="113"/>
      <c r="D195" s="130"/>
      <c r="E195" s="130"/>
      <c r="F195" s="130"/>
      <c r="G195" s="130"/>
      <c r="H195" s="130"/>
      <c r="I195" s="114"/>
      <c r="J195" s="114"/>
      <c r="K195" s="114"/>
    </row>
    <row r="196" spans="2:11">
      <c r="B196" s="113"/>
      <c r="C196" s="113"/>
      <c r="D196" s="130"/>
      <c r="E196" s="130"/>
      <c r="F196" s="130"/>
      <c r="G196" s="130"/>
      <c r="H196" s="130"/>
      <c r="I196" s="114"/>
      <c r="J196" s="114"/>
      <c r="K196" s="114"/>
    </row>
    <row r="197" spans="2:11">
      <c r="B197" s="113"/>
      <c r="C197" s="113"/>
      <c r="D197" s="130"/>
      <c r="E197" s="130"/>
      <c r="F197" s="130"/>
      <c r="G197" s="130"/>
      <c r="H197" s="130"/>
      <c r="I197" s="114"/>
      <c r="J197" s="114"/>
      <c r="K197" s="114"/>
    </row>
    <row r="198" spans="2:11">
      <c r="B198" s="113"/>
      <c r="C198" s="113"/>
      <c r="D198" s="130"/>
      <c r="E198" s="130"/>
      <c r="F198" s="130"/>
      <c r="G198" s="130"/>
      <c r="H198" s="130"/>
      <c r="I198" s="114"/>
      <c r="J198" s="114"/>
      <c r="K198" s="114"/>
    </row>
    <row r="199" spans="2:11">
      <c r="B199" s="113"/>
      <c r="C199" s="113"/>
      <c r="D199" s="130"/>
      <c r="E199" s="130"/>
      <c r="F199" s="130"/>
      <c r="G199" s="130"/>
      <c r="H199" s="130"/>
      <c r="I199" s="114"/>
      <c r="J199" s="114"/>
      <c r="K199" s="114"/>
    </row>
    <row r="200" spans="2:11">
      <c r="B200" s="113"/>
      <c r="C200" s="113"/>
      <c r="D200" s="130"/>
      <c r="E200" s="130"/>
      <c r="F200" s="130"/>
      <c r="G200" s="130"/>
      <c r="H200" s="130"/>
      <c r="I200" s="114"/>
      <c r="J200" s="114"/>
      <c r="K200" s="114"/>
    </row>
    <row r="201" spans="2:11">
      <c r="B201" s="113"/>
      <c r="C201" s="113"/>
      <c r="D201" s="130"/>
      <c r="E201" s="130"/>
      <c r="F201" s="130"/>
      <c r="G201" s="130"/>
      <c r="H201" s="130"/>
      <c r="I201" s="114"/>
      <c r="J201" s="114"/>
      <c r="K201" s="114"/>
    </row>
    <row r="202" spans="2:11">
      <c r="B202" s="113"/>
      <c r="C202" s="113"/>
      <c r="D202" s="130"/>
      <c r="E202" s="130"/>
      <c r="F202" s="130"/>
      <c r="G202" s="130"/>
      <c r="H202" s="130"/>
      <c r="I202" s="114"/>
      <c r="J202" s="114"/>
      <c r="K202" s="114"/>
    </row>
    <row r="203" spans="2:11">
      <c r="B203" s="113"/>
      <c r="C203" s="113"/>
      <c r="D203" s="130"/>
      <c r="E203" s="130"/>
      <c r="F203" s="130"/>
      <c r="G203" s="130"/>
      <c r="H203" s="130"/>
      <c r="I203" s="114"/>
      <c r="J203" s="114"/>
      <c r="K203" s="114"/>
    </row>
    <row r="204" spans="2:11">
      <c r="B204" s="113"/>
      <c r="C204" s="113"/>
      <c r="D204" s="130"/>
      <c r="E204" s="130"/>
      <c r="F204" s="130"/>
      <c r="G204" s="130"/>
      <c r="H204" s="130"/>
      <c r="I204" s="114"/>
      <c r="J204" s="114"/>
      <c r="K204" s="114"/>
    </row>
    <row r="205" spans="2:11">
      <c r="B205" s="113"/>
      <c r="C205" s="113"/>
      <c r="D205" s="130"/>
      <c r="E205" s="130"/>
      <c r="F205" s="130"/>
      <c r="G205" s="130"/>
      <c r="H205" s="130"/>
      <c r="I205" s="114"/>
      <c r="J205" s="114"/>
      <c r="K205" s="114"/>
    </row>
    <row r="206" spans="2:11">
      <c r="B206" s="113"/>
      <c r="C206" s="113"/>
      <c r="D206" s="130"/>
      <c r="E206" s="130"/>
      <c r="F206" s="130"/>
      <c r="G206" s="130"/>
      <c r="H206" s="130"/>
      <c r="I206" s="114"/>
      <c r="J206" s="114"/>
      <c r="K206" s="114"/>
    </row>
    <row r="207" spans="2:11">
      <c r="B207" s="113"/>
      <c r="C207" s="113"/>
      <c r="D207" s="130"/>
      <c r="E207" s="130"/>
      <c r="F207" s="130"/>
      <c r="G207" s="130"/>
      <c r="H207" s="130"/>
      <c r="I207" s="114"/>
      <c r="J207" s="114"/>
      <c r="K207" s="114"/>
    </row>
    <row r="208" spans="2:11">
      <c r="B208" s="113"/>
      <c r="C208" s="113"/>
      <c r="D208" s="130"/>
      <c r="E208" s="130"/>
      <c r="F208" s="130"/>
      <c r="G208" s="130"/>
      <c r="H208" s="130"/>
      <c r="I208" s="114"/>
      <c r="J208" s="114"/>
      <c r="K208" s="114"/>
    </row>
    <row r="209" spans="2:11">
      <c r="B209" s="113"/>
      <c r="C209" s="113"/>
      <c r="D209" s="130"/>
      <c r="E209" s="130"/>
      <c r="F209" s="130"/>
      <c r="G209" s="130"/>
      <c r="H209" s="130"/>
      <c r="I209" s="114"/>
      <c r="J209" s="114"/>
      <c r="K209" s="114"/>
    </row>
    <row r="210" spans="2:11">
      <c r="B210" s="113"/>
      <c r="C210" s="113"/>
      <c r="D210" s="130"/>
      <c r="E210" s="130"/>
      <c r="F210" s="130"/>
      <c r="G210" s="130"/>
      <c r="H210" s="130"/>
      <c r="I210" s="114"/>
      <c r="J210" s="114"/>
      <c r="K210" s="114"/>
    </row>
    <row r="211" spans="2:11">
      <c r="B211" s="113"/>
      <c r="C211" s="113"/>
      <c r="D211" s="130"/>
      <c r="E211" s="130"/>
      <c r="F211" s="130"/>
      <c r="G211" s="130"/>
      <c r="H211" s="130"/>
      <c r="I211" s="114"/>
      <c r="J211" s="114"/>
      <c r="K211" s="114"/>
    </row>
    <row r="212" spans="2:11">
      <c r="B212" s="113"/>
      <c r="C212" s="113"/>
      <c r="D212" s="130"/>
      <c r="E212" s="130"/>
      <c r="F212" s="130"/>
      <c r="G212" s="130"/>
      <c r="H212" s="130"/>
      <c r="I212" s="114"/>
      <c r="J212" s="114"/>
      <c r="K212" s="114"/>
    </row>
    <row r="213" spans="2:11">
      <c r="B213" s="113"/>
      <c r="C213" s="113"/>
      <c r="D213" s="130"/>
      <c r="E213" s="130"/>
      <c r="F213" s="130"/>
      <c r="G213" s="130"/>
      <c r="H213" s="130"/>
      <c r="I213" s="114"/>
      <c r="J213" s="114"/>
      <c r="K213" s="114"/>
    </row>
    <row r="214" spans="2:11">
      <c r="B214" s="113"/>
      <c r="C214" s="113"/>
      <c r="D214" s="130"/>
      <c r="E214" s="130"/>
      <c r="F214" s="130"/>
      <c r="G214" s="130"/>
      <c r="H214" s="130"/>
      <c r="I214" s="114"/>
      <c r="J214" s="114"/>
      <c r="K214" s="114"/>
    </row>
    <row r="215" spans="2:11">
      <c r="B215" s="113"/>
      <c r="C215" s="113"/>
      <c r="D215" s="130"/>
      <c r="E215" s="130"/>
      <c r="F215" s="130"/>
      <c r="G215" s="130"/>
      <c r="H215" s="130"/>
      <c r="I215" s="114"/>
      <c r="J215" s="114"/>
      <c r="K215" s="114"/>
    </row>
    <row r="216" spans="2:11">
      <c r="B216" s="113"/>
      <c r="C216" s="113"/>
      <c r="D216" s="130"/>
      <c r="E216" s="130"/>
      <c r="F216" s="130"/>
      <c r="G216" s="130"/>
      <c r="H216" s="130"/>
      <c r="I216" s="114"/>
      <c r="J216" s="114"/>
      <c r="K216" s="114"/>
    </row>
    <row r="217" spans="2:11">
      <c r="B217" s="113"/>
      <c r="C217" s="113"/>
      <c r="D217" s="130"/>
      <c r="E217" s="130"/>
      <c r="F217" s="130"/>
      <c r="G217" s="130"/>
      <c r="H217" s="130"/>
      <c r="I217" s="114"/>
      <c r="J217" s="114"/>
      <c r="K217" s="114"/>
    </row>
    <row r="218" spans="2:11">
      <c r="B218" s="113"/>
      <c r="C218" s="113"/>
      <c r="D218" s="130"/>
      <c r="E218" s="130"/>
      <c r="F218" s="130"/>
      <c r="G218" s="130"/>
      <c r="H218" s="130"/>
      <c r="I218" s="114"/>
      <c r="J218" s="114"/>
      <c r="K218" s="114"/>
    </row>
    <row r="219" spans="2:11">
      <c r="B219" s="113"/>
      <c r="C219" s="113"/>
      <c r="D219" s="130"/>
      <c r="E219" s="130"/>
      <c r="F219" s="130"/>
      <c r="G219" s="130"/>
      <c r="H219" s="130"/>
      <c r="I219" s="114"/>
      <c r="J219" s="114"/>
      <c r="K219" s="114"/>
    </row>
    <row r="220" spans="2:11">
      <c r="B220" s="113"/>
      <c r="C220" s="113"/>
      <c r="D220" s="130"/>
      <c r="E220" s="130"/>
      <c r="F220" s="130"/>
      <c r="G220" s="130"/>
      <c r="H220" s="130"/>
      <c r="I220" s="114"/>
      <c r="J220" s="114"/>
      <c r="K220" s="114"/>
    </row>
    <row r="221" spans="2:11">
      <c r="B221" s="113"/>
      <c r="C221" s="113"/>
      <c r="D221" s="130"/>
      <c r="E221" s="130"/>
      <c r="F221" s="130"/>
      <c r="G221" s="130"/>
      <c r="H221" s="130"/>
      <c r="I221" s="114"/>
      <c r="J221" s="114"/>
      <c r="K221" s="114"/>
    </row>
    <row r="222" spans="2:11">
      <c r="B222" s="113"/>
      <c r="C222" s="113"/>
      <c r="D222" s="130"/>
      <c r="E222" s="130"/>
      <c r="F222" s="130"/>
      <c r="G222" s="130"/>
      <c r="H222" s="130"/>
      <c r="I222" s="114"/>
      <c r="J222" s="114"/>
      <c r="K222" s="114"/>
    </row>
    <row r="223" spans="2:11">
      <c r="B223" s="113"/>
      <c r="C223" s="113"/>
      <c r="D223" s="130"/>
      <c r="E223" s="130"/>
      <c r="F223" s="130"/>
      <c r="G223" s="130"/>
      <c r="H223" s="130"/>
      <c r="I223" s="114"/>
      <c r="J223" s="114"/>
      <c r="K223" s="114"/>
    </row>
    <row r="224" spans="2:11">
      <c r="B224" s="113"/>
      <c r="C224" s="113"/>
      <c r="D224" s="130"/>
      <c r="E224" s="130"/>
      <c r="F224" s="130"/>
      <c r="G224" s="130"/>
      <c r="H224" s="130"/>
      <c r="I224" s="114"/>
      <c r="J224" s="114"/>
      <c r="K224" s="114"/>
    </row>
    <row r="225" spans="2:11">
      <c r="B225" s="113"/>
      <c r="C225" s="113"/>
      <c r="D225" s="130"/>
      <c r="E225" s="130"/>
      <c r="F225" s="130"/>
      <c r="G225" s="130"/>
      <c r="H225" s="130"/>
      <c r="I225" s="114"/>
      <c r="J225" s="114"/>
      <c r="K225" s="114"/>
    </row>
    <row r="226" spans="2:11">
      <c r="B226" s="113"/>
      <c r="C226" s="113"/>
      <c r="D226" s="130"/>
      <c r="E226" s="130"/>
      <c r="F226" s="130"/>
      <c r="G226" s="130"/>
      <c r="H226" s="130"/>
      <c r="I226" s="114"/>
      <c r="J226" s="114"/>
      <c r="K226" s="114"/>
    </row>
    <row r="227" spans="2:11">
      <c r="B227" s="113"/>
      <c r="C227" s="113"/>
      <c r="D227" s="130"/>
      <c r="E227" s="130"/>
      <c r="F227" s="130"/>
      <c r="G227" s="130"/>
      <c r="H227" s="130"/>
      <c r="I227" s="114"/>
      <c r="J227" s="114"/>
      <c r="K227" s="114"/>
    </row>
    <row r="228" spans="2:11">
      <c r="B228" s="113"/>
      <c r="C228" s="113"/>
      <c r="D228" s="130"/>
      <c r="E228" s="130"/>
      <c r="F228" s="130"/>
      <c r="G228" s="130"/>
      <c r="H228" s="130"/>
      <c r="I228" s="114"/>
      <c r="J228" s="114"/>
      <c r="K228" s="114"/>
    </row>
    <row r="229" spans="2:11">
      <c r="B229" s="113"/>
      <c r="C229" s="113"/>
      <c r="D229" s="130"/>
      <c r="E229" s="130"/>
      <c r="F229" s="130"/>
      <c r="G229" s="130"/>
      <c r="H229" s="130"/>
      <c r="I229" s="114"/>
      <c r="J229" s="114"/>
      <c r="K229" s="114"/>
    </row>
    <row r="230" spans="2:11">
      <c r="B230" s="113"/>
      <c r="C230" s="113"/>
      <c r="D230" s="130"/>
      <c r="E230" s="130"/>
      <c r="F230" s="130"/>
      <c r="G230" s="130"/>
      <c r="H230" s="130"/>
      <c r="I230" s="114"/>
      <c r="J230" s="114"/>
      <c r="K230" s="114"/>
    </row>
    <row r="231" spans="2:11">
      <c r="B231" s="113"/>
      <c r="C231" s="113"/>
      <c r="D231" s="130"/>
      <c r="E231" s="130"/>
      <c r="F231" s="130"/>
      <c r="G231" s="130"/>
      <c r="H231" s="130"/>
      <c r="I231" s="114"/>
      <c r="J231" s="114"/>
      <c r="K231" s="114"/>
    </row>
    <row r="232" spans="2:11">
      <c r="B232" s="113"/>
      <c r="C232" s="113"/>
      <c r="D232" s="130"/>
      <c r="E232" s="130"/>
      <c r="F232" s="130"/>
      <c r="G232" s="130"/>
      <c r="H232" s="130"/>
      <c r="I232" s="114"/>
      <c r="J232" s="114"/>
      <c r="K232" s="114"/>
    </row>
    <row r="233" spans="2:11">
      <c r="B233" s="113"/>
      <c r="C233" s="113"/>
      <c r="D233" s="130"/>
      <c r="E233" s="130"/>
      <c r="F233" s="130"/>
      <c r="G233" s="130"/>
      <c r="H233" s="130"/>
      <c r="I233" s="114"/>
      <c r="J233" s="114"/>
      <c r="K233" s="114"/>
    </row>
    <row r="234" spans="2:11">
      <c r="B234" s="113"/>
      <c r="C234" s="113"/>
      <c r="D234" s="130"/>
      <c r="E234" s="130"/>
      <c r="F234" s="130"/>
      <c r="G234" s="130"/>
      <c r="H234" s="130"/>
      <c r="I234" s="114"/>
      <c r="J234" s="114"/>
      <c r="K234" s="114"/>
    </row>
    <row r="235" spans="2:11">
      <c r="B235" s="113"/>
      <c r="C235" s="113"/>
      <c r="D235" s="130"/>
      <c r="E235" s="130"/>
      <c r="F235" s="130"/>
      <c r="G235" s="130"/>
      <c r="H235" s="130"/>
      <c r="I235" s="114"/>
      <c r="J235" s="114"/>
      <c r="K235" s="114"/>
    </row>
    <row r="236" spans="2:11">
      <c r="B236" s="113"/>
      <c r="C236" s="113"/>
      <c r="D236" s="130"/>
      <c r="E236" s="130"/>
      <c r="F236" s="130"/>
      <c r="G236" s="130"/>
      <c r="H236" s="130"/>
      <c r="I236" s="114"/>
      <c r="J236" s="114"/>
      <c r="K236" s="114"/>
    </row>
    <row r="237" spans="2:11">
      <c r="B237" s="113"/>
      <c r="C237" s="113"/>
      <c r="D237" s="130"/>
      <c r="E237" s="130"/>
      <c r="F237" s="130"/>
      <c r="G237" s="130"/>
      <c r="H237" s="130"/>
      <c r="I237" s="114"/>
      <c r="J237" s="114"/>
      <c r="K237" s="114"/>
    </row>
    <row r="238" spans="2:11">
      <c r="B238" s="113"/>
      <c r="C238" s="113"/>
      <c r="D238" s="130"/>
      <c r="E238" s="130"/>
      <c r="F238" s="130"/>
      <c r="G238" s="130"/>
      <c r="H238" s="130"/>
      <c r="I238" s="114"/>
      <c r="J238" s="114"/>
      <c r="K238" s="114"/>
    </row>
    <row r="239" spans="2:11">
      <c r="B239" s="113"/>
      <c r="C239" s="113"/>
      <c r="D239" s="130"/>
      <c r="E239" s="130"/>
      <c r="F239" s="130"/>
      <c r="G239" s="130"/>
      <c r="H239" s="130"/>
      <c r="I239" s="114"/>
      <c r="J239" s="114"/>
      <c r="K239" s="114"/>
    </row>
    <row r="240" spans="2:11">
      <c r="B240" s="113"/>
      <c r="C240" s="113"/>
      <c r="D240" s="130"/>
      <c r="E240" s="130"/>
      <c r="F240" s="130"/>
      <c r="G240" s="130"/>
      <c r="H240" s="130"/>
      <c r="I240" s="114"/>
      <c r="J240" s="114"/>
      <c r="K240" s="114"/>
    </row>
    <row r="241" spans="2:11">
      <c r="B241" s="113"/>
      <c r="C241" s="113"/>
      <c r="D241" s="130"/>
      <c r="E241" s="130"/>
      <c r="F241" s="130"/>
      <c r="G241" s="130"/>
      <c r="H241" s="130"/>
      <c r="I241" s="114"/>
      <c r="J241" s="114"/>
      <c r="K241" s="114"/>
    </row>
    <row r="242" spans="2:11">
      <c r="B242" s="113"/>
      <c r="C242" s="113"/>
      <c r="D242" s="130"/>
      <c r="E242" s="130"/>
      <c r="F242" s="130"/>
      <c r="G242" s="130"/>
      <c r="H242" s="130"/>
      <c r="I242" s="114"/>
      <c r="J242" s="114"/>
      <c r="K242" s="114"/>
    </row>
    <row r="243" spans="2:11">
      <c r="B243" s="113"/>
      <c r="C243" s="113"/>
      <c r="D243" s="130"/>
      <c r="E243" s="130"/>
      <c r="F243" s="130"/>
      <c r="G243" s="130"/>
      <c r="H243" s="130"/>
      <c r="I243" s="114"/>
      <c r="J243" s="114"/>
      <c r="K243" s="114"/>
    </row>
    <row r="244" spans="2:11">
      <c r="B244" s="113"/>
      <c r="C244" s="113"/>
      <c r="D244" s="130"/>
      <c r="E244" s="130"/>
      <c r="F244" s="130"/>
      <c r="G244" s="130"/>
      <c r="H244" s="130"/>
      <c r="I244" s="114"/>
      <c r="J244" s="114"/>
      <c r="K244" s="114"/>
    </row>
    <row r="245" spans="2:11">
      <c r="B245" s="113"/>
      <c r="C245" s="113"/>
      <c r="D245" s="130"/>
      <c r="E245" s="130"/>
      <c r="F245" s="130"/>
      <c r="G245" s="130"/>
      <c r="H245" s="130"/>
      <c r="I245" s="114"/>
      <c r="J245" s="114"/>
      <c r="K245" s="114"/>
    </row>
    <row r="246" spans="2:11">
      <c r="B246" s="113"/>
      <c r="C246" s="113"/>
      <c r="D246" s="130"/>
      <c r="E246" s="130"/>
      <c r="F246" s="130"/>
      <c r="G246" s="130"/>
      <c r="H246" s="130"/>
      <c r="I246" s="114"/>
      <c r="J246" s="114"/>
      <c r="K246" s="114"/>
    </row>
    <row r="247" spans="2:11">
      <c r="B247" s="113"/>
      <c r="C247" s="113"/>
      <c r="D247" s="130"/>
      <c r="E247" s="130"/>
      <c r="F247" s="130"/>
      <c r="G247" s="130"/>
      <c r="H247" s="130"/>
      <c r="I247" s="114"/>
      <c r="J247" s="114"/>
      <c r="K247" s="114"/>
    </row>
    <row r="248" spans="2:11">
      <c r="B248" s="113"/>
      <c r="C248" s="113"/>
      <c r="D248" s="130"/>
      <c r="E248" s="130"/>
      <c r="F248" s="130"/>
      <c r="G248" s="130"/>
      <c r="H248" s="130"/>
      <c r="I248" s="114"/>
      <c r="J248" s="114"/>
      <c r="K248" s="114"/>
    </row>
    <row r="249" spans="2:11">
      <c r="B249" s="113"/>
      <c r="C249" s="113"/>
      <c r="D249" s="130"/>
      <c r="E249" s="130"/>
      <c r="F249" s="130"/>
      <c r="G249" s="130"/>
      <c r="H249" s="130"/>
      <c r="I249" s="114"/>
      <c r="J249" s="114"/>
      <c r="K249" s="114"/>
    </row>
    <row r="250" spans="2:11">
      <c r="B250" s="113"/>
      <c r="C250" s="113"/>
      <c r="D250" s="130"/>
      <c r="E250" s="130"/>
      <c r="F250" s="130"/>
      <c r="G250" s="130"/>
      <c r="H250" s="130"/>
      <c r="I250" s="114"/>
      <c r="J250" s="114"/>
      <c r="K250" s="114"/>
    </row>
    <row r="251" spans="2:11">
      <c r="B251" s="113"/>
      <c r="C251" s="113"/>
      <c r="D251" s="130"/>
      <c r="E251" s="130"/>
      <c r="F251" s="130"/>
      <c r="G251" s="130"/>
      <c r="H251" s="130"/>
      <c r="I251" s="114"/>
      <c r="J251" s="114"/>
      <c r="K251" s="114"/>
    </row>
    <row r="252" spans="2:11">
      <c r="B252" s="113"/>
      <c r="C252" s="113"/>
      <c r="D252" s="130"/>
      <c r="E252" s="130"/>
      <c r="F252" s="130"/>
      <c r="G252" s="130"/>
      <c r="H252" s="130"/>
      <c r="I252" s="114"/>
      <c r="J252" s="114"/>
      <c r="K252" s="114"/>
    </row>
    <row r="253" spans="2:11">
      <c r="B253" s="113"/>
      <c r="C253" s="113"/>
      <c r="D253" s="130"/>
      <c r="E253" s="130"/>
      <c r="F253" s="130"/>
      <c r="G253" s="130"/>
      <c r="H253" s="130"/>
      <c r="I253" s="114"/>
      <c r="J253" s="114"/>
      <c r="K253" s="114"/>
    </row>
    <row r="254" spans="2:11">
      <c r="B254" s="113"/>
      <c r="C254" s="113"/>
      <c r="D254" s="130"/>
      <c r="E254" s="130"/>
      <c r="F254" s="130"/>
      <c r="G254" s="130"/>
      <c r="H254" s="130"/>
      <c r="I254" s="114"/>
      <c r="J254" s="114"/>
      <c r="K254" s="114"/>
    </row>
    <row r="255" spans="2:11">
      <c r="B255" s="113"/>
      <c r="C255" s="113"/>
      <c r="D255" s="130"/>
      <c r="E255" s="130"/>
      <c r="F255" s="130"/>
      <c r="G255" s="130"/>
      <c r="H255" s="130"/>
      <c r="I255" s="114"/>
      <c r="J255" s="114"/>
      <c r="K255" s="114"/>
    </row>
    <row r="256" spans="2:11">
      <c r="B256" s="113"/>
      <c r="C256" s="113"/>
      <c r="D256" s="130"/>
      <c r="E256" s="130"/>
      <c r="F256" s="130"/>
      <c r="G256" s="130"/>
      <c r="H256" s="130"/>
      <c r="I256" s="114"/>
      <c r="J256" s="114"/>
      <c r="K256" s="114"/>
    </row>
    <row r="257" spans="2:11">
      <c r="B257" s="113"/>
      <c r="C257" s="113"/>
      <c r="D257" s="130"/>
      <c r="E257" s="130"/>
      <c r="F257" s="130"/>
      <c r="G257" s="130"/>
      <c r="H257" s="130"/>
      <c r="I257" s="114"/>
      <c r="J257" s="114"/>
      <c r="K257" s="114"/>
    </row>
    <row r="258" spans="2:11">
      <c r="B258" s="113"/>
      <c r="C258" s="113"/>
      <c r="D258" s="130"/>
      <c r="E258" s="130"/>
      <c r="F258" s="130"/>
      <c r="G258" s="130"/>
      <c r="H258" s="130"/>
      <c r="I258" s="114"/>
      <c r="J258" s="114"/>
      <c r="K258" s="114"/>
    </row>
    <row r="259" spans="2:11">
      <c r="B259" s="113"/>
      <c r="C259" s="113"/>
      <c r="D259" s="130"/>
      <c r="E259" s="130"/>
      <c r="F259" s="130"/>
      <c r="G259" s="130"/>
      <c r="H259" s="130"/>
      <c r="I259" s="114"/>
      <c r="J259" s="114"/>
      <c r="K259" s="114"/>
    </row>
    <row r="260" spans="2:11">
      <c r="B260" s="113"/>
      <c r="C260" s="113"/>
      <c r="D260" s="130"/>
      <c r="E260" s="130"/>
      <c r="F260" s="130"/>
      <c r="G260" s="130"/>
      <c r="H260" s="130"/>
      <c r="I260" s="114"/>
      <c r="J260" s="114"/>
      <c r="K260" s="114"/>
    </row>
    <row r="261" spans="2:11">
      <c r="B261" s="113"/>
      <c r="C261" s="113"/>
      <c r="D261" s="130"/>
      <c r="E261" s="130"/>
      <c r="F261" s="130"/>
      <c r="G261" s="130"/>
      <c r="H261" s="130"/>
      <c r="I261" s="114"/>
      <c r="J261" s="114"/>
      <c r="K261" s="114"/>
    </row>
    <row r="262" spans="2:11">
      <c r="B262" s="113"/>
      <c r="C262" s="113"/>
      <c r="D262" s="130"/>
      <c r="E262" s="130"/>
      <c r="F262" s="130"/>
      <c r="G262" s="130"/>
      <c r="H262" s="130"/>
      <c r="I262" s="114"/>
      <c r="J262" s="114"/>
      <c r="K262" s="114"/>
    </row>
    <row r="263" spans="2:11">
      <c r="B263" s="113"/>
      <c r="C263" s="113"/>
      <c r="D263" s="130"/>
      <c r="E263" s="130"/>
      <c r="F263" s="130"/>
      <c r="G263" s="130"/>
      <c r="H263" s="130"/>
      <c r="I263" s="114"/>
      <c r="J263" s="114"/>
      <c r="K263" s="114"/>
    </row>
    <row r="264" spans="2:11">
      <c r="B264" s="113"/>
      <c r="C264" s="113"/>
      <c r="D264" s="130"/>
      <c r="E264" s="130"/>
      <c r="F264" s="130"/>
      <c r="G264" s="130"/>
      <c r="H264" s="130"/>
      <c r="I264" s="114"/>
      <c r="J264" s="114"/>
      <c r="K264" s="114"/>
    </row>
    <row r="265" spans="2:11">
      <c r="B265" s="113"/>
      <c r="C265" s="113"/>
      <c r="D265" s="130"/>
      <c r="E265" s="130"/>
      <c r="F265" s="130"/>
      <c r="G265" s="130"/>
      <c r="H265" s="130"/>
      <c r="I265" s="114"/>
      <c r="J265" s="114"/>
      <c r="K265" s="114"/>
    </row>
    <row r="266" spans="2:11">
      <c r="B266" s="113"/>
      <c r="C266" s="113"/>
      <c r="D266" s="130"/>
      <c r="E266" s="130"/>
      <c r="F266" s="130"/>
      <c r="G266" s="130"/>
      <c r="H266" s="130"/>
      <c r="I266" s="114"/>
      <c r="J266" s="114"/>
      <c r="K266" s="114"/>
    </row>
    <row r="267" spans="2:11">
      <c r="B267" s="113"/>
      <c r="C267" s="113"/>
      <c r="D267" s="130"/>
      <c r="E267" s="130"/>
      <c r="F267" s="130"/>
      <c r="G267" s="130"/>
      <c r="H267" s="130"/>
      <c r="I267" s="114"/>
      <c r="J267" s="114"/>
      <c r="K267" s="114"/>
    </row>
    <row r="268" spans="2:11">
      <c r="B268" s="113"/>
      <c r="C268" s="113"/>
      <c r="D268" s="130"/>
      <c r="E268" s="130"/>
      <c r="F268" s="130"/>
      <c r="G268" s="130"/>
      <c r="H268" s="130"/>
      <c r="I268" s="114"/>
      <c r="J268" s="114"/>
      <c r="K268" s="114"/>
    </row>
    <row r="269" spans="2:11">
      <c r="B269" s="113"/>
      <c r="C269" s="113"/>
      <c r="D269" s="130"/>
      <c r="E269" s="130"/>
      <c r="F269" s="130"/>
      <c r="G269" s="130"/>
      <c r="H269" s="130"/>
      <c r="I269" s="114"/>
      <c r="J269" s="114"/>
      <c r="K269" s="114"/>
    </row>
    <row r="270" spans="2:11">
      <c r="B270" s="113"/>
      <c r="C270" s="113"/>
      <c r="D270" s="130"/>
      <c r="E270" s="130"/>
      <c r="F270" s="130"/>
      <c r="G270" s="130"/>
      <c r="H270" s="130"/>
      <c r="I270" s="114"/>
      <c r="J270" s="114"/>
      <c r="K270" s="114"/>
    </row>
    <row r="271" spans="2:11">
      <c r="B271" s="113"/>
      <c r="C271" s="113"/>
      <c r="D271" s="130"/>
      <c r="E271" s="130"/>
      <c r="F271" s="130"/>
      <c r="G271" s="130"/>
      <c r="H271" s="130"/>
      <c r="I271" s="114"/>
      <c r="J271" s="114"/>
      <c r="K271" s="114"/>
    </row>
    <row r="272" spans="2:11">
      <c r="B272" s="113"/>
      <c r="C272" s="113"/>
      <c r="D272" s="130"/>
      <c r="E272" s="130"/>
      <c r="F272" s="130"/>
      <c r="G272" s="130"/>
      <c r="H272" s="130"/>
      <c r="I272" s="114"/>
      <c r="J272" s="114"/>
      <c r="K272" s="114"/>
    </row>
    <row r="273" spans="2:11">
      <c r="B273" s="113"/>
      <c r="C273" s="113"/>
      <c r="D273" s="130"/>
      <c r="E273" s="130"/>
      <c r="F273" s="130"/>
      <c r="G273" s="130"/>
      <c r="H273" s="130"/>
      <c r="I273" s="114"/>
      <c r="J273" s="114"/>
      <c r="K273" s="114"/>
    </row>
    <row r="274" spans="2:11">
      <c r="B274" s="113"/>
      <c r="C274" s="113"/>
      <c r="D274" s="130"/>
      <c r="E274" s="130"/>
      <c r="F274" s="130"/>
      <c r="G274" s="130"/>
      <c r="H274" s="130"/>
      <c r="I274" s="114"/>
      <c r="J274" s="114"/>
      <c r="K274" s="114"/>
    </row>
    <row r="275" spans="2:11">
      <c r="B275" s="113"/>
      <c r="C275" s="113"/>
      <c r="D275" s="130"/>
      <c r="E275" s="130"/>
      <c r="F275" s="130"/>
      <c r="G275" s="130"/>
      <c r="H275" s="130"/>
      <c r="I275" s="114"/>
      <c r="J275" s="114"/>
      <c r="K275" s="114"/>
    </row>
    <row r="276" spans="2:11">
      <c r="B276" s="113"/>
      <c r="C276" s="113"/>
      <c r="D276" s="130"/>
      <c r="E276" s="130"/>
      <c r="F276" s="130"/>
      <c r="G276" s="130"/>
      <c r="H276" s="130"/>
      <c r="I276" s="114"/>
      <c r="J276" s="114"/>
      <c r="K276" s="114"/>
    </row>
    <row r="277" spans="2:11">
      <c r="B277" s="113"/>
      <c r="C277" s="113"/>
      <c r="D277" s="130"/>
      <c r="E277" s="130"/>
      <c r="F277" s="130"/>
      <c r="G277" s="130"/>
      <c r="H277" s="130"/>
      <c r="I277" s="114"/>
      <c r="J277" s="114"/>
      <c r="K277" s="114"/>
    </row>
    <row r="278" spans="2:11">
      <c r="B278" s="113"/>
      <c r="C278" s="113"/>
      <c r="D278" s="130"/>
      <c r="E278" s="130"/>
      <c r="F278" s="130"/>
      <c r="G278" s="130"/>
      <c r="H278" s="130"/>
      <c r="I278" s="114"/>
      <c r="J278" s="114"/>
      <c r="K278" s="114"/>
    </row>
    <row r="279" spans="2:11">
      <c r="B279" s="113"/>
      <c r="C279" s="113"/>
      <c r="D279" s="130"/>
      <c r="E279" s="130"/>
      <c r="F279" s="130"/>
      <c r="G279" s="130"/>
      <c r="H279" s="130"/>
      <c r="I279" s="114"/>
      <c r="J279" s="114"/>
      <c r="K279" s="114"/>
    </row>
    <row r="280" spans="2:11">
      <c r="B280" s="113"/>
      <c r="C280" s="113"/>
      <c r="D280" s="130"/>
      <c r="E280" s="130"/>
      <c r="F280" s="130"/>
      <c r="G280" s="130"/>
      <c r="H280" s="130"/>
      <c r="I280" s="114"/>
      <c r="J280" s="114"/>
      <c r="K280" s="114"/>
    </row>
    <row r="281" spans="2:11">
      <c r="B281" s="113"/>
      <c r="C281" s="113"/>
      <c r="D281" s="130"/>
      <c r="E281" s="130"/>
      <c r="F281" s="130"/>
      <c r="G281" s="130"/>
      <c r="H281" s="130"/>
      <c r="I281" s="114"/>
      <c r="J281" s="114"/>
      <c r="K281" s="114"/>
    </row>
    <row r="282" spans="2:11">
      <c r="B282" s="113"/>
      <c r="C282" s="113"/>
      <c r="D282" s="130"/>
      <c r="E282" s="130"/>
      <c r="F282" s="130"/>
      <c r="G282" s="130"/>
      <c r="H282" s="130"/>
      <c r="I282" s="114"/>
      <c r="J282" s="114"/>
      <c r="K282" s="114"/>
    </row>
    <row r="283" spans="2:11">
      <c r="B283" s="113"/>
      <c r="C283" s="113"/>
      <c r="D283" s="130"/>
      <c r="E283" s="130"/>
      <c r="F283" s="130"/>
      <c r="G283" s="130"/>
      <c r="H283" s="130"/>
      <c r="I283" s="114"/>
      <c r="J283" s="114"/>
      <c r="K283" s="114"/>
    </row>
    <row r="284" spans="2:11">
      <c r="B284" s="113"/>
      <c r="C284" s="113"/>
      <c r="D284" s="130"/>
      <c r="E284" s="130"/>
      <c r="F284" s="130"/>
      <c r="G284" s="130"/>
      <c r="H284" s="130"/>
      <c r="I284" s="114"/>
      <c r="J284" s="114"/>
      <c r="K284" s="114"/>
    </row>
    <row r="285" spans="2:11">
      <c r="B285" s="113"/>
      <c r="C285" s="113"/>
      <c r="D285" s="130"/>
      <c r="E285" s="130"/>
      <c r="F285" s="130"/>
      <c r="G285" s="130"/>
      <c r="H285" s="130"/>
      <c r="I285" s="114"/>
      <c r="J285" s="114"/>
      <c r="K285" s="114"/>
    </row>
    <row r="286" spans="2:11">
      <c r="B286" s="113"/>
      <c r="C286" s="113"/>
      <c r="D286" s="130"/>
      <c r="E286" s="130"/>
      <c r="F286" s="130"/>
      <c r="G286" s="130"/>
      <c r="H286" s="130"/>
      <c r="I286" s="114"/>
      <c r="J286" s="114"/>
      <c r="K286" s="114"/>
    </row>
    <row r="287" spans="2:11">
      <c r="B287" s="113"/>
      <c r="C287" s="113"/>
      <c r="D287" s="130"/>
      <c r="E287" s="130"/>
      <c r="F287" s="130"/>
      <c r="G287" s="130"/>
      <c r="H287" s="130"/>
      <c r="I287" s="114"/>
      <c r="J287" s="114"/>
      <c r="K287" s="114"/>
    </row>
    <row r="288" spans="2:11">
      <c r="B288" s="113"/>
      <c r="C288" s="113"/>
      <c r="D288" s="130"/>
      <c r="E288" s="130"/>
      <c r="F288" s="130"/>
      <c r="G288" s="130"/>
      <c r="H288" s="130"/>
      <c r="I288" s="114"/>
      <c r="J288" s="114"/>
      <c r="K288" s="114"/>
    </row>
    <row r="289" spans="2:11">
      <c r="B289" s="113"/>
      <c r="C289" s="113"/>
      <c r="D289" s="130"/>
      <c r="E289" s="130"/>
      <c r="F289" s="130"/>
      <c r="G289" s="130"/>
      <c r="H289" s="130"/>
      <c r="I289" s="114"/>
      <c r="J289" s="114"/>
      <c r="K289" s="114"/>
    </row>
    <row r="290" spans="2:11">
      <c r="B290" s="113"/>
      <c r="C290" s="113"/>
      <c r="D290" s="130"/>
      <c r="E290" s="130"/>
      <c r="F290" s="130"/>
      <c r="G290" s="130"/>
      <c r="H290" s="130"/>
      <c r="I290" s="114"/>
      <c r="J290" s="114"/>
      <c r="K290" s="114"/>
    </row>
    <row r="291" spans="2:11">
      <c r="B291" s="113"/>
      <c r="C291" s="113"/>
      <c r="D291" s="130"/>
      <c r="E291" s="130"/>
      <c r="F291" s="130"/>
      <c r="G291" s="130"/>
      <c r="H291" s="130"/>
      <c r="I291" s="114"/>
      <c r="J291" s="114"/>
      <c r="K291" s="114"/>
    </row>
    <row r="292" spans="2:11">
      <c r="B292" s="113"/>
      <c r="C292" s="113"/>
      <c r="D292" s="130"/>
      <c r="E292" s="130"/>
      <c r="F292" s="130"/>
      <c r="G292" s="130"/>
      <c r="H292" s="130"/>
      <c r="I292" s="114"/>
      <c r="J292" s="114"/>
      <c r="K292" s="114"/>
    </row>
    <row r="293" spans="2:11">
      <c r="B293" s="113"/>
      <c r="C293" s="113"/>
      <c r="D293" s="130"/>
      <c r="E293" s="130"/>
      <c r="F293" s="130"/>
      <c r="G293" s="130"/>
      <c r="H293" s="130"/>
      <c r="I293" s="114"/>
      <c r="J293" s="114"/>
      <c r="K293" s="114"/>
    </row>
    <row r="294" spans="2:11">
      <c r="B294" s="113"/>
      <c r="C294" s="113"/>
      <c r="D294" s="130"/>
      <c r="E294" s="130"/>
      <c r="F294" s="130"/>
      <c r="G294" s="130"/>
      <c r="H294" s="130"/>
      <c r="I294" s="114"/>
      <c r="J294" s="114"/>
      <c r="K294" s="114"/>
    </row>
    <row r="295" spans="2:11">
      <c r="B295" s="113"/>
      <c r="C295" s="113"/>
      <c r="D295" s="130"/>
      <c r="E295" s="130"/>
      <c r="F295" s="130"/>
      <c r="G295" s="130"/>
      <c r="H295" s="130"/>
      <c r="I295" s="114"/>
      <c r="J295" s="114"/>
      <c r="K295" s="114"/>
    </row>
    <row r="296" spans="2:11">
      <c r="B296" s="113"/>
      <c r="C296" s="113"/>
      <c r="D296" s="130"/>
      <c r="E296" s="130"/>
      <c r="F296" s="130"/>
      <c r="G296" s="130"/>
      <c r="H296" s="130"/>
      <c r="I296" s="114"/>
      <c r="J296" s="114"/>
      <c r="K296" s="114"/>
    </row>
    <row r="297" spans="2:11">
      <c r="B297" s="113"/>
      <c r="C297" s="113"/>
      <c r="D297" s="130"/>
      <c r="E297" s="130"/>
      <c r="F297" s="130"/>
      <c r="G297" s="130"/>
      <c r="H297" s="130"/>
      <c r="I297" s="114"/>
      <c r="J297" s="114"/>
      <c r="K297" s="114"/>
    </row>
    <row r="298" spans="2:11">
      <c r="B298" s="113"/>
      <c r="C298" s="113"/>
      <c r="D298" s="130"/>
      <c r="E298" s="130"/>
      <c r="F298" s="130"/>
      <c r="G298" s="130"/>
      <c r="H298" s="130"/>
      <c r="I298" s="114"/>
      <c r="J298" s="114"/>
      <c r="K298" s="114"/>
    </row>
    <row r="299" spans="2:11">
      <c r="B299" s="113"/>
      <c r="C299" s="113"/>
      <c r="D299" s="130"/>
      <c r="E299" s="130"/>
      <c r="F299" s="130"/>
      <c r="G299" s="130"/>
      <c r="H299" s="130"/>
      <c r="I299" s="114"/>
      <c r="J299" s="114"/>
      <c r="K299" s="114"/>
    </row>
    <row r="300" spans="2:11">
      <c r="B300" s="113"/>
      <c r="C300" s="113"/>
      <c r="D300" s="130"/>
      <c r="E300" s="130"/>
      <c r="F300" s="130"/>
      <c r="G300" s="130"/>
      <c r="H300" s="130"/>
      <c r="I300" s="114"/>
      <c r="J300" s="114"/>
      <c r="K300" s="114"/>
    </row>
    <row r="301" spans="2:11">
      <c r="B301" s="113"/>
      <c r="C301" s="113"/>
      <c r="D301" s="130"/>
      <c r="E301" s="130"/>
      <c r="F301" s="130"/>
      <c r="G301" s="130"/>
      <c r="H301" s="130"/>
      <c r="I301" s="114"/>
      <c r="J301" s="114"/>
      <c r="K301" s="114"/>
    </row>
    <row r="302" spans="2:11">
      <c r="B302" s="113"/>
      <c r="C302" s="113"/>
      <c r="D302" s="130"/>
      <c r="E302" s="130"/>
      <c r="F302" s="130"/>
      <c r="G302" s="130"/>
      <c r="H302" s="130"/>
      <c r="I302" s="114"/>
      <c r="J302" s="114"/>
      <c r="K302" s="114"/>
    </row>
    <row r="303" spans="2:11">
      <c r="B303" s="113"/>
      <c r="C303" s="113"/>
      <c r="D303" s="130"/>
      <c r="E303" s="130"/>
      <c r="F303" s="130"/>
      <c r="G303" s="130"/>
      <c r="H303" s="130"/>
      <c r="I303" s="114"/>
      <c r="J303" s="114"/>
      <c r="K303" s="114"/>
    </row>
    <row r="304" spans="2:11">
      <c r="B304" s="113"/>
      <c r="C304" s="113"/>
      <c r="D304" s="130"/>
      <c r="E304" s="130"/>
      <c r="F304" s="130"/>
      <c r="G304" s="130"/>
      <c r="H304" s="130"/>
      <c r="I304" s="114"/>
      <c r="J304" s="114"/>
      <c r="K304" s="114"/>
    </row>
    <row r="305" spans="2:11">
      <c r="B305" s="113"/>
      <c r="C305" s="113"/>
      <c r="D305" s="130"/>
      <c r="E305" s="130"/>
      <c r="F305" s="130"/>
      <c r="G305" s="130"/>
      <c r="H305" s="130"/>
      <c r="I305" s="114"/>
      <c r="J305" s="114"/>
      <c r="K305" s="114"/>
    </row>
    <row r="306" spans="2:11">
      <c r="B306" s="113"/>
      <c r="C306" s="113"/>
      <c r="D306" s="130"/>
      <c r="E306" s="130"/>
      <c r="F306" s="130"/>
      <c r="G306" s="130"/>
      <c r="H306" s="130"/>
      <c r="I306" s="114"/>
      <c r="J306" s="114"/>
      <c r="K306" s="114"/>
    </row>
    <row r="307" spans="2:11">
      <c r="B307" s="113"/>
      <c r="C307" s="113"/>
      <c r="D307" s="130"/>
      <c r="E307" s="130"/>
      <c r="F307" s="130"/>
      <c r="G307" s="130"/>
      <c r="H307" s="130"/>
      <c r="I307" s="114"/>
      <c r="J307" s="114"/>
      <c r="K307" s="114"/>
    </row>
    <row r="308" spans="2:11">
      <c r="B308" s="113"/>
      <c r="C308" s="113"/>
      <c r="D308" s="130"/>
      <c r="E308" s="130"/>
      <c r="F308" s="130"/>
      <c r="G308" s="130"/>
      <c r="H308" s="130"/>
      <c r="I308" s="114"/>
      <c r="J308" s="114"/>
      <c r="K308" s="114"/>
    </row>
    <row r="309" spans="2:11">
      <c r="B309" s="113"/>
      <c r="C309" s="113"/>
      <c r="D309" s="130"/>
      <c r="E309" s="130"/>
      <c r="F309" s="130"/>
      <c r="G309" s="130"/>
      <c r="H309" s="130"/>
      <c r="I309" s="114"/>
      <c r="J309" s="114"/>
      <c r="K309" s="114"/>
    </row>
    <row r="310" spans="2:11">
      <c r="B310" s="113"/>
      <c r="C310" s="113"/>
      <c r="D310" s="130"/>
      <c r="E310" s="130"/>
      <c r="F310" s="130"/>
      <c r="G310" s="130"/>
      <c r="H310" s="130"/>
      <c r="I310" s="114"/>
      <c r="J310" s="114"/>
      <c r="K310" s="114"/>
    </row>
    <row r="311" spans="2:11">
      <c r="B311" s="113"/>
      <c r="C311" s="113"/>
      <c r="D311" s="130"/>
      <c r="E311" s="130"/>
      <c r="F311" s="130"/>
      <c r="G311" s="130"/>
      <c r="H311" s="130"/>
      <c r="I311" s="114"/>
      <c r="J311" s="114"/>
      <c r="K311" s="114"/>
    </row>
    <row r="312" spans="2:11">
      <c r="B312" s="113"/>
      <c r="C312" s="113"/>
      <c r="D312" s="130"/>
      <c r="E312" s="130"/>
      <c r="F312" s="130"/>
      <c r="G312" s="130"/>
      <c r="H312" s="130"/>
      <c r="I312" s="114"/>
      <c r="J312" s="114"/>
      <c r="K312" s="11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4.8554687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143</v>
      </c>
      <c r="C1" s="67" t="s" vm="1">
        <v>224</v>
      </c>
    </row>
    <row r="2" spans="2:15">
      <c r="B2" s="46" t="s">
        <v>142</v>
      </c>
      <c r="C2" s="67" t="s">
        <v>225</v>
      </c>
    </row>
    <row r="3" spans="2:15">
      <c r="B3" s="46" t="s">
        <v>144</v>
      </c>
      <c r="C3" s="67" t="s">
        <v>226</v>
      </c>
    </row>
    <row r="4" spans="2:15">
      <c r="B4" s="46" t="s">
        <v>145</v>
      </c>
      <c r="C4" s="67">
        <v>2207</v>
      </c>
    </row>
    <row r="6" spans="2:15" ht="26.25" customHeight="1">
      <c r="B6" s="153" t="s">
        <v>176</v>
      </c>
      <c r="C6" s="154"/>
      <c r="D6" s="154"/>
      <c r="E6" s="154"/>
      <c r="F6" s="154"/>
      <c r="G6" s="154"/>
      <c r="H6" s="154"/>
      <c r="I6" s="154"/>
      <c r="J6" s="154"/>
      <c r="K6" s="155"/>
    </row>
    <row r="7" spans="2:15" s="3" customFormat="1" ht="63">
      <c r="B7" s="47" t="s">
        <v>113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100</v>
      </c>
      <c r="H7" s="49" t="s">
        <v>53</v>
      </c>
      <c r="I7" s="49" t="s">
        <v>108</v>
      </c>
      <c r="J7" s="49" t="s">
        <v>146</v>
      </c>
      <c r="K7" s="51" t="s">
        <v>147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5" t="s">
        <v>2571</v>
      </c>
      <c r="C10" s="68"/>
      <c r="D10" s="68"/>
      <c r="E10" s="68"/>
      <c r="F10" s="68"/>
      <c r="G10" s="68"/>
      <c r="H10" s="68"/>
      <c r="I10" s="137">
        <f>I11</f>
        <v>-60.211755507000007</v>
      </c>
      <c r="J10" s="127">
        <f>IFERROR(I10/$I$10,0)</f>
        <v>1</v>
      </c>
      <c r="K10" s="127">
        <f>I10/'סכום נכסי הקרן'!$C$42</f>
        <v>-1.8398403696875508E-5</v>
      </c>
      <c r="O10" s="1"/>
    </row>
    <row r="11" spans="2:15" ht="21" customHeight="1">
      <c r="B11" s="138" t="s">
        <v>194</v>
      </c>
      <c r="C11" s="138"/>
      <c r="D11" s="138"/>
      <c r="E11" s="138"/>
      <c r="F11" s="138"/>
      <c r="G11" s="138"/>
      <c r="H11" s="139"/>
      <c r="I11" s="137">
        <f>I12+I13</f>
        <v>-60.211755507000007</v>
      </c>
      <c r="J11" s="127">
        <f>IFERROR(I11/$I$10,0)</f>
        <v>1</v>
      </c>
      <c r="K11" s="127">
        <f>I11/'סכום נכסי הקרן'!$C$42</f>
        <v>-1.8398403696875508E-5</v>
      </c>
    </row>
    <row r="12" spans="2:15">
      <c r="B12" s="140" t="s">
        <v>452</v>
      </c>
      <c r="C12" s="140" t="s">
        <v>453</v>
      </c>
      <c r="D12" s="140" t="s">
        <v>455</v>
      </c>
      <c r="E12" s="140"/>
      <c r="F12" s="141">
        <v>0</v>
      </c>
      <c r="G12" s="140" t="s">
        <v>130</v>
      </c>
      <c r="H12" s="141">
        <v>0</v>
      </c>
      <c r="I12" s="76">
        <v>-57.740295517000007</v>
      </c>
      <c r="J12" s="142">
        <f t="shared" ref="J12:J13" si="0">IFERROR(I12/$I$10,0)</f>
        <v>0.95895386259394688</v>
      </c>
      <c r="K12" s="142">
        <f>I12/'סכום נכסי הקרן'!$C$42</f>
        <v>-1.764322029068152E-5</v>
      </c>
    </row>
    <row r="13" spans="2:15">
      <c r="B13" s="140" t="s">
        <v>971</v>
      </c>
      <c r="C13" s="140" t="s">
        <v>972</v>
      </c>
      <c r="D13" s="140" t="s">
        <v>455</v>
      </c>
      <c r="E13" s="140"/>
      <c r="F13" s="141">
        <v>0</v>
      </c>
      <c r="G13" s="140" t="s">
        <v>130</v>
      </c>
      <c r="H13" s="141">
        <v>0</v>
      </c>
      <c r="I13" s="68">
        <v>-2.4714599900000005</v>
      </c>
      <c r="J13" s="142">
        <f t="shared" si="0"/>
        <v>4.104613740605316E-2</v>
      </c>
      <c r="K13" s="142">
        <f>I13/'סכום נכסי הקרן'!$C$42</f>
        <v>-7.5518340619398858E-7</v>
      </c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3"/>
      <c r="C110" s="114"/>
      <c r="D110" s="130"/>
      <c r="E110" s="130"/>
      <c r="F110" s="130"/>
      <c r="G110" s="130"/>
      <c r="H110" s="130"/>
      <c r="I110" s="114"/>
      <c r="J110" s="114"/>
      <c r="K110" s="114"/>
    </row>
    <row r="111" spans="2:11">
      <c r="B111" s="113"/>
      <c r="C111" s="114"/>
      <c r="D111" s="130"/>
      <c r="E111" s="130"/>
      <c r="F111" s="130"/>
      <c r="G111" s="130"/>
      <c r="H111" s="130"/>
      <c r="I111" s="114"/>
      <c r="J111" s="114"/>
      <c r="K111" s="114"/>
    </row>
    <row r="112" spans="2:11">
      <c r="B112" s="113"/>
      <c r="C112" s="114"/>
      <c r="D112" s="130"/>
      <c r="E112" s="130"/>
      <c r="F112" s="130"/>
      <c r="G112" s="130"/>
      <c r="H112" s="130"/>
      <c r="I112" s="114"/>
      <c r="J112" s="114"/>
      <c r="K112" s="114"/>
    </row>
    <row r="113" spans="2:11">
      <c r="B113" s="113"/>
      <c r="C113" s="114"/>
      <c r="D113" s="130"/>
      <c r="E113" s="130"/>
      <c r="F113" s="130"/>
      <c r="G113" s="130"/>
      <c r="H113" s="130"/>
      <c r="I113" s="114"/>
      <c r="J113" s="114"/>
      <c r="K113" s="114"/>
    </row>
    <row r="114" spans="2:11">
      <c r="B114" s="113"/>
      <c r="C114" s="114"/>
      <c r="D114" s="130"/>
      <c r="E114" s="130"/>
      <c r="F114" s="130"/>
      <c r="G114" s="130"/>
      <c r="H114" s="130"/>
      <c r="I114" s="114"/>
      <c r="J114" s="114"/>
      <c r="K114" s="114"/>
    </row>
    <row r="115" spans="2:11">
      <c r="B115" s="113"/>
      <c r="C115" s="114"/>
      <c r="D115" s="130"/>
      <c r="E115" s="130"/>
      <c r="F115" s="130"/>
      <c r="G115" s="130"/>
      <c r="H115" s="130"/>
      <c r="I115" s="114"/>
      <c r="J115" s="114"/>
      <c r="K115" s="114"/>
    </row>
    <row r="116" spans="2:11">
      <c r="B116" s="113"/>
      <c r="C116" s="114"/>
      <c r="D116" s="130"/>
      <c r="E116" s="130"/>
      <c r="F116" s="130"/>
      <c r="G116" s="130"/>
      <c r="H116" s="130"/>
      <c r="I116" s="114"/>
      <c r="J116" s="114"/>
      <c r="K116" s="114"/>
    </row>
    <row r="117" spans="2:11">
      <c r="B117" s="113"/>
      <c r="C117" s="114"/>
      <c r="D117" s="130"/>
      <c r="E117" s="130"/>
      <c r="F117" s="130"/>
      <c r="G117" s="130"/>
      <c r="H117" s="130"/>
      <c r="I117" s="114"/>
      <c r="J117" s="114"/>
      <c r="K117" s="114"/>
    </row>
    <row r="118" spans="2:11">
      <c r="B118" s="113"/>
      <c r="C118" s="114"/>
      <c r="D118" s="130"/>
      <c r="E118" s="130"/>
      <c r="F118" s="130"/>
      <c r="G118" s="130"/>
      <c r="H118" s="130"/>
      <c r="I118" s="114"/>
      <c r="J118" s="114"/>
      <c r="K118" s="114"/>
    </row>
    <row r="119" spans="2:11">
      <c r="B119" s="113"/>
      <c r="C119" s="114"/>
      <c r="D119" s="130"/>
      <c r="E119" s="130"/>
      <c r="F119" s="130"/>
      <c r="G119" s="130"/>
      <c r="H119" s="130"/>
      <c r="I119" s="114"/>
      <c r="J119" s="114"/>
      <c r="K119" s="114"/>
    </row>
    <row r="120" spans="2:11">
      <c r="B120" s="113"/>
      <c r="C120" s="114"/>
      <c r="D120" s="130"/>
      <c r="E120" s="130"/>
      <c r="F120" s="130"/>
      <c r="G120" s="130"/>
      <c r="H120" s="130"/>
      <c r="I120" s="114"/>
      <c r="J120" s="114"/>
      <c r="K120" s="114"/>
    </row>
    <row r="121" spans="2:11">
      <c r="B121" s="113"/>
      <c r="C121" s="114"/>
      <c r="D121" s="130"/>
      <c r="E121" s="130"/>
      <c r="F121" s="130"/>
      <c r="G121" s="130"/>
      <c r="H121" s="130"/>
      <c r="I121" s="114"/>
      <c r="J121" s="114"/>
      <c r="K121" s="114"/>
    </row>
    <row r="122" spans="2:11">
      <c r="B122" s="113"/>
      <c r="C122" s="114"/>
      <c r="D122" s="130"/>
      <c r="E122" s="130"/>
      <c r="F122" s="130"/>
      <c r="G122" s="130"/>
      <c r="H122" s="130"/>
      <c r="I122" s="114"/>
      <c r="J122" s="114"/>
      <c r="K122" s="114"/>
    </row>
    <row r="123" spans="2:11">
      <c r="B123" s="113"/>
      <c r="C123" s="114"/>
      <c r="D123" s="130"/>
      <c r="E123" s="130"/>
      <c r="F123" s="130"/>
      <c r="G123" s="130"/>
      <c r="H123" s="130"/>
      <c r="I123" s="114"/>
      <c r="J123" s="114"/>
      <c r="K123" s="114"/>
    </row>
    <row r="124" spans="2:11">
      <c r="B124" s="113"/>
      <c r="C124" s="114"/>
      <c r="D124" s="130"/>
      <c r="E124" s="130"/>
      <c r="F124" s="130"/>
      <c r="G124" s="130"/>
      <c r="H124" s="130"/>
      <c r="I124" s="114"/>
      <c r="J124" s="114"/>
      <c r="K124" s="114"/>
    </row>
    <row r="125" spans="2:11">
      <c r="B125" s="113"/>
      <c r="C125" s="114"/>
      <c r="D125" s="130"/>
      <c r="E125" s="130"/>
      <c r="F125" s="130"/>
      <c r="G125" s="130"/>
      <c r="H125" s="130"/>
      <c r="I125" s="114"/>
      <c r="J125" s="114"/>
      <c r="K125" s="114"/>
    </row>
    <row r="126" spans="2:11">
      <c r="B126" s="113"/>
      <c r="C126" s="114"/>
      <c r="D126" s="130"/>
      <c r="E126" s="130"/>
      <c r="F126" s="130"/>
      <c r="G126" s="130"/>
      <c r="H126" s="130"/>
      <c r="I126" s="114"/>
      <c r="J126" s="114"/>
      <c r="K126" s="114"/>
    </row>
    <row r="127" spans="2:11">
      <c r="B127" s="113"/>
      <c r="C127" s="114"/>
      <c r="D127" s="130"/>
      <c r="E127" s="130"/>
      <c r="F127" s="130"/>
      <c r="G127" s="130"/>
      <c r="H127" s="130"/>
      <c r="I127" s="114"/>
      <c r="J127" s="114"/>
      <c r="K127" s="114"/>
    </row>
    <row r="128" spans="2:11">
      <c r="B128" s="113"/>
      <c r="C128" s="114"/>
      <c r="D128" s="130"/>
      <c r="E128" s="130"/>
      <c r="F128" s="130"/>
      <c r="G128" s="130"/>
      <c r="H128" s="130"/>
      <c r="I128" s="114"/>
      <c r="J128" s="114"/>
      <c r="K128" s="114"/>
    </row>
    <row r="129" spans="2:11">
      <c r="B129" s="113"/>
      <c r="C129" s="114"/>
      <c r="D129" s="130"/>
      <c r="E129" s="130"/>
      <c r="F129" s="130"/>
      <c r="G129" s="130"/>
      <c r="H129" s="130"/>
      <c r="I129" s="114"/>
      <c r="J129" s="114"/>
      <c r="K129" s="114"/>
    </row>
    <row r="130" spans="2:11">
      <c r="B130" s="113"/>
      <c r="C130" s="114"/>
      <c r="D130" s="130"/>
      <c r="E130" s="130"/>
      <c r="F130" s="130"/>
      <c r="G130" s="130"/>
      <c r="H130" s="130"/>
      <c r="I130" s="114"/>
      <c r="J130" s="114"/>
      <c r="K130" s="114"/>
    </row>
    <row r="131" spans="2:11">
      <c r="B131" s="113"/>
      <c r="C131" s="114"/>
      <c r="D131" s="130"/>
      <c r="E131" s="130"/>
      <c r="F131" s="130"/>
      <c r="G131" s="130"/>
      <c r="H131" s="130"/>
      <c r="I131" s="114"/>
      <c r="J131" s="114"/>
      <c r="K131" s="114"/>
    </row>
    <row r="132" spans="2:11">
      <c r="B132" s="113"/>
      <c r="C132" s="114"/>
      <c r="D132" s="130"/>
      <c r="E132" s="130"/>
      <c r="F132" s="130"/>
      <c r="G132" s="130"/>
      <c r="H132" s="130"/>
      <c r="I132" s="114"/>
      <c r="J132" s="114"/>
      <c r="K132" s="114"/>
    </row>
    <row r="133" spans="2:11">
      <c r="B133" s="113"/>
      <c r="C133" s="114"/>
      <c r="D133" s="130"/>
      <c r="E133" s="130"/>
      <c r="F133" s="130"/>
      <c r="G133" s="130"/>
      <c r="H133" s="130"/>
      <c r="I133" s="114"/>
      <c r="J133" s="114"/>
      <c r="K133" s="114"/>
    </row>
    <row r="134" spans="2:11">
      <c r="B134" s="113"/>
      <c r="C134" s="114"/>
      <c r="D134" s="130"/>
      <c r="E134" s="130"/>
      <c r="F134" s="130"/>
      <c r="G134" s="130"/>
      <c r="H134" s="130"/>
      <c r="I134" s="114"/>
      <c r="J134" s="114"/>
      <c r="K134" s="114"/>
    </row>
    <row r="135" spans="2:11">
      <c r="B135" s="113"/>
      <c r="C135" s="114"/>
      <c r="D135" s="130"/>
      <c r="E135" s="130"/>
      <c r="F135" s="130"/>
      <c r="G135" s="130"/>
      <c r="H135" s="130"/>
      <c r="I135" s="114"/>
      <c r="J135" s="114"/>
      <c r="K135" s="114"/>
    </row>
    <row r="136" spans="2:11">
      <c r="B136" s="113"/>
      <c r="C136" s="114"/>
      <c r="D136" s="130"/>
      <c r="E136" s="130"/>
      <c r="F136" s="130"/>
      <c r="G136" s="130"/>
      <c r="H136" s="130"/>
      <c r="I136" s="114"/>
      <c r="J136" s="114"/>
      <c r="K136" s="114"/>
    </row>
    <row r="137" spans="2:11">
      <c r="B137" s="113"/>
      <c r="C137" s="114"/>
      <c r="D137" s="130"/>
      <c r="E137" s="130"/>
      <c r="F137" s="130"/>
      <c r="G137" s="130"/>
      <c r="H137" s="130"/>
      <c r="I137" s="114"/>
      <c r="J137" s="114"/>
      <c r="K137" s="114"/>
    </row>
    <row r="138" spans="2:11">
      <c r="B138" s="113"/>
      <c r="C138" s="114"/>
      <c r="D138" s="130"/>
      <c r="E138" s="130"/>
      <c r="F138" s="130"/>
      <c r="G138" s="130"/>
      <c r="H138" s="130"/>
      <c r="I138" s="114"/>
      <c r="J138" s="114"/>
      <c r="K138" s="114"/>
    </row>
    <row r="139" spans="2:11">
      <c r="B139" s="113"/>
      <c r="C139" s="114"/>
      <c r="D139" s="130"/>
      <c r="E139" s="130"/>
      <c r="F139" s="130"/>
      <c r="G139" s="130"/>
      <c r="H139" s="130"/>
      <c r="I139" s="114"/>
      <c r="J139" s="114"/>
      <c r="K139" s="114"/>
    </row>
    <row r="140" spans="2:11">
      <c r="B140" s="113"/>
      <c r="C140" s="114"/>
      <c r="D140" s="130"/>
      <c r="E140" s="130"/>
      <c r="F140" s="130"/>
      <c r="G140" s="130"/>
      <c r="H140" s="130"/>
      <c r="I140" s="114"/>
      <c r="J140" s="114"/>
      <c r="K140" s="114"/>
    </row>
    <row r="141" spans="2:11">
      <c r="B141" s="113"/>
      <c r="C141" s="114"/>
      <c r="D141" s="130"/>
      <c r="E141" s="130"/>
      <c r="F141" s="130"/>
      <c r="G141" s="130"/>
      <c r="H141" s="130"/>
      <c r="I141" s="114"/>
      <c r="J141" s="114"/>
      <c r="K141" s="114"/>
    </row>
    <row r="142" spans="2:11">
      <c r="B142" s="113"/>
      <c r="C142" s="114"/>
      <c r="D142" s="130"/>
      <c r="E142" s="130"/>
      <c r="F142" s="130"/>
      <c r="G142" s="130"/>
      <c r="H142" s="130"/>
      <c r="I142" s="114"/>
      <c r="J142" s="114"/>
      <c r="K142" s="114"/>
    </row>
    <row r="143" spans="2:11">
      <c r="B143" s="113"/>
      <c r="C143" s="114"/>
      <c r="D143" s="130"/>
      <c r="E143" s="130"/>
      <c r="F143" s="130"/>
      <c r="G143" s="130"/>
      <c r="H143" s="130"/>
      <c r="I143" s="114"/>
      <c r="J143" s="114"/>
      <c r="K143" s="114"/>
    </row>
    <row r="144" spans="2:11">
      <c r="B144" s="113"/>
      <c r="C144" s="114"/>
      <c r="D144" s="130"/>
      <c r="E144" s="130"/>
      <c r="F144" s="130"/>
      <c r="G144" s="130"/>
      <c r="H144" s="130"/>
      <c r="I144" s="114"/>
      <c r="J144" s="114"/>
      <c r="K144" s="114"/>
    </row>
    <row r="145" spans="2:11">
      <c r="B145" s="113"/>
      <c r="C145" s="114"/>
      <c r="D145" s="130"/>
      <c r="E145" s="130"/>
      <c r="F145" s="130"/>
      <c r="G145" s="130"/>
      <c r="H145" s="130"/>
      <c r="I145" s="114"/>
      <c r="J145" s="114"/>
      <c r="K145" s="114"/>
    </row>
    <row r="146" spans="2:11">
      <c r="B146" s="113"/>
      <c r="C146" s="114"/>
      <c r="D146" s="130"/>
      <c r="E146" s="130"/>
      <c r="F146" s="130"/>
      <c r="G146" s="130"/>
      <c r="H146" s="130"/>
      <c r="I146" s="114"/>
      <c r="J146" s="114"/>
      <c r="K146" s="114"/>
    </row>
    <row r="147" spans="2:11">
      <c r="B147" s="113"/>
      <c r="C147" s="114"/>
      <c r="D147" s="130"/>
      <c r="E147" s="130"/>
      <c r="F147" s="130"/>
      <c r="G147" s="130"/>
      <c r="H147" s="130"/>
      <c r="I147" s="114"/>
      <c r="J147" s="114"/>
      <c r="K147" s="114"/>
    </row>
    <row r="148" spans="2:11">
      <c r="B148" s="113"/>
      <c r="C148" s="114"/>
      <c r="D148" s="130"/>
      <c r="E148" s="130"/>
      <c r="F148" s="130"/>
      <c r="G148" s="130"/>
      <c r="H148" s="130"/>
      <c r="I148" s="114"/>
      <c r="J148" s="114"/>
      <c r="K148" s="114"/>
    </row>
    <row r="149" spans="2:11">
      <c r="B149" s="113"/>
      <c r="C149" s="114"/>
      <c r="D149" s="130"/>
      <c r="E149" s="130"/>
      <c r="F149" s="130"/>
      <c r="G149" s="130"/>
      <c r="H149" s="130"/>
      <c r="I149" s="114"/>
      <c r="J149" s="114"/>
      <c r="K149" s="114"/>
    </row>
    <row r="150" spans="2:11">
      <c r="B150" s="113"/>
      <c r="C150" s="114"/>
      <c r="D150" s="130"/>
      <c r="E150" s="130"/>
      <c r="F150" s="130"/>
      <c r="G150" s="130"/>
      <c r="H150" s="130"/>
      <c r="I150" s="114"/>
      <c r="J150" s="114"/>
      <c r="K150" s="114"/>
    </row>
    <row r="151" spans="2:11">
      <c r="B151" s="113"/>
      <c r="C151" s="114"/>
      <c r="D151" s="130"/>
      <c r="E151" s="130"/>
      <c r="F151" s="130"/>
      <c r="G151" s="130"/>
      <c r="H151" s="130"/>
      <c r="I151" s="114"/>
      <c r="J151" s="114"/>
      <c r="K151" s="114"/>
    </row>
    <row r="152" spans="2:11">
      <c r="B152" s="113"/>
      <c r="C152" s="114"/>
      <c r="D152" s="130"/>
      <c r="E152" s="130"/>
      <c r="F152" s="130"/>
      <c r="G152" s="130"/>
      <c r="H152" s="130"/>
      <c r="I152" s="114"/>
      <c r="J152" s="114"/>
      <c r="K152" s="114"/>
    </row>
    <row r="153" spans="2:11">
      <c r="B153" s="113"/>
      <c r="C153" s="114"/>
      <c r="D153" s="130"/>
      <c r="E153" s="130"/>
      <c r="F153" s="130"/>
      <c r="G153" s="130"/>
      <c r="H153" s="130"/>
      <c r="I153" s="114"/>
      <c r="J153" s="114"/>
      <c r="K153" s="114"/>
    </row>
    <row r="154" spans="2:11">
      <c r="B154" s="113"/>
      <c r="C154" s="114"/>
      <c r="D154" s="130"/>
      <c r="E154" s="130"/>
      <c r="F154" s="130"/>
      <c r="G154" s="130"/>
      <c r="H154" s="130"/>
      <c r="I154" s="114"/>
      <c r="J154" s="114"/>
      <c r="K154" s="114"/>
    </row>
    <row r="155" spans="2:11">
      <c r="B155" s="113"/>
      <c r="C155" s="114"/>
      <c r="D155" s="130"/>
      <c r="E155" s="130"/>
      <c r="F155" s="130"/>
      <c r="G155" s="130"/>
      <c r="H155" s="130"/>
      <c r="I155" s="114"/>
      <c r="J155" s="114"/>
      <c r="K155" s="114"/>
    </row>
    <row r="156" spans="2:11">
      <c r="B156" s="113"/>
      <c r="C156" s="114"/>
      <c r="D156" s="130"/>
      <c r="E156" s="130"/>
      <c r="F156" s="130"/>
      <c r="G156" s="130"/>
      <c r="H156" s="130"/>
      <c r="I156" s="114"/>
      <c r="J156" s="114"/>
      <c r="K156" s="114"/>
    </row>
    <row r="157" spans="2:11">
      <c r="B157" s="113"/>
      <c r="C157" s="114"/>
      <c r="D157" s="130"/>
      <c r="E157" s="130"/>
      <c r="F157" s="130"/>
      <c r="G157" s="130"/>
      <c r="H157" s="130"/>
      <c r="I157" s="114"/>
      <c r="J157" s="114"/>
      <c r="K157" s="114"/>
    </row>
    <row r="158" spans="2:11">
      <c r="B158" s="113"/>
      <c r="C158" s="114"/>
      <c r="D158" s="130"/>
      <c r="E158" s="130"/>
      <c r="F158" s="130"/>
      <c r="G158" s="130"/>
      <c r="H158" s="130"/>
      <c r="I158" s="114"/>
      <c r="J158" s="114"/>
      <c r="K158" s="114"/>
    </row>
    <row r="159" spans="2:11">
      <c r="B159" s="113"/>
      <c r="C159" s="114"/>
      <c r="D159" s="130"/>
      <c r="E159" s="130"/>
      <c r="F159" s="130"/>
      <c r="G159" s="130"/>
      <c r="H159" s="130"/>
      <c r="I159" s="114"/>
      <c r="J159" s="114"/>
      <c r="K159" s="114"/>
    </row>
    <row r="160" spans="2:11">
      <c r="B160" s="113"/>
      <c r="C160" s="114"/>
      <c r="D160" s="130"/>
      <c r="E160" s="130"/>
      <c r="F160" s="130"/>
      <c r="G160" s="130"/>
      <c r="H160" s="130"/>
      <c r="I160" s="114"/>
      <c r="J160" s="114"/>
      <c r="K160" s="114"/>
    </row>
    <row r="161" spans="2:11">
      <c r="B161" s="113"/>
      <c r="C161" s="114"/>
      <c r="D161" s="130"/>
      <c r="E161" s="130"/>
      <c r="F161" s="130"/>
      <c r="G161" s="130"/>
      <c r="H161" s="130"/>
      <c r="I161" s="114"/>
      <c r="J161" s="114"/>
      <c r="K161" s="114"/>
    </row>
    <row r="162" spans="2:11">
      <c r="B162" s="113"/>
      <c r="C162" s="114"/>
      <c r="D162" s="130"/>
      <c r="E162" s="130"/>
      <c r="F162" s="130"/>
      <c r="G162" s="130"/>
      <c r="H162" s="130"/>
      <c r="I162" s="114"/>
      <c r="J162" s="114"/>
      <c r="K162" s="114"/>
    </row>
    <row r="163" spans="2:11">
      <c r="B163" s="113"/>
      <c r="C163" s="114"/>
      <c r="D163" s="130"/>
      <c r="E163" s="130"/>
      <c r="F163" s="130"/>
      <c r="G163" s="130"/>
      <c r="H163" s="130"/>
      <c r="I163" s="114"/>
      <c r="J163" s="114"/>
      <c r="K163" s="114"/>
    </row>
    <row r="164" spans="2:11">
      <c r="B164" s="113"/>
      <c r="C164" s="114"/>
      <c r="D164" s="130"/>
      <c r="E164" s="130"/>
      <c r="F164" s="130"/>
      <c r="G164" s="130"/>
      <c r="H164" s="130"/>
      <c r="I164" s="114"/>
      <c r="J164" s="114"/>
      <c r="K164" s="114"/>
    </row>
    <row r="165" spans="2:11">
      <c r="B165" s="113"/>
      <c r="C165" s="114"/>
      <c r="D165" s="130"/>
      <c r="E165" s="130"/>
      <c r="F165" s="130"/>
      <c r="G165" s="130"/>
      <c r="H165" s="130"/>
      <c r="I165" s="114"/>
      <c r="J165" s="114"/>
      <c r="K165" s="114"/>
    </row>
    <row r="166" spans="2:11">
      <c r="B166" s="113"/>
      <c r="C166" s="114"/>
      <c r="D166" s="130"/>
      <c r="E166" s="130"/>
      <c r="F166" s="130"/>
      <c r="G166" s="130"/>
      <c r="H166" s="130"/>
      <c r="I166" s="114"/>
      <c r="J166" s="114"/>
      <c r="K166" s="114"/>
    </row>
    <row r="167" spans="2:11">
      <c r="B167" s="113"/>
      <c r="C167" s="114"/>
      <c r="D167" s="130"/>
      <c r="E167" s="130"/>
      <c r="F167" s="130"/>
      <c r="G167" s="130"/>
      <c r="H167" s="130"/>
      <c r="I167" s="114"/>
      <c r="J167" s="114"/>
      <c r="K167" s="114"/>
    </row>
    <row r="168" spans="2:11">
      <c r="B168" s="113"/>
      <c r="C168" s="114"/>
      <c r="D168" s="130"/>
      <c r="E168" s="130"/>
      <c r="F168" s="130"/>
      <c r="G168" s="130"/>
      <c r="H168" s="130"/>
      <c r="I168" s="114"/>
      <c r="J168" s="114"/>
      <c r="K168" s="114"/>
    </row>
    <row r="169" spans="2:11">
      <c r="B169" s="113"/>
      <c r="C169" s="114"/>
      <c r="D169" s="130"/>
      <c r="E169" s="130"/>
      <c r="F169" s="130"/>
      <c r="G169" s="130"/>
      <c r="H169" s="130"/>
      <c r="I169" s="114"/>
      <c r="J169" s="114"/>
      <c r="K169" s="114"/>
    </row>
    <row r="170" spans="2:11">
      <c r="B170" s="113"/>
      <c r="C170" s="114"/>
      <c r="D170" s="130"/>
      <c r="E170" s="130"/>
      <c r="F170" s="130"/>
      <c r="G170" s="130"/>
      <c r="H170" s="130"/>
      <c r="I170" s="114"/>
      <c r="J170" s="114"/>
      <c r="K170" s="114"/>
    </row>
    <row r="171" spans="2:11">
      <c r="B171" s="113"/>
      <c r="C171" s="114"/>
      <c r="D171" s="130"/>
      <c r="E171" s="130"/>
      <c r="F171" s="130"/>
      <c r="G171" s="130"/>
      <c r="H171" s="130"/>
      <c r="I171" s="114"/>
      <c r="J171" s="114"/>
      <c r="K171" s="114"/>
    </row>
    <row r="172" spans="2:11">
      <c r="B172" s="113"/>
      <c r="C172" s="114"/>
      <c r="D172" s="130"/>
      <c r="E172" s="130"/>
      <c r="F172" s="130"/>
      <c r="G172" s="130"/>
      <c r="H172" s="130"/>
      <c r="I172" s="114"/>
      <c r="J172" s="114"/>
      <c r="K172" s="114"/>
    </row>
    <row r="173" spans="2:11">
      <c r="B173" s="113"/>
      <c r="C173" s="114"/>
      <c r="D173" s="130"/>
      <c r="E173" s="130"/>
      <c r="F173" s="130"/>
      <c r="G173" s="130"/>
      <c r="H173" s="130"/>
      <c r="I173" s="114"/>
      <c r="J173" s="114"/>
      <c r="K173" s="114"/>
    </row>
    <row r="174" spans="2:11">
      <c r="B174" s="113"/>
      <c r="C174" s="114"/>
      <c r="D174" s="130"/>
      <c r="E174" s="130"/>
      <c r="F174" s="130"/>
      <c r="G174" s="130"/>
      <c r="H174" s="130"/>
      <c r="I174" s="114"/>
      <c r="J174" s="114"/>
      <c r="K174" s="114"/>
    </row>
    <row r="175" spans="2:11">
      <c r="B175" s="113"/>
      <c r="C175" s="114"/>
      <c r="D175" s="130"/>
      <c r="E175" s="130"/>
      <c r="F175" s="130"/>
      <c r="G175" s="130"/>
      <c r="H175" s="130"/>
      <c r="I175" s="114"/>
      <c r="J175" s="114"/>
      <c r="K175" s="114"/>
    </row>
    <row r="176" spans="2:11">
      <c r="B176" s="113"/>
      <c r="C176" s="114"/>
      <c r="D176" s="130"/>
      <c r="E176" s="130"/>
      <c r="F176" s="130"/>
      <c r="G176" s="130"/>
      <c r="H176" s="130"/>
      <c r="I176" s="114"/>
      <c r="J176" s="114"/>
      <c r="K176" s="114"/>
    </row>
    <row r="177" spans="2:11">
      <c r="B177" s="113"/>
      <c r="C177" s="114"/>
      <c r="D177" s="130"/>
      <c r="E177" s="130"/>
      <c r="F177" s="130"/>
      <c r="G177" s="130"/>
      <c r="H177" s="130"/>
      <c r="I177" s="114"/>
      <c r="J177" s="114"/>
      <c r="K177" s="114"/>
    </row>
    <row r="178" spans="2:11">
      <c r="B178" s="113"/>
      <c r="C178" s="114"/>
      <c r="D178" s="130"/>
      <c r="E178" s="130"/>
      <c r="F178" s="130"/>
      <c r="G178" s="130"/>
      <c r="H178" s="130"/>
      <c r="I178" s="114"/>
      <c r="J178" s="114"/>
      <c r="K178" s="114"/>
    </row>
    <row r="179" spans="2:11">
      <c r="B179" s="113"/>
      <c r="C179" s="114"/>
      <c r="D179" s="130"/>
      <c r="E179" s="130"/>
      <c r="F179" s="130"/>
      <c r="G179" s="130"/>
      <c r="H179" s="130"/>
      <c r="I179" s="114"/>
      <c r="J179" s="114"/>
      <c r="K179" s="114"/>
    </row>
    <row r="180" spans="2:11">
      <c r="B180" s="113"/>
      <c r="C180" s="114"/>
      <c r="D180" s="130"/>
      <c r="E180" s="130"/>
      <c r="F180" s="130"/>
      <c r="G180" s="130"/>
      <c r="H180" s="130"/>
      <c r="I180" s="114"/>
      <c r="J180" s="114"/>
      <c r="K180" s="114"/>
    </row>
    <row r="181" spans="2:11">
      <c r="B181" s="113"/>
      <c r="C181" s="114"/>
      <c r="D181" s="130"/>
      <c r="E181" s="130"/>
      <c r="F181" s="130"/>
      <c r="G181" s="130"/>
      <c r="H181" s="130"/>
      <c r="I181" s="114"/>
      <c r="J181" s="114"/>
      <c r="K181" s="114"/>
    </row>
    <row r="182" spans="2:11">
      <c r="B182" s="113"/>
      <c r="C182" s="114"/>
      <c r="D182" s="130"/>
      <c r="E182" s="130"/>
      <c r="F182" s="130"/>
      <c r="G182" s="130"/>
      <c r="H182" s="130"/>
      <c r="I182" s="114"/>
      <c r="J182" s="114"/>
      <c r="K182" s="114"/>
    </row>
    <row r="183" spans="2:11">
      <c r="B183" s="113"/>
      <c r="C183" s="114"/>
      <c r="D183" s="130"/>
      <c r="E183" s="130"/>
      <c r="F183" s="130"/>
      <c r="G183" s="130"/>
      <c r="H183" s="130"/>
      <c r="I183" s="114"/>
      <c r="J183" s="114"/>
      <c r="K183" s="114"/>
    </row>
    <row r="184" spans="2:11">
      <c r="B184" s="113"/>
      <c r="C184" s="114"/>
      <c r="D184" s="130"/>
      <c r="E184" s="130"/>
      <c r="F184" s="130"/>
      <c r="G184" s="130"/>
      <c r="H184" s="130"/>
      <c r="I184" s="114"/>
      <c r="J184" s="114"/>
      <c r="K184" s="114"/>
    </row>
    <row r="185" spans="2:11">
      <c r="B185" s="113"/>
      <c r="C185" s="114"/>
      <c r="D185" s="130"/>
      <c r="E185" s="130"/>
      <c r="F185" s="130"/>
      <c r="G185" s="130"/>
      <c r="H185" s="130"/>
      <c r="I185" s="114"/>
      <c r="J185" s="114"/>
      <c r="K185" s="114"/>
    </row>
    <row r="186" spans="2:11">
      <c r="B186" s="113"/>
      <c r="C186" s="114"/>
      <c r="D186" s="130"/>
      <c r="E186" s="130"/>
      <c r="F186" s="130"/>
      <c r="G186" s="130"/>
      <c r="H186" s="130"/>
      <c r="I186" s="114"/>
      <c r="J186" s="114"/>
      <c r="K186" s="114"/>
    </row>
    <row r="187" spans="2:11">
      <c r="B187" s="113"/>
      <c r="C187" s="114"/>
      <c r="D187" s="130"/>
      <c r="E187" s="130"/>
      <c r="F187" s="130"/>
      <c r="G187" s="130"/>
      <c r="H187" s="130"/>
      <c r="I187" s="114"/>
      <c r="J187" s="114"/>
      <c r="K187" s="114"/>
    </row>
    <row r="188" spans="2:11">
      <c r="B188" s="113"/>
      <c r="C188" s="114"/>
      <c r="D188" s="130"/>
      <c r="E188" s="130"/>
      <c r="F188" s="130"/>
      <c r="G188" s="130"/>
      <c r="H188" s="130"/>
      <c r="I188" s="114"/>
      <c r="J188" s="114"/>
      <c r="K188" s="114"/>
    </row>
    <row r="189" spans="2:11">
      <c r="B189" s="113"/>
      <c r="C189" s="114"/>
      <c r="D189" s="130"/>
      <c r="E189" s="130"/>
      <c r="F189" s="130"/>
      <c r="G189" s="130"/>
      <c r="H189" s="130"/>
      <c r="I189" s="114"/>
      <c r="J189" s="114"/>
      <c r="K189" s="114"/>
    </row>
    <row r="190" spans="2:11">
      <c r="B190" s="113"/>
      <c r="C190" s="114"/>
      <c r="D190" s="130"/>
      <c r="E190" s="130"/>
      <c r="F190" s="130"/>
      <c r="G190" s="130"/>
      <c r="H190" s="130"/>
      <c r="I190" s="114"/>
      <c r="J190" s="114"/>
      <c r="K190" s="114"/>
    </row>
    <row r="191" spans="2:11">
      <c r="B191" s="113"/>
      <c r="C191" s="114"/>
      <c r="D191" s="130"/>
      <c r="E191" s="130"/>
      <c r="F191" s="130"/>
      <c r="G191" s="130"/>
      <c r="H191" s="130"/>
      <c r="I191" s="114"/>
      <c r="J191" s="114"/>
      <c r="K191" s="114"/>
    </row>
    <row r="192" spans="2:11">
      <c r="B192" s="113"/>
      <c r="C192" s="114"/>
      <c r="D192" s="130"/>
      <c r="E192" s="130"/>
      <c r="F192" s="130"/>
      <c r="G192" s="130"/>
      <c r="H192" s="130"/>
      <c r="I192" s="114"/>
      <c r="J192" s="114"/>
      <c r="K192" s="114"/>
    </row>
    <row r="193" spans="2:11">
      <c r="B193" s="113"/>
      <c r="C193" s="114"/>
      <c r="D193" s="130"/>
      <c r="E193" s="130"/>
      <c r="F193" s="130"/>
      <c r="G193" s="130"/>
      <c r="H193" s="130"/>
      <c r="I193" s="114"/>
      <c r="J193" s="114"/>
      <c r="K193" s="114"/>
    </row>
    <row r="194" spans="2:11">
      <c r="B194" s="113"/>
      <c r="C194" s="114"/>
      <c r="D194" s="130"/>
      <c r="E194" s="130"/>
      <c r="F194" s="130"/>
      <c r="G194" s="130"/>
      <c r="H194" s="130"/>
      <c r="I194" s="114"/>
      <c r="J194" s="114"/>
      <c r="K194" s="114"/>
    </row>
    <row r="195" spans="2:11">
      <c r="B195" s="113"/>
      <c r="C195" s="114"/>
      <c r="D195" s="130"/>
      <c r="E195" s="130"/>
      <c r="F195" s="130"/>
      <c r="G195" s="130"/>
      <c r="H195" s="130"/>
      <c r="I195" s="114"/>
      <c r="J195" s="114"/>
      <c r="K195" s="114"/>
    </row>
    <row r="196" spans="2:11">
      <c r="B196" s="113"/>
      <c r="C196" s="114"/>
      <c r="D196" s="130"/>
      <c r="E196" s="130"/>
      <c r="F196" s="130"/>
      <c r="G196" s="130"/>
      <c r="H196" s="130"/>
      <c r="I196" s="114"/>
      <c r="J196" s="114"/>
      <c r="K196" s="114"/>
    </row>
    <row r="197" spans="2:11">
      <c r="B197" s="113"/>
      <c r="C197" s="114"/>
      <c r="D197" s="130"/>
      <c r="E197" s="130"/>
      <c r="F197" s="130"/>
      <c r="G197" s="130"/>
      <c r="H197" s="130"/>
      <c r="I197" s="114"/>
      <c r="J197" s="114"/>
      <c r="K197" s="114"/>
    </row>
    <row r="198" spans="2:11">
      <c r="B198" s="113"/>
      <c r="C198" s="114"/>
      <c r="D198" s="130"/>
      <c r="E198" s="130"/>
      <c r="F198" s="130"/>
      <c r="G198" s="130"/>
      <c r="H198" s="130"/>
      <c r="I198" s="114"/>
      <c r="J198" s="114"/>
      <c r="K198" s="114"/>
    </row>
    <row r="199" spans="2:11">
      <c r="B199" s="113"/>
      <c r="C199" s="114"/>
      <c r="D199" s="130"/>
      <c r="E199" s="130"/>
      <c r="F199" s="130"/>
      <c r="G199" s="130"/>
      <c r="H199" s="130"/>
      <c r="I199" s="114"/>
      <c r="J199" s="114"/>
      <c r="K199" s="114"/>
    </row>
    <row r="200" spans="2:11">
      <c r="B200" s="113"/>
      <c r="C200" s="114"/>
      <c r="D200" s="130"/>
      <c r="E200" s="130"/>
      <c r="F200" s="130"/>
      <c r="G200" s="130"/>
      <c r="H200" s="130"/>
      <c r="I200" s="114"/>
      <c r="J200" s="114"/>
      <c r="K200" s="114"/>
    </row>
    <row r="201" spans="2:11">
      <c r="B201" s="113"/>
      <c r="C201" s="114"/>
      <c r="D201" s="130"/>
      <c r="E201" s="130"/>
      <c r="F201" s="130"/>
      <c r="G201" s="130"/>
      <c r="H201" s="130"/>
      <c r="I201" s="114"/>
      <c r="J201" s="114"/>
      <c r="K201" s="114"/>
    </row>
    <row r="202" spans="2:11">
      <c r="B202" s="113"/>
      <c r="C202" s="114"/>
      <c r="D202" s="130"/>
      <c r="E202" s="130"/>
      <c r="F202" s="130"/>
      <c r="G202" s="130"/>
      <c r="H202" s="130"/>
      <c r="I202" s="114"/>
      <c r="J202" s="114"/>
      <c r="K202" s="114"/>
    </row>
    <row r="203" spans="2:11">
      <c r="B203" s="113"/>
      <c r="C203" s="114"/>
      <c r="D203" s="130"/>
      <c r="E203" s="130"/>
      <c r="F203" s="130"/>
      <c r="G203" s="130"/>
      <c r="H203" s="130"/>
      <c r="I203" s="114"/>
      <c r="J203" s="114"/>
      <c r="K203" s="114"/>
    </row>
    <row r="204" spans="2:11">
      <c r="B204" s="113"/>
      <c r="C204" s="114"/>
      <c r="D204" s="130"/>
      <c r="E204" s="130"/>
      <c r="F204" s="130"/>
      <c r="G204" s="130"/>
      <c r="H204" s="130"/>
      <c r="I204" s="114"/>
      <c r="J204" s="114"/>
      <c r="K204" s="114"/>
    </row>
    <row r="205" spans="2:11">
      <c r="B205" s="113"/>
      <c r="C205" s="114"/>
      <c r="D205" s="130"/>
      <c r="E205" s="130"/>
      <c r="F205" s="130"/>
      <c r="G205" s="130"/>
      <c r="H205" s="130"/>
      <c r="I205" s="114"/>
      <c r="J205" s="114"/>
      <c r="K205" s="114"/>
    </row>
    <row r="206" spans="2:11">
      <c r="B206" s="113"/>
      <c r="C206" s="114"/>
      <c r="D206" s="130"/>
      <c r="E206" s="130"/>
      <c r="F206" s="130"/>
      <c r="G206" s="130"/>
      <c r="H206" s="130"/>
      <c r="I206" s="114"/>
      <c r="J206" s="114"/>
      <c r="K206" s="114"/>
    </row>
    <row r="207" spans="2:11">
      <c r="B207" s="113"/>
      <c r="C207" s="114"/>
      <c r="D207" s="130"/>
      <c r="E207" s="130"/>
      <c r="F207" s="130"/>
      <c r="G207" s="130"/>
      <c r="H207" s="130"/>
      <c r="I207" s="114"/>
      <c r="J207" s="114"/>
      <c r="K207" s="114"/>
    </row>
    <row r="208" spans="2:11">
      <c r="B208" s="113"/>
      <c r="C208" s="114"/>
      <c r="D208" s="130"/>
      <c r="E208" s="130"/>
      <c r="F208" s="130"/>
      <c r="G208" s="130"/>
      <c r="H208" s="130"/>
      <c r="I208" s="114"/>
      <c r="J208" s="114"/>
      <c r="K208" s="114"/>
    </row>
    <row r="209" spans="2:11">
      <c r="B209" s="113"/>
      <c r="C209" s="114"/>
      <c r="D209" s="130"/>
      <c r="E209" s="130"/>
      <c r="F209" s="130"/>
      <c r="G209" s="130"/>
      <c r="H209" s="130"/>
      <c r="I209" s="114"/>
      <c r="J209" s="114"/>
      <c r="K209" s="114"/>
    </row>
    <row r="210" spans="2:11">
      <c r="B210" s="113"/>
      <c r="C210" s="114"/>
      <c r="D210" s="130"/>
      <c r="E210" s="130"/>
      <c r="F210" s="130"/>
      <c r="G210" s="130"/>
      <c r="H210" s="130"/>
      <c r="I210" s="114"/>
      <c r="J210" s="114"/>
      <c r="K210" s="114"/>
    </row>
    <row r="211" spans="2:11">
      <c r="B211" s="113"/>
      <c r="C211" s="114"/>
      <c r="D211" s="130"/>
      <c r="E211" s="130"/>
      <c r="F211" s="130"/>
      <c r="G211" s="130"/>
      <c r="H211" s="130"/>
      <c r="I211" s="114"/>
      <c r="J211" s="114"/>
      <c r="K211" s="114"/>
    </row>
    <row r="212" spans="2:11">
      <c r="B212" s="113"/>
      <c r="C212" s="114"/>
      <c r="D212" s="130"/>
      <c r="E212" s="130"/>
      <c r="F212" s="130"/>
      <c r="G212" s="130"/>
      <c r="H212" s="130"/>
      <c r="I212" s="114"/>
      <c r="J212" s="114"/>
      <c r="K212" s="114"/>
    </row>
    <row r="213" spans="2:11">
      <c r="B213" s="113"/>
      <c r="C213" s="114"/>
      <c r="D213" s="130"/>
      <c r="E213" s="130"/>
      <c r="F213" s="130"/>
      <c r="G213" s="130"/>
      <c r="H213" s="130"/>
      <c r="I213" s="114"/>
      <c r="J213" s="114"/>
      <c r="K213" s="114"/>
    </row>
    <row r="214" spans="2:11">
      <c r="B214" s="113"/>
      <c r="C214" s="114"/>
      <c r="D214" s="130"/>
      <c r="E214" s="130"/>
      <c r="F214" s="130"/>
      <c r="G214" s="130"/>
      <c r="H214" s="130"/>
      <c r="I214" s="114"/>
      <c r="J214" s="114"/>
      <c r="K214" s="114"/>
    </row>
    <row r="215" spans="2:11">
      <c r="B215" s="113"/>
      <c r="C215" s="114"/>
      <c r="D215" s="130"/>
      <c r="E215" s="130"/>
      <c r="F215" s="130"/>
      <c r="G215" s="130"/>
      <c r="H215" s="130"/>
      <c r="I215" s="114"/>
      <c r="J215" s="114"/>
      <c r="K215" s="114"/>
    </row>
    <row r="216" spans="2:11">
      <c r="B216" s="113"/>
      <c r="C216" s="114"/>
      <c r="D216" s="130"/>
      <c r="E216" s="130"/>
      <c r="F216" s="130"/>
      <c r="G216" s="130"/>
      <c r="H216" s="130"/>
      <c r="I216" s="114"/>
      <c r="J216" s="114"/>
      <c r="K216" s="114"/>
    </row>
    <row r="217" spans="2:11">
      <c r="B217" s="113"/>
      <c r="C217" s="114"/>
      <c r="D217" s="130"/>
      <c r="E217" s="130"/>
      <c r="F217" s="130"/>
      <c r="G217" s="130"/>
      <c r="H217" s="130"/>
      <c r="I217" s="114"/>
      <c r="J217" s="114"/>
      <c r="K217" s="114"/>
    </row>
    <row r="218" spans="2:11">
      <c r="B218" s="113"/>
      <c r="C218" s="114"/>
      <c r="D218" s="130"/>
      <c r="E218" s="130"/>
      <c r="F218" s="130"/>
      <c r="G218" s="130"/>
      <c r="H218" s="130"/>
      <c r="I218" s="114"/>
      <c r="J218" s="114"/>
      <c r="K218" s="114"/>
    </row>
    <row r="219" spans="2:11">
      <c r="B219" s="113"/>
      <c r="C219" s="114"/>
      <c r="D219" s="130"/>
      <c r="E219" s="130"/>
      <c r="F219" s="130"/>
      <c r="G219" s="130"/>
      <c r="H219" s="130"/>
      <c r="I219" s="114"/>
      <c r="J219" s="114"/>
      <c r="K219" s="114"/>
    </row>
    <row r="220" spans="2:11">
      <c r="B220" s="113"/>
      <c r="C220" s="114"/>
      <c r="D220" s="130"/>
      <c r="E220" s="130"/>
      <c r="F220" s="130"/>
      <c r="G220" s="130"/>
      <c r="H220" s="130"/>
      <c r="I220" s="114"/>
      <c r="J220" s="114"/>
      <c r="K220" s="114"/>
    </row>
    <row r="221" spans="2:11">
      <c r="B221" s="113"/>
      <c r="C221" s="114"/>
      <c r="D221" s="130"/>
      <c r="E221" s="130"/>
      <c r="F221" s="130"/>
      <c r="G221" s="130"/>
      <c r="H221" s="130"/>
      <c r="I221" s="114"/>
      <c r="J221" s="114"/>
      <c r="K221" s="114"/>
    </row>
    <row r="222" spans="2:11">
      <c r="B222" s="113"/>
      <c r="C222" s="114"/>
      <c r="D222" s="130"/>
      <c r="E222" s="130"/>
      <c r="F222" s="130"/>
      <c r="G222" s="130"/>
      <c r="H222" s="130"/>
      <c r="I222" s="114"/>
      <c r="J222" s="114"/>
      <c r="K222" s="114"/>
    </row>
    <row r="223" spans="2:11">
      <c r="B223" s="113"/>
      <c r="C223" s="114"/>
      <c r="D223" s="130"/>
      <c r="E223" s="130"/>
      <c r="F223" s="130"/>
      <c r="G223" s="130"/>
      <c r="H223" s="130"/>
      <c r="I223" s="114"/>
      <c r="J223" s="114"/>
      <c r="K223" s="114"/>
    </row>
    <row r="224" spans="2:11">
      <c r="B224" s="113"/>
      <c r="C224" s="114"/>
      <c r="D224" s="130"/>
      <c r="E224" s="130"/>
      <c r="F224" s="130"/>
      <c r="G224" s="130"/>
      <c r="H224" s="130"/>
      <c r="I224" s="114"/>
      <c r="J224" s="114"/>
      <c r="K224" s="114"/>
    </row>
    <row r="225" spans="2:11">
      <c r="B225" s="113"/>
      <c r="C225" s="114"/>
      <c r="D225" s="130"/>
      <c r="E225" s="130"/>
      <c r="F225" s="130"/>
      <c r="G225" s="130"/>
      <c r="H225" s="130"/>
      <c r="I225" s="114"/>
      <c r="J225" s="114"/>
      <c r="K225" s="114"/>
    </row>
    <row r="226" spans="2:11">
      <c r="B226" s="113"/>
      <c r="C226" s="114"/>
      <c r="D226" s="130"/>
      <c r="E226" s="130"/>
      <c r="F226" s="130"/>
      <c r="G226" s="130"/>
      <c r="H226" s="130"/>
      <c r="I226" s="114"/>
      <c r="J226" s="114"/>
      <c r="K226" s="114"/>
    </row>
    <row r="227" spans="2:11">
      <c r="B227" s="113"/>
      <c r="C227" s="114"/>
      <c r="D227" s="130"/>
      <c r="E227" s="130"/>
      <c r="F227" s="130"/>
      <c r="G227" s="130"/>
      <c r="H227" s="130"/>
      <c r="I227" s="114"/>
      <c r="J227" s="114"/>
      <c r="K227" s="114"/>
    </row>
    <row r="228" spans="2:11">
      <c r="B228" s="113"/>
      <c r="C228" s="114"/>
      <c r="D228" s="130"/>
      <c r="E228" s="130"/>
      <c r="F228" s="130"/>
      <c r="G228" s="130"/>
      <c r="H228" s="130"/>
      <c r="I228" s="114"/>
      <c r="J228" s="114"/>
      <c r="K228" s="114"/>
    </row>
    <row r="229" spans="2:11">
      <c r="B229" s="113"/>
      <c r="C229" s="114"/>
      <c r="D229" s="130"/>
      <c r="E229" s="130"/>
      <c r="F229" s="130"/>
      <c r="G229" s="130"/>
      <c r="H229" s="130"/>
      <c r="I229" s="114"/>
      <c r="J229" s="114"/>
      <c r="K229" s="114"/>
    </row>
    <row r="230" spans="2:11">
      <c r="B230" s="113"/>
      <c r="C230" s="114"/>
      <c r="D230" s="130"/>
      <c r="E230" s="130"/>
      <c r="F230" s="130"/>
      <c r="G230" s="130"/>
      <c r="H230" s="130"/>
      <c r="I230" s="114"/>
      <c r="J230" s="114"/>
      <c r="K230" s="114"/>
    </row>
    <row r="231" spans="2:11">
      <c r="B231" s="113"/>
      <c r="C231" s="114"/>
      <c r="D231" s="130"/>
      <c r="E231" s="130"/>
      <c r="F231" s="130"/>
      <c r="G231" s="130"/>
      <c r="H231" s="130"/>
      <c r="I231" s="114"/>
      <c r="J231" s="114"/>
      <c r="K231" s="114"/>
    </row>
    <row r="232" spans="2:11">
      <c r="B232" s="113"/>
      <c r="C232" s="114"/>
      <c r="D232" s="130"/>
      <c r="E232" s="130"/>
      <c r="F232" s="130"/>
      <c r="G232" s="130"/>
      <c r="H232" s="130"/>
      <c r="I232" s="114"/>
      <c r="J232" s="114"/>
      <c r="K232" s="114"/>
    </row>
    <row r="233" spans="2:11">
      <c r="B233" s="113"/>
      <c r="C233" s="114"/>
      <c r="D233" s="130"/>
      <c r="E233" s="130"/>
      <c r="F233" s="130"/>
      <c r="G233" s="130"/>
      <c r="H233" s="130"/>
      <c r="I233" s="114"/>
      <c r="J233" s="114"/>
      <c r="K233" s="114"/>
    </row>
    <row r="234" spans="2:11">
      <c r="B234" s="113"/>
      <c r="C234" s="114"/>
      <c r="D234" s="130"/>
      <c r="E234" s="130"/>
      <c r="F234" s="130"/>
      <c r="G234" s="130"/>
      <c r="H234" s="130"/>
      <c r="I234" s="114"/>
      <c r="J234" s="114"/>
      <c r="K234" s="114"/>
    </row>
    <row r="235" spans="2:11">
      <c r="B235" s="113"/>
      <c r="C235" s="114"/>
      <c r="D235" s="130"/>
      <c r="E235" s="130"/>
      <c r="F235" s="130"/>
      <c r="G235" s="130"/>
      <c r="H235" s="130"/>
      <c r="I235" s="114"/>
      <c r="J235" s="114"/>
      <c r="K235" s="114"/>
    </row>
    <row r="236" spans="2:11">
      <c r="B236" s="113"/>
      <c r="C236" s="114"/>
      <c r="D236" s="130"/>
      <c r="E236" s="130"/>
      <c r="F236" s="130"/>
      <c r="G236" s="130"/>
      <c r="H236" s="130"/>
      <c r="I236" s="114"/>
      <c r="J236" s="114"/>
      <c r="K236" s="114"/>
    </row>
    <row r="237" spans="2:11">
      <c r="B237" s="113"/>
      <c r="C237" s="114"/>
      <c r="D237" s="130"/>
      <c r="E237" s="130"/>
      <c r="F237" s="130"/>
      <c r="G237" s="130"/>
      <c r="H237" s="130"/>
      <c r="I237" s="114"/>
      <c r="J237" s="114"/>
      <c r="K237" s="114"/>
    </row>
    <row r="238" spans="2:11">
      <c r="B238" s="113"/>
      <c r="C238" s="114"/>
      <c r="D238" s="130"/>
      <c r="E238" s="130"/>
      <c r="F238" s="130"/>
      <c r="G238" s="130"/>
      <c r="H238" s="130"/>
      <c r="I238" s="114"/>
      <c r="J238" s="114"/>
      <c r="K238" s="114"/>
    </row>
    <row r="239" spans="2:11">
      <c r="B239" s="113"/>
      <c r="C239" s="114"/>
      <c r="D239" s="130"/>
      <c r="E239" s="130"/>
      <c r="F239" s="130"/>
      <c r="G239" s="130"/>
      <c r="H239" s="130"/>
      <c r="I239" s="114"/>
      <c r="J239" s="114"/>
      <c r="K239" s="114"/>
    </row>
    <row r="240" spans="2:11">
      <c r="B240" s="113"/>
      <c r="C240" s="114"/>
      <c r="D240" s="130"/>
      <c r="E240" s="130"/>
      <c r="F240" s="130"/>
      <c r="G240" s="130"/>
      <c r="H240" s="130"/>
      <c r="I240" s="114"/>
      <c r="J240" s="114"/>
      <c r="K240" s="114"/>
    </row>
    <row r="241" spans="2:11">
      <c r="B241" s="113"/>
      <c r="C241" s="114"/>
      <c r="D241" s="130"/>
      <c r="E241" s="130"/>
      <c r="F241" s="130"/>
      <c r="G241" s="130"/>
      <c r="H241" s="130"/>
      <c r="I241" s="114"/>
      <c r="J241" s="114"/>
      <c r="K241" s="114"/>
    </row>
    <row r="242" spans="2:11">
      <c r="B242" s="113"/>
      <c r="C242" s="114"/>
      <c r="D242" s="130"/>
      <c r="E242" s="130"/>
      <c r="F242" s="130"/>
      <c r="G242" s="130"/>
      <c r="H242" s="130"/>
      <c r="I242" s="114"/>
      <c r="J242" s="114"/>
      <c r="K242" s="114"/>
    </row>
    <row r="243" spans="2:11">
      <c r="B243" s="113"/>
      <c r="C243" s="114"/>
      <c r="D243" s="130"/>
      <c r="E243" s="130"/>
      <c r="F243" s="130"/>
      <c r="G243" s="130"/>
      <c r="H243" s="130"/>
      <c r="I243" s="114"/>
      <c r="J243" s="114"/>
      <c r="K243" s="114"/>
    </row>
    <row r="244" spans="2:11">
      <c r="B244" s="113"/>
      <c r="C244" s="114"/>
      <c r="D244" s="130"/>
      <c r="E244" s="130"/>
      <c r="F244" s="130"/>
      <c r="G244" s="130"/>
      <c r="H244" s="130"/>
      <c r="I244" s="114"/>
      <c r="J244" s="114"/>
      <c r="K244" s="114"/>
    </row>
    <row r="245" spans="2:11">
      <c r="B245" s="113"/>
      <c r="C245" s="114"/>
      <c r="D245" s="130"/>
      <c r="E245" s="130"/>
      <c r="F245" s="130"/>
      <c r="G245" s="130"/>
      <c r="H245" s="130"/>
      <c r="I245" s="114"/>
      <c r="J245" s="114"/>
      <c r="K245" s="114"/>
    </row>
    <row r="246" spans="2:11">
      <c r="B246" s="113"/>
      <c r="C246" s="114"/>
      <c r="D246" s="130"/>
      <c r="E246" s="130"/>
      <c r="F246" s="130"/>
      <c r="G246" s="130"/>
      <c r="H246" s="130"/>
      <c r="I246" s="114"/>
      <c r="J246" s="114"/>
      <c r="K246" s="114"/>
    </row>
    <row r="247" spans="2:11">
      <c r="B247" s="113"/>
      <c r="C247" s="114"/>
      <c r="D247" s="130"/>
      <c r="E247" s="130"/>
      <c r="F247" s="130"/>
      <c r="G247" s="130"/>
      <c r="H247" s="130"/>
      <c r="I247" s="114"/>
      <c r="J247" s="114"/>
      <c r="K247" s="114"/>
    </row>
    <row r="248" spans="2:11">
      <c r="B248" s="113"/>
      <c r="C248" s="114"/>
      <c r="D248" s="130"/>
      <c r="E248" s="130"/>
      <c r="F248" s="130"/>
      <c r="G248" s="130"/>
      <c r="H248" s="130"/>
      <c r="I248" s="114"/>
      <c r="J248" s="114"/>
      <c r="K248" s="114"/>
    </row>
    <row r="249" spans="2:11">
      <c r="B249" s="113"/>
      <c r="C249" s="114"/>
      <c r="D249" s="130"/>
      <c r="E249" s="130"/>
      <c r="F249" s="130"/>
      <c r="G249" s="130"/>
      <c r="H249" s="130"/>
      <c r="I249" s="114"/>
      <c r="J249" s="114"/>
      <c r="K249" s="114"/>
    </row>
    <row r="250" spans="2:11">
      <c r="B250" s="113"/>
      <c r="C250" s="114"/>
      <c r="D250" s="130"/>
      <c r="E250" s="130"/>
      <c r="F250" s="130"/>
      <c r="G250" s="130"/>
      <c r="H250" s="130"/>
      <c r="I250" s="114"/>
      <c r="J250" s="114"/>
      <c r="K250" s="114"/>
    </row>
    <row r="251" spans="2:11">
      <c r="B251" s="113"/>
      <c r="C251" s="114"/>
      <c r="D251" s="130"/>
      <c r="E251" s="130"/>
      <c r="F251" s="130"/>
      <c r="G251" s="130"/>
      <c r="H251" s="130"/>
      <c r="I251" s="114"/>
      <c r="J251" s="114"/>
      <c r="K251" s="114"/>
    </row>
    <row r="252" spans="2:11">
      <c r="B252" s="113"/>
      <c r="C252" s="114"/>
      <c r="D252" s="130"/>
      <c r="E252" s="130"/>
      <c r="F252" s="130"/>
      <c r="G252" s="130"/>
      <c r="H252" s="130"/>
      <c r="I252" s="114"/>
      <c r="J252" s="114"/>
      <c r="K252" s="114"/>
    </row>
    <row r="253" spans="2:11">
      <c r="B253" s="113"/>
      <c r="C253" s="114"/>
      <c r="D253" s="130"/>
      <c r="E253" s="130"/>
      <c r="F253" s="130"/>
      <c r="G253" s="130"/>
      <c r="H253" s="130"/>
      <c r="I253" s="114"/>
      <c r="J253" s="114"/>
      <c r="K253" s="114"/>
    </row>
    <row r="254" spans="2:11">
      <c r="B254" s="113"/>
      <c r="C254" s="114"/>
      <c r="D254" s="130"/>
      <c r="E254" s="130"/>
      <c r="F254" s="130"/>
      <c r="G254" s="130"/>
      <c r="H254" s="130"/>
      <c r="I254" s="114"/>
      <c r="J254" s="114"/>
      <c r="K254" s="114"/>
    </row>
    <row r="255" spans="2:11">
      <c r="B255" s="113"/>
      <c r="C255" s="114"/>
      <c r="D255" s="130"/>
      <c r="E255" s="130"/>
      <c r="F255" s="130"/>
      <c r="G255" s="130"/>
      <c r="H255" s="130"/>
      <c r="I255" s="114"/>
      <c r="J255" s="114"/>
      <c r="K255" s="114"/>
    </row>
    <row r="256" spans="2:11">
      <c r="B256" s="113"/>
      <c r="C256" s="114"/>
      <c r="D256" s="130"/>
      <c r="E256" s="130"/>
      <c r="F256" s="130"/>
      <c r="G256" s="130"/>
      <c r="H256" s="130"/>
      <c r="I256" s="114"/>
      <c r="J256" s="114"/>
      <c r="K256" s="114"/>
    </row>
    <row r="257" spans="2:11">
      <c r="B257" s="113"/>
      <c r="C257" s="114"/>
      <c r="D257" s="130"/>
      <c r="E257" s="130"/>
      <c r="F257" s="130"/>
      <c r="G257" s="130"/>
      <c r="H257" s="130"/>
      <c r="I257" s="114"/>
      <c r="J257" s="114"/>
      <c r="K257" s="114"/>
    </row>
    <row r="258" spans="2:11">
      <c r="B258" s="113"/>
      <c r="C258" s="114"/>
      <c r="D258" s="130"/>
      <c r="E258" s="130"/>
      <c r="F258" s="130"/>
      <c r="G258" s="130"/>
      <c r="H258" s="130"/>
      <c r="I258" s="114"/>
      <c r="J258" s="114"/>
      <c r="K258" s="114"/>
    </row>
    <row r="259" spans="2:11">
      <c r="B259" s="113"/>
      <c r="C259" s="114"/>
      <c r="D259" s="130"/>
      <c r="E259" s="130"/>
      <c r="F259" s="130"/>
      <c r="G259" s="130"/>
      <c r="H259" s="130"/>
      <c r="I259" s="114"/>
      <c r="J259" s="114"/>
      <c r="K259" s="114"/>
    </row>
    <row r="260" spans="2:11">
      <c r="B260" s="113"/>
      <c r="C260" s="114"/>
      <c r="D260" s="130"/>
      <c r="E260" s="130"/>
      <c r="F260" s="130"/>
      <c r="G260" s="130"/>
      <c r="H260" s="130"/>
      <c r="I260" s="114"/>
      <c r="J260" s="114"/>
      <c r="K260" s="114"/>
    </row>
    <row r="261" spans="2:11">
      <c r="B261" s="113"/>
      <c r="C261" s="114"/>
      <c r="D261" s="130"/>
      <c r="E261" s="130"/>
      <c r="F261" s="130"/>
      <c r="G261" s="130"/>
      <c r="H261" s="130"/>
      <c r="I261" s="114"/>
      <c r="J261" s="114"/>
      <c r="K261" s="114"/>
    </row>
    <row r="262" spans="2:11">
      <c r="B262" s="113"/>
      <c r="C262" s="114"/>
      <c r="D262" s="130"/>
      <c r="E262" s="130"/>
      <c r="F262" s="130"/>
      <c r="G262" s="130"/>
      <c r="H262" s="130"/>
      <c r="I262" s="114"/>
      <c r="J262" s="114"/>
      <c r="K262" s="114"/>
    </row>
    <row r="263" spans="2:11">
      <c r="B263" s="113"/>
      <c r="C263" s="114"/>
      <c r="D263" s="130"/>
      <c r="E263" s="130"/>
      <c r="F263" s="130"/>
      <c r="G263" s="130"/>
      <c r="H263" s="130"/>
      <c r="I263" s="114"/>
      <c r="J263" s="114"/>
      <c r="K263" s="114"/>
    </row>
    <row r="264" spans="2:11">
      <c r="B264" s="113"/>
      <c r="C264" s="114"/>
      <c r="D264" s="130"/>
      <c r="E264" s="130"/>
      <c r="F264" s="130"/>
      <c r="G264" s="130"/>
      <c r="H264" s="130"/>
      <c r="I264" s="114"/>
      <c r="J264" s="114"/>
      <c r="K264" s="114"/>
    </row>
    <row r="265" spans="2:11">
      <c r="B265" s="113"/>
      <c r="C265" s="114"/>
      <c r="D265" s="130"/>
      <c r="E265" s="130"/>
      <c r="F265" s="130"/>
      <c r="G265" s="130"/>
      <c r="H265" s="130"/>
      <c r="I265" s="114"/>
      <c r="J265" s="114"/>
      <c r="K265" s="114"/>
    </row>
    <row r="266" spans="2:11">
      <c r="B266" s="113"/>
      <c r="C266" s="114"/>
      <c r="D266" s="130"/>
      <c r="E266" s="130"/>
      <c r="F266" s="130"/>
      <c r="G266" s="130"/>
      <c r="H266" s="130"/>
      <c r="I266" s="114"/>
      <c r="J266" s="114"/>
      <c r="K266" s="114"/>
    </row>
    <row r="267" spans="2:11">
      <c r="B267" s="113"/>
      <c r="C267" s="114"/>
      <c r="D267" s="130"/>
      <c r="E267" s="130"/>
      <c r="F267" s="130"/>
      <c r="G267" s="130"/>
      <c r="H267" s="130"/>
      <c r="I267" s="114"/>
      <c r="J267" s="114"/>
      <c r="K267" s="114"/>
    </row>
    <row r="268" spans="2:11">
      <c r="B268" s="113"/>
      <c r="C268" s="114"/>
      <c r="D268" s="130"/>
      <c r="E268" s="130"/>
      <c r="F268" s="130"/>
      <c r="G268" s="130"/>
      <c r="H268" s="130"/>
      <c r="I268" s="114"/>
      <c r="J268" s="114"/>
      <c r="K268" s="114"/>
    </row>
    <row r="269" spans="2:11">
      <c r="B269" s="113"/>
      <c r="C269" s="114"/>
      <c r="D269" s="130"/>
      <c r="E269" s="130"/>
      <c r="F269" s="130"/>
      <c r="G269" s="130"/>
      <c r="H269" s="130"/>
      <c r="I269" s="114"/>
      <c r="J269" s="114"/>
      <c r="K269" s="114"/>
    </row>
    <row r="270" spans="2:11">
      <c r="B270" s="113"/>
      <c r="C270" s="114"/>
      <c r="D270" s="130"/>
      <c r="E270" s="130"/>
      <c r="F270" s="130"/>
      <c r="G270" s="130"/>
      <c r="H270" s="130"/>
      <c r="I270" s="114"/>
      <c r="J270" s="114"/>
      <c r="K270" s="114"/>
    </row>
    <row r="271" spans="2:11">
      <c r="B271" s="113"/>
      <c r="C271" s="114"/>
      <c r="D271" s="130"/>
      <c r="E271" s="130"/>
      <c r="F271" s="130"/>
      <c r="G271" s="130"/>
      <c r="H271" s="130"/>
      <c r="I271" s="114"/>
      <c r="J271" s="114"/>
      <c r="K271" s="114"/>
    </row>
    <row r="272" spans="2:11">
      <c r="B272" s="113"/>
      <c r="C272" s="114"/>
      <c r="D272" s="130"/>
      <c r="E272" s="130"/>
      <c r="F272" s="130"/>
      <c r="G272" s="130"/>
      <c r="H272" s="130"/>
      <c r="I272" s="114"/>
      <c r="J272" s="114"/>
      <c r="K272" s="114"/>
    </row>
    <row r="273" spans="2:11">
      <c r="B273" s="113"/>
      <c r="C273" s="114"/>
      <c r="D273" s="130"/>
      <c r="E273" s="130"/>
      <c r="F273" s="130"/>
      <c r="G273" s="130"/>
      <c r="H273" s="130"/>
      <c r="I273" s="114"/>
      <c r="J273" s="114"/>
      <c r="K273" s="114"/>
    </row>
    <row r="274" spans="2:11">
      <c r="B274" s="113"/>
      <c r="C274" s="114"/>
      <c r="D274" s="130"/>
      <c r="E274" s="130"/>
      <c r="F274" s="130"/>
      <c r="G274" s="130"/>
      <c r="H274" s="130"/>
      <c r="I274" s="114"/>
      <c r="J274" s="114"/>
      <c r="K274" s="114"/>
    </row>
    <row r="275" spans="2:11">
      <c r="B275" s="113"/>
      <c r="C275" s="114"/>
      <c r="D275" s="130"/>
      <c r="E275" s="130"/>
      <c r="F275" s="130"/>
      <c r="G275" s="130"/>
      <c r="H275" s="130"/>
      <c r="I275" s="114"/>
      <c r="J275" s="114"/>
      <c r="K275" s="114"/>
    </row>
    <row r="276" spans="2:11">
      <c r="B276" s="113"/>
      <c r="C276" s="114"/>
      <c r="D276" s="130"/>
      <c r="E276" s="130"/>
      <c r="F276" s="130"/>
      <c r="G276" s="130"/>
      <c r="H276" s="130"/>
      <c r="I276" s="114"/>
      <c r="J276" s="114"/>
      <c r="K276" s="114"/>
    </row>
    <row r="277" spans="2:11">
      <c r="B277" s="113"/>
      <c r="C277" s="114"/>
      <c r="D277" s="130"/>
      <c r="E277" s="130"/>
      <c r="F277" s="130"/>
      <c r="G277" s="130"/>
      <c r="H277" s="130"/>
      <c r="I277" s="114"/>
      <c r="J277" s="114"/>
      <c r="K277" s="114"/>
    </row>
    <row r="278" spans="2:11">
      <c r="B278" s="113"/>
      <c r="C278" s="114"/>
      <c r="D278" s="130"/>
      <c r="E278" s="130"/>
      <c r="F278" s="130"/>
      <c r="G278" s="130"/>
      <c r="H278" s="130"/>
      <c r="I278" s="114"/>
      <c r="J278" s="114"/>
      <c r="K278" s="114"/>
    </row>
    <row r="279" spans="2:11">
      <c r="B279" s="113"/>
      <c r="C279" s="114"/>
      <c r="D279" s="130"/>
      <c r="E279" s="130"/>
      <c r="F279" s="130"/>
      <c r="G279" s="130"/>
      <c r="H279" s="130"/>
      <c r="I279" s="114"/>
      <c r="J279" s="114"/>
      <c r="K279" s="114"/>
    </row>
    <row r="280" spans="2:11">
      <c r="B280" s="113"/>
      <c r="C280" s="114"/>
      <c r="D280" s="130"/>
      <c r="E280" s="130"/>
      <c r="F280" s="130"/>
      <c r="G280" s="130"/>
      <c r="H280" s="130"/>
      <c r="I280" s="114"/>
      <c r="J280" s="114"/>
      <c r="K280" s="114"/>
    </row>
    <row r="281" spans="2:11">
      <c r="B281" s="113"/>
      <c r="C281" s="114"/>
      <c r="D281" s="130"/>
      <c r="E281" s="130"/>
      <c r="F281" s="130"/>
      <c r="G281" s="130"/>
      <c r="H281" s="130"/>
      <c r="I281" s="114"/>
      <c r="J281" s="114"/>
      <c r="K281" s="114"/>
    </row>
    <row r="282" spans="2:11">
      <c r="B282" s="113"/>
      <c r="C282" s="114"/>
      <c r="D282" s="130"/>
      <c r="E282" s="130"/>
      <c r="F282" s="130"/>
      <c r="G282" s="130"/>
      <c r="H282" s="130"/>
      <c r="I282" s="114"/>
      <c r="J282" s="114"/>
      <c r="K282" s="114"/>
    </row>
    <row r="283" spans="2:11">
      <c r="B283" s="113"/>
      <c r="C283" s="114"/>
      <c r="D283" s="130"/>
      <c r="E283" s="130"/>
      <c r="F283" s="130"/>
      <c r="G283" s="130"/>
      <c r="H283" s="130"/>
      <c r="I283" s="114"/>
      <c r="J283" s="114"/>
      <c r="K283" s="114"/>
    </row>
    <row r="284" spans="2:11">
      <c r="B284" s="113"/>
      <c r="C284" s="114"/>
      <c r="D284" s="130"/>
      <c r="E284" s="130"/>
      <c r="F284" s="130"/>
      <c r="G284" s="130"/>
      <c r="H284" s="130"/>
      <c r="I284" s="114"/>
      <c r="J284" s="114"/>
      <c r="K284" s="114"/>
    </row>
    <row r="285" spans="2:11">
      <c r="B285" s="113"/>
      <c r="C285" s="114"/>
      <c r="D285" s="130"/>
      <c r="E285" s="130"/>
      <c r="F285" s="130"/>
      <c r="G285" s="130"/>
      <c r="H285" s="130"/>
      <c r="I285" s="114"/>
      <c r="J285" s="114"/>
      <c r="K285" s="114"/>
    </row>
    <row r="286" spans="2:11">
      <c r="B286" s="113"/>
      <c r="C286" s="114"/>
      <c r="D286" s="130"/>
      <c r="E286" s="130"/>
      <c r="F286" s="130"/>
      <c r="G286" s="130"/>
      <c r="H286" s="130"/>
      <c r="I286" s="114"/>
      <c r="J286" s="114"/>
      <c r="K286" s="114"/>
    </row>
    <row r="287" spans="2:11">
      <c r="B287" s="113"/>
      <c r="C287" s="114"/>
      <c r="D287" s="130"/>
      <c r="E287" s="130"/>
      <c r="F287" s="130"/>
      <c r="G287" s="130"/>
      <c r="H287" s="130"/>
      <c r="I287" s="114"/>
      <c r="J287" s="114"/>
      <c r="K287" s="114"/>
    </row>
    <row r="288" spans="2:11">
      <c r="B288" s="113"/>
      <c r="C288" s="114"/>
      <c r="D288" s="130"/>
      <c r="E288" s="130"/>
      <c r="F288" s="130"/>
      <c r="G288" s="130"/>
      <c r="H288" s="130"/>
      <c r="I288" s="114"/>
      <c r="J288" s="114"/>
      <c r="K288" s="114"/>
    </row>
    <row r="289" spans="2:11">
      <c r="B289" s="113"/>
      <c r="C289" s="114"/>
      <c r="D289" s="130"/>
      <c r="E289" s="130"/>
      <c r="F289" s="130"/>
      <c r="G289" s="130"/>
      <c r="H289" s="130"/>
      <c r="I289" s="114"/>
      <c r="J289" s="114"/>
      <c r="K289" s="114"/>
    </row>
    <row r="290" spans="2:11">
      <c r="B290" s="113"/>
      <c r="C290" s="114"/>
      <c r="D290" s="130"/>
      <c r="E290" s="130"/>
      <c r="F290" s="130"/>
      <c r="G290" s="130"/>
      <c r="H290" s="130"/>
      <c r="I290" s="114"/>
      <c r="J290" s="114"/>
      <c r="K290" s="114"/>
    </row>
    <row r="291" spans="2:11">
      <c r="B291" s="113"/>
      <c r="C291" s="114"/>
      <c r="D291" s="130"/>
      <c r="E291" s="130"/>
      <c r="F291" s="130"/>
      <c r="G291" s="130"/>
      <c r="H291" s="130"/>
      <c r="I291" s="114"/>
      <c r="J291" s="114"/>
      <c r="K291" s="114"/>
    </row>
    <row r="292" spans="2:11">
      <c r="B292" s="113"/>
      <c r="C292" s="114"/>
      <c r="D292" s="130"/>
      <c r="E292" s="130"/>
      <c r="F292" s="130"/>
      <c r="G292" s="130"/>
      <c r="H292" s="130"/>
      <c r="I292" s="114"/>
      <c r="J292" s="114"/>
      <c r="K292" s="114"/>
    </row>
    <row r="293" spans="2:11">
      <c r="B293" s="113"/>
      <c r="C293" s="114"/>
      <c r="D293" s="130"/>
      <c r="E293" s="130"/>
      <c r="F293" s="130"/>
      <c r="G293" s="130"/>
      <c r="H293" s="130"/>
      <c r="I293" s="114"/>
      <c r="J293" s="114"/>
      <c r="K293" s="114"/>
    </row>
    <row r="294" spans="2:11">
      <c r="B294" s="113"/>
      <c r="C294" s="114"/>
      <c r="D294" s="130"/>
      <c r="E294" s="130"/>
      <c r="F294" s="130"/>
      <c r="G294" s="130"/>
      <c r="H294" s="130"/>
      <c r="I294" s="114"/>
      <c r="J294" s="114"/>
      <c r="K294" s="114"/>
    </row>
    <row r="295" spans="2:11">
      <c r="B295" s="113"/>
      <c r="C295" s="114"/>
      <c r="D295" s="130"/>
      <c r="E295" s="130"/>
      <c r="F295" s="130"/>
      <c r="G295" s="130"/>
      <c r="H295" s="130"/>
      <c r="I295" s="114"/>
      <c r="J295" s="114"/>
      <c r="K295" s="114"/>
    </row>
    <row r="296" spans="2:11">
      <c r="B296" s="113"/>
      <c r="C296" s="114"/>
      <c r="D296" s="130"/>
      <c r="E296" s="130"/>
      <c r="F296" s="130"/>
      <c r="G296" s="130"/>
      <c r="H296" s="130"/>
      <c r="I296" s="114"/>
      <c r="J296" s="114"/>
      <c r="K296" s="114"/>
    </row>
    <row r="297" spans="2:11">
      <c r="B297" s="113"/>
      <c r="C297" s="114"/>
      <c r="D297" s="130"/>
      <c r="E297" s="130"/>
      <c r="F297" s="130"/>
      <c r="G297" s="130"/>
      <c r="H297" s="130"/>
      <c r="I297" s="114"/>
      <c r="J297" s="114"/>
      <c r="K297" s="114"/>
    </row>
    <row r="298" spans="2:11">
      <c r="B298" s="113"/>
      <c r="C298" s="114"/>
      <c r="D298" s="130"/>
      <c r="E298" s="130"/>
      <c r="F298" s="130"/>
      <c r="G298" s="130"/>
      <c r="H298" s="130"/>
      <c r="I298" s="114"/>
      <c r="J298" s="114"/>
      <c r="K298" s="114"/>
    </row>
    <row r="299" spans="2:11">
      <c r="B299" s="113"/>
      <c r="C299" s="114"/>
      <c r="D299" s="130"/>
      <c r="E299" s="130"/>
      <c r="F299" s="130"/>
      <c r="G299" s="130"/>
      <c r="H299" s="130"/>
      <c r="I299" s="114"/>
      <c r="J299" s="114"/>
      <c r="K299" s="114"/>
    </row>
    <row r="300" spans="2:11">
      <c r="B300" s="113"/>
      <c r="C300" s="114"/>
      <c r="D300" s="130"/>
      <c r="E300" s="130"/>
      <c r="F300" s="130"/>
      <c r="G300" s="130"/>
      <c r="H300" s="130"/>
      <c r="I300" s="114"/>
      <c r="J300" s="114"/>
      <c r="K300" s="114"/>
    </row>
    <row r="301" spans="2:11">
      <c r="B301" s="113"/>
      <c r="C301" s="114"/>
      <c r="D301" s="130"/>
      <c r="E301" s="130"/>
      <c r="F301" s="130"/>
      <c r="G301" s="130"/>
      <c r="H301" s="130"/>
      <c r="I301" s="114"/>
      <c r="J301" s="114"/>
      <c r="K301" s="114"/>
    </row>
    <row r="302" spans="2:11">
      <c r="B302" s="113"/>
      <c r="C302" s="114"/>
      <c r="D302" s="130"/>
      <c r="E302" s="130"/>
      <c r="F302" s="130"/>
      <c r="G302" s="130"/>
      <c r="H302" s="130"/>
      <c r="I302" s="114"/>
      <c r="J302" s="114"/>
      <c r="K302" s="114"/>
    </row>
    <row r="303" spans="2:11">
      <c r="B303" s="113"/>
      <c r="C303" s="114"/>
      <c r="D303" s="130"/>
      <c r="E303" s="130"/>
      <c r="F303" s="130"/>
      <c r="G303" s="130"/>
      <c r="H303" s="130"/>
      <c r="I303" s="114"/>
      <c r="J303" s="114"/>
      <c r="K303" s="11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3:I27 I1:I11 C5:C1048576 D1:H27 A1:B1048576 J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zoomScale="70" zoomScaleNormal="70" workbookViewId="0">
      <selection activeCell="A60" sqref="A60:XFD60"/>
    </sheetView>
  </sheetViews>
  <sheetFormatPr defaultColWidth="9.140625" defaultRowHeight="18"/>
  <cols>
    <col min="1" max="1" width="6.28515625" style="1" customWidth="1"/>
    <col min="2" max="2" width="68.5703125" style="2" bestFit="1" customWidth="1"/>
    <col min="3" max="3" width="47.42578125" style="1" customWidth="1"/>
    <col min="4" max="4" width="12.42578125" style="1" bestFit="1" customWidth="1"/>
    <col min="5" max="16384" width="9.140625" style="1"/>
  </cols>
  <sheetData>
    <row r="1" spans="2:6">
      <c r="B1" s="46" t="s">
        <v>143</v>
      </c>
      <c r="C1" s="67" t="s" vm="1">
        <v>224</v>
      </c>
    </row>
    <row r="2" spans="2:6">
      <c r="B2" s="46" t="s">
        <v>142</v>
      </c>
      <c r="C2" s="67" t="s">
        <v>225</v>
      </c>
    </row>
    <row r="3" spans="2:6">
      <c r="B3" s="46" t="s">
        <v>144</v>
      </c>
      <c r="C3" s="67" t="s">
        <v>226</v>
      </c>
    </row>
    <row r="4" spans="2:6">
      <c r="B4" s="46" t="s">
        <v>145</v>
      </c>
      <c r="C4" s="67">
        <v>2207</v>
      </c>
    </row>
    <row r="6" spans="2:6" ht="26.25" customHeight="1">
      <c r="B6" s="153" t="s">
        <v>177</v>
      </c>
      <c r="C6" s="154"/>
      <c r="D6" s="155"/>
    </row>
    <row r="7" spans="2:6" s="3" customFormat="1" ht="31.5">
      <c r="B7" s="47" t="s">
        <v>113</v>
      </c>
      <c r="C7" s="52" t="s">
        <v>105</v>
      </c>
      <c r="D7" s="53" t="s">
        <v>104</v>
      </c>
    </row>
    <row r="8" spans="2:6" s="3" customFormat="1">
      <c r="B8" s="14"/>
      <c r="C8" s="31" t="s">
        <v>204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7" t="s">
        <v>2572</v>
      </c>
      <c r="C10" s="148">
        <v>28118.43106840556</v>
      </c>
      <c r="D10" s="147"/>
    </row>
    <row r="11" spans="2:6">
      <c r="B11" s="145" t="s">
        <v>24</v>
      </c>
      <c r="C11" s="148">
        <v>15376.186806998034</v>
      </c>
      <c r="D11" s="146"/>
    </row>
    <row r="12" spans="2:6">
      <c r="B12" s="143" t="s">
        <v>2675</v>
      </c>
      <c r="C12" s="149">
        <v>2522.331122967822</v>
      </c>
      <c r="D12" s="144">
        <v>46698</v>
      </c>
      <c r="E12" s="3"/>
      <c r="F12" s="3"/>
    </row>
    <row r="13" spans="2:6">
      <c r="B13" s="143" t="s">
        <v>2578</v>
      </c>
      <c r="C13" s="149">
        <v>475.17802078500006</v>
      </c>
      <c r="D13" s="144">
        <v>47467</v>
      </c>
      <c r="E13" s="3"/>
      <c r="F13" s="3"/>
    </row>
    <row r="14" spans="2:6">
      <c r="B14" s="143" t="s">
        <v>2579</v>
      </c>
      <c r="C14" s="149">
        <v>549.07981500000005</v>
      </c>
      <c r="D14" s="144">
        <v>46132</v>
      </c>
    </row>
    <row r="15" spans="2:6">
      <c r="B15" s="143" t="s">
        <v>2676</v>
      </c>
      <c r="C15" s="149">
        <v>221.9395970015928</v>
      </c>
      <c r="D15" s="144">
        <v>45199</v>
      </c>
      <c r="E15" s="3"/>
      <c r="F15" s="3"/>
    </row>
    <row r="16" spans="2:6">
      <c r="B16" s="143" t="s">
        <v>2677</v>
      </c>
      <c r="C16" s="149">
        <v>6359.0904521853454</v>
      </c>
      <c r="D16" s="144">
        <v>46871</v>
      </c>
      <c r="E16" s="3"/>
      <c r="F16" s="3"/>
    </row>
    <row r="17" spans="2:4">
      <c r="B17" s="143" t="s">
        <v>2678</v>
      </c>
      <c r="C17" s="149">
        <v>205.7420862496208</v>
      </c>
      <c r="D17" s="144">
        <v>48482</v>
      </c>
    </row>
    <row r="18" spans="2:4">
      <c r="B18" s="143" t="s">
        <v>2679</v>
      </c>
      <c r="C18" s="149">
        <v>752.72086161450318</v>
      </c>
      <c r="D18" s="144">
        <v>45169</v>
      </c>
    </row>
    <row r="19" spans="2:4">
      <c r="B19" s="143" t="s">
        <v>2680</v>
      </c>
      <c r="C19" s="149">
        <v>1030.4371912822694</v>
      </c>
      <c r="D19" s="144">
        <v>46253</v>
      </c>
    </row>
    <row r="20" spans="2:4">
      <c r="B20" s="143" t="s">
        <v>2681</v>
      </c>
      <c r="C20" s="149">
        <v>533.68707492121746</v>
      </c>
      <c r="D20" s="144">
        <v>46022</v>
      </c>
    </row>
    <row r="21" spans="2:4">
      <c r="B21" s="143" t="s">
        <v>2682</v>
      </c>
      <c r="C21" s="149">
        <v>76.634949463920009</v>
      </c>
      <c r="D21" s="144">
        <v>48844</v>
      </c>
    </row>
    <row r="22" spans="2:4">
      <c r="B22" s="143" t="s">
        <v>2683</v>
      </c>
      <c r="C22" s="149">
        <v>146.16341761762479</v>
      </c>
      <c r="D22" s="144">
        <v>45340</v>
      </c>
    </row>
    <row r="23" spans="2:4">
      <c r="B23" s="143" t="s">
        <v>2684</v>
      </c>
      <c r="C23" s="149">
        <v>507.84654999999998</v>
      </c>
      <c r="D23" s="144">
        <v>45838</v>
      </c>
    </row>
    <row r="24" spans="2:4">
      <c r="B24" s="143" t="s">
        <v>2685</v>
      </c>
      <c r="C24" s="149">
        <v>903.43022991871248</v>
      </c>
      <c r="D24" s="144">
        <v>45935</v>
      </c>
    </row>
    <row r="25" spans="2:4">
      <c r="B25" s="143" t="s">
        <v>2686</v>
      </c>
      <c r="C25" s="149">
        <v>309.66743799040478</v>
      </c>
      <c r="D25" s="144">
        <v>52047</v>
      </c>
    </row>
    <row r="26" spans="2:4">
      <c r="B26" s="143" t="s">
        <v>2687</v>
      </c>
      <c r="C26" s="149">
        <v>782.23800000000006</v>
      </c>
      <c r="D26" s="144">
        <v>45363</v>
      </c>
    </row>
    <row r="27" spans="2:4">
      <c r="B27" s="145" t="s">
        <v>39</v>
      </c>
      <c r="C27" s="148">
        <v>12742.244261407524</v>
      </c>
      <c r="D27" s="146"/>
    </row>
    <row r="28" spans="2:4">
      <c r="B28" s="143" t="s">
        <v>1752</v>
      </c>
      <c r="C28" s="149">
        <v>15.811942608427056</v>
      </c>
      <c r="D28" s="144">
        <v>47467</v>
      </c>
    </row>
    <row r="29" spans="2:4">
      <c r="B29" s="143" t="s">
        <v>2580</v>
      </c>
      <c r="C29" s="149">
        <v>1943.5647016400001</v>
      </c>
      <c r="D29" s="144">
        <v>46601</v>
      </c>
    </row>
    <row r="30" spans="2:4">
      <c r="B30" s="143" t="s">
        <v>1754</v>
      </c>
      <c r="C30" s="149">
        <v>668.71746796000002</v>
      </c>
      <c r="D30" s="144">
        <v>46371</v>
      </c>
    </row>
    <row r="31" spans="2:4">
      <c r="B31" s="143" t="s">
        <v>2581</v>
      </c>
      <c r="C31" s="149">
        <v>3039.9767047200003</v>
      </c>
      <c r="D31" s="144">
        <v>45343</v>
      </c>
    </row>
    <row r="32" spans="2:4">
      <c r="B32" s="143" t="s">
        <v>2582</v>
      </c>
      <c r="C32" s="149">
        <v>1017.3989145708</v>
      </c>
      <c r="D32" s="144">
        <v>45494</v>
      </c>
    </row>
    <row r="33" spans="2:4">
      <c r="B33" s="143" t="s">
        <v>1756</v>
      </c>
      <c r="C33" s="149">
        <v>39.03704909693186</v>
      </c>
      <c r="D33" s="144">
        <v>46753</v>
      </c>
    </row>
    <row r="34" spans="2:4">
      <c r="B34" s="143" t="s">
        <v>2583</v>
      </c>
      <c r="C34" s="149">
        <v>1850.3598057600002</v>
      </c>
      <c r="D34" s="144">
        <v>46012</v>
      </c>
    </row>
    <row r="35" spans="2:4">
      <c r="B35" s="143" t="s">
        <v>2688</v>
      </c>
      <c r="C35" s="149">
        <v>10.766722091828999</v>
      </c>
      <c r="D35" s="144">
        <v>45515</v>
      </c>
    </row>
    <row r="36" spans="2:4">
      <c r="B36" s="143" t="s">
        <v>1759</v>
      </c>
      <c r="C36" s="149">
        <v>181.08546013189098</v>
      </c>
      <c r="D36" s="144">
        <v>47665</v>
      </c>
    </row>
    <row r="37" spans="2:4">
      <c r="B37" s="143" t="s">
        <v>2689</v>
      </c>
      <c r="C37" s="149">
        <v>25.366369683073749</v>
      </c>
      <c r="D37" s="144">
        <v>46418</v>
      </c>
    </row>
    <row r="38" spans="2:4">
      <c r="B38" s="143" t="s">
        <v>1743</v>
      </c>
      <c r="C38" s="149">
        <v>417.91134329000005</v>
      </c>
      <c r="D38" s="144">
        <v>47262</v>
      </c>
    </row>
    <row r="39" spans="2:4">
      <c r="B39" s="143" t="s">
        <v>2690</v>
      </c>
      <c r="C39" s="149">
        <v>0.20074507859200003</v>
      </c>
      <c r="D39" s="144">
        <v>45126</v>
      </c>
    </row>
    <row r="40" spans="2:4">
      <c r="B40" s="143" t="s">
        <v>2584</v>
      </c>
      <c r="C40" s="149">
        <v>515.12348106288675</v>
      </c>
      <c r="D40" s="144">
        <v>47665</v>
      </c>
    </row>
    <row r="41" spans="2:4">
      <c r="B41" s="143" t="s">
        <v>2585</v>
      </c>
      <c r="C41" s="149">
        <v>52.01025293730271</v>
      </c>
      <c r="D41" s="144">
        <v>45485</v>
      </c>
    </row>
    <row r="42" spans="2:4">
      <c r="B42" s="143" t="s">
        <v>2586</v>
      </c>
      <c r="C42" s="149">
        <v>129.24570163726793</v>
      </c>
      <c r="D42" s="144">
        <v>46417</v>
      </c>
    </row>
    <row r="43" spans="2:4">
      <c r="B43" s="143" t="s">
        <v>2587</v>
      </c>
      <c r="C43" s="149">
        <v>135.87451452323461</v>
      </c>
      <c r="D43" s="144">
        <v>47832</v>
      </c>
    </row>
    <row r="44" spans="2:4">
      <c r="B44" s="143" t="s">
        <v>2588</v>
      </c>
      <c r="C44" s="149">
        <v>142.90271248240046</v>
      </c>
      <c r="D44" s="144">
        <v>48121</v>
      </c>
    </row>
    <row r="45" spans="2:4">
      <c r="B45" s="143" t="s">
        <v>2589</v>
      </c>
      <c r="C45" s="149">
        <v>37.924183618454478</v>
      </c>
      <c r="D45" s="144">
        <v>48121</v>
      </c>
    </row>
    <row r="46" spans="2:4">
      <c r="B46" s="143" t="s">
        <v>2691</v>
      </c>
      <c r="C46" s="149">
        <v>0.62501850363625011</v>
      </c>
      <c r="D46" s="144">
        <v>45371</v>
      </c>
    </row>
    <row r="47" spans="2:4">
      <c r="B47" s="143" t="s">
        <v>1766</v>
      </c>
      <c r="C47" s="149">
        <v>200.779588296366</v>
      </c>
      <c r="D47" s="144">
        <v>47937</v>
      </c>
    </row>
    <row r="48" spans="2:4">
      <c r="B48" s="143" t="s">
        <v>2692</v>
      </c>
      <c r="C48" s="149">
        <v>9.3899229653050007</v>
      </c>
      <c r="D48" s="144">
        <v>45187</v>
      </c>
    </row>
    <row r="49" spans="2:4">
      <c r="B49" s="143" t="s">
        <v>2693</v>
      </c>
      <c r="C49" s="149">
        <v>12.810305316753501</v>
      </c>
      <c r="D49" s="144">
        <v>45602</v>
      </c>
    </row>
    <row r="50" spans="2:4">
      <c r="B50" s="143" t="s">
        <v>2590</v>
      </c>
      <c r="C50" s="149">
        <v>812.03493000000003</v>
      </c>
      <c r="D50" s="144">
        <v>46938</v>
      </c>
    </row>
    <row r="51" spans="2:4">
      <c r="B51" s="143" t="s">
        <v>2591</v>
      </c>
      <c r="C51" s="149">
        <v>21.552925640379261</v>
      </c>
      <c r="D51" s="144">
        <v>46722</v>
      </c>
    </row>
    <row r="52" spans="2:4">
      <c r="B52" s="143" t="s">
        <v>2592</v>
      </c>
      <c r="C52" s="149">
        <v>30.932219467628766</v>
      </c>
      <c r="D52" s="144">
        <v>46794</v>
      </c>
    </row>
    <row r="53" spans="2:4">
      <c r="B53" s="143" t="s">
        <v>1771</v>
      </c>
      <c r="C53" s="149">
        <v>21.878158805822757</v>
      </c>
      <c r="D53" s="144">
        <v>47467</v>
      </c>
    </row>
    <row r="54" spans="2:4">
      <c r="B54" s="143" t="s">
        <v>2694</v>
      </c>
      <c r="C54" s="149">
        <v>3.1080753209262499</v>
      </c>
      <c r="D54" s="144">
        <v>46014</v>
      </c>
    </row>
    <row r="55" spans="2:4">
      <c r="B55" s="143" t="s">
        <v>2695</v>
      </c>
      <c r="C55" s="149">
        <v>1.46062256761575</v>
      </c>
      <c r="D55" s="144">
        <v>45830</v>
      </c>
    </row>
    <row r="56" spans="2:4">
      <c r="B56" s="143" t="s">
        <v>2593</v>
      </c>
      <c r="C56" s="149">
        <v>536.71821823000005</v>
      </c>
      <c r="D56" s="144">
        <v>47031</v>
      </c>
    </row>
    <row r="57" spans="2:4">
      <c r="B57" s="143" t="s">
        <v>2594</v>
      </c>
      <c r="C57" s="149">
        <v>816.48103500000002</v>
      </c>
      <c r="D57" s="144">
        <v>46054</v>
      </c>
    </row>
    <row r="58" spans="2:4">
      <c r="B58" s="143" t="s">
        <v>2595</v>
      </c>
      <c r="C58" s="149">
        <v>40.942257869999999</v>
      </c>
      <c r="D58" s="144">
        <v>47262</v>
      </c>
    </row>
    <row r="59" spans="2:4">
      <c r="B59" s="143" t="s">
        <v>2596</v>
      </c>
      <c r="C59" s="149">
        <v>10.252799530000001</v>
      </c>
      <c r="D59" s="144">
        <v>45939</v>
      </c>
    </row>
    <row r="60" spans="2:4">
      <c r="B60" s="75"/>
      <c r="C60" s="76"/>
      <c r="D60" s="144"/>
    </row>
    <row r="61" spans="2:4">
      <c r="B61" s="75"/>
      <c r="C61" s="76"/>
      <c r="D61" s="94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113"/>
      <c r="C109" s="114"/>
      <c r="D109" s="114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  <row r="601" spans="2:4">
      <c r="B601" s="113"/>
      <c r="C601" s="114"/>
      <c r="D601" s="114"/>
    </row>
    <row r="602" spans="2:4">
      <c r="B602" s="113"/>
      <c r="C602" s="114"/>
      <c r="D602" s="114"/>
    </row>
    <row r="603" spans="2:4">
      <c r="B603" s="113"/>
      <c r="C603" s="114"/>
      <c r="D603" s="114"/>
    </row>
    <row r="604" spans="2:4">
      <c r="B604" s="113"/>
      <c r="C604" s="114"/>
      <c r="D604" s="114"/>
    </row>
    <row r="605" spans="2:4">
      <c r="B605" s="113"/>
      <c r="C605" s="114"/>
      <c r="D605" s="114"/>
    </row>
    <row r="606" spans="2:4">
      <c r="B606" s="113"/>
      <c r="C606" s="114"/>
      <c r="D606" s="114"/>
    </row>
    <row r="607" spans="2:4">
      <c r="B607" s="113"/>
      <c r="C607" s="114"/>
      <c r="D607" s="114"/>
    </row>
    <row r="608" spans="2:4">
      <c r="B608" s="113"/>
      <c r="C608" s="114"/>
      <c r="D608" s="114"/>
    </row>
    <row r="609" spans="2:4">
      <c r="B609" s="113"/>
      <c r="C609" s="114"/>
      <c r="D609" s="114"/>
    </row>
    <row r="610" spans="2:4">
      <c r="B610" s="113"/>
      <c r="C610" s="114"/>
      <c r="D610" s="114"/>
    </row>
    <row r="611" spans="2:4">
      <c r="B611" s="113"/>
      <c r="C611" s="114"/>
      <c r="D611" s="114"/>
    </row>
    <row r="612" spans="2:4">
      <c r="B612" s="113"/>
      <c r="C612" s="114"/>
      <c r="D612" s="114"/>
    </row>
    <row r="613" spans="2:4">
      <c r="B613" s="113"/>
      <c r="C613" s="114"/>
      <c r="D613" s="114"/>
    </row>
    <row r="614" spans="2:4">
      <c r="B614" s="113"/>
      <c r="C614" s="114"/>
      <c r="D614" s="114"/>
    </row>
    <row r="615" spans="2:4">
      <c r="B615" s="113"/>
      <c r="C615" s="114"/>
      <c r="D615" s="114"/>
    </row>
    <row r="616" spans="2:4">
      <c r="B616" s="113"/>
      <c r="C616" s="114"/>
      <c r="D616" s="114"/>
    </row>
    <row r="617" spans="2:4">
      <c r="B617" s="113"/>
      <c r="C617" s="114"/>
      <c r="D617" s="114"/>
    </row>
    <row r="618" spans="2:4">
      <c r="B618" s="113"/>
      <c r="C618" s="114"/>
      <c r="D618" s="114"/>
    </row>
    <row r="619" spans="2:4">
      <c r="B619" s="113"/>
      <c r="C619" s="114"/>
      <c r="D619" s="114"/>
    </row>
    <row r="620" spans="2:4">
      <c r="B620" s="113"/>
      <c r="C620" s="114"/>
      <c r="D620" s="114"/>
    </row>
    <row r="621" spans="2:4">
      <c r="B621" s="113"/>
      <c r="C621" s="114"/>
      <c r="D621" s="114"/>
    </row>
    <row r="622" spans="2:4">
      <c r="B622" s="113"/>
      <c r="C622" s="114"/>
      <c r="D622" s="114"/>
    </row>
    <row r="623" spans="2:4">
      <c r="B623" s="113"/>
      <c r="C623" s="114"/>
      <c r="D623" s="114"/>
    </row>
    <row r="624" spans="2:4">
      <c r="B624" s="113"/>
      <c r="C624" s="114"/>
      <c r="D624" s="114"/>
    </row>
    <row r="625" spans="2:4">
      <c r="B625" s="113"/>
      <c r="C625" s="114"/>
      <c r="D625" s="114"/>
    </row>
    <row r="626" spans="2:4">
      <c r="B626" s="113"/>
      <c r="C626" s="114"/>
      <c r="D626" s="114"/>
    </row>
    <row r="627" spans="2:4">
      <c r="B627" s="113"/>
      <c r="C627" s="114"/>
      <c r="D627" s="114"/>
    </row>
    <row r="628" spans="2:4">
      <c r="B628" s="113"/>
      <c r="C628" s="114"/>
      <c r="D628" s="114"/>
    </row>
    <row r="629" spans="2:4">
      <c r="B629" s="113"/>
      <c r="C629" s="114"/>
      <c r="D629" s="114"/>
    </row>
    <row r="630" spans="2:4">
      <c r="B630" s="113"/>
      <c r="C630" s="114"/>
      <c r="D630" s="114"/>
    </row>
    <row r="631" spans="2:4">
      <c r="B631" s="113"/>
      <c r="C631" s="114"/>
      <c r="D631" s="114"/>
    </row>
    <row r="632" spans="2:4">
      <c r="B632" s="113"/>
      <c r="C632" s="114"/>
      <c r="D632" s="114"/>
    </row>
    <row r="633" spans="2:4">
      <c r="B633" s="113"/>
      <c r="C633" s="114"/>
      <c r="D633" s="114"/>
    </row>
    <row r="634" spans="2:4">
      <c r="B634" s="113"/>
      <c r="C634" s="114"/>
      <c r="D634" s="114"/>
    </row>
    <row r="635" spans="2:4">
      <c r="B635" s="113"/>
      <c r="C635" s="114"/>
      <c r="D635" s="114"/>
    </row>
    <row r="636" spans="2:4">
      <c r="B636" s="113"/>
      <c r="C636" s="114"/>
      <c r="D636" s="114"/>
    </row>
    <row r="637" spans="2:4">
      <c r="B637" s="113"/>
      <c r="C637" s="114"/>
      <c r="D637" s="114"/>
    </row>
    <row r="638" spans="2:4">
      <c r="B638" s="113"/>
      <c r="C638" s="114"/>
      <c r="D638" s="114"/>
    </row>
    <row r="639" spans="2:4">
      <c r="B639" s="113"/>
      <c r="C639" s="114"/>
      <c r="D639" s="114"/>
    </row>
    <row r="640" spans="2:4">
      <c r="B640" s="113"/>
      <c r="C640" s="114"/>
      <c r="D640" s="114"/>
    </row>
    <row r="641" spans="2:4">
      <c r="B641" s="113"/>
      <c r="C641" s="114"/>
      <c r="D641" s="114"/>
    </row>
    <row r="642" spans="2:4">
      <c r="B642" s="113"/>
      <c r="C642" s="114"/>
      <c r="D642" s="114"/>
    </row>
    <row r="643" spans="2:4">
      <c r="B643" s="113"/>
      <c r="C643" s="114"/>
      <c r="D643" s="114"/>
    </row>
    <row r="644" spans="2:4">
      <c r="B644" s="113"/>
      <c r="C644" s="114"/>
      <c r="D644" s="114"/>
    </row>
    <row r="645" spans="2:4">
      <c r="B645" s="113"/>
      <c r="C645" s="114"/>
      <c r="D645" s="114"/>
    </row>
    <row r="646" spans="2:4">
      <c r="B646" s="113"/>
      <c r="C646" s="114"/>
      <c r="D646" s="114"/>
    </row>
    <row r="647" spans="2:4">
      <c r="B647" s="113"/>
      <c r="C647" s="114"/>
      <c r="D647" s="114"/>
    </row>
    <row r="648" spans="2:4">
      <c r="B648" s="113"/>
      <c r="C648" s="114"/>
      <c r="D648" s="114"/>
    </row>
    <row r="649" spans="2:4">
      <c r="B649" s="113"/>
      <c r="C649" s="114"/>
      <c r="D649" s="114"/>
    </row>
    <row r="650" spans="2:4">
      <c r="B650" s="113"/>
      <c r="C650" s="114"/>
      <c r="D650" s="114"/>
    </row>
    <row r="651" spans="2:4">
      <c r="B651" s="113"/>
      <c r="C651" s="114"/>
      <c r="D651" s="114"/>
    </row>
    <row r="652" spans="2:4">
      <c r="B652" s="113"/>
      <c r="C652" s="114"/>
      <c r="D652" s="114"/>
    </row>
    <row r="653" spans="2:4">
      <c r="B653" s="113"/>
      <c r="C653" s="114"/>
      <c r="D653" s="114"/>
    </row>
    <row r="654" spans="2:4">
      <c r="B654" s="113"/>
      <c r="C654" s="114"/>
      <c r="D654" s="114"/>
    </row>
    <row r="655" spans="2:4">
      <c r="B655" s="113"/>
      <c r="C655" s="114"/>
      <c r="D655" s="114"/>
    </row>
    <row r="656" spans="2:4">
      <c r="B656" s="113"/>
      <c r="C656" s="114"/>
      <c r="D656" s="114"/>
    </row>
    <row r="657" spans="2:4">
      <c r="B657" s="113"/>
      <c r="C657" s="114"/>
      <c r="D657" s="114"/>
    </row>
    <row r="658" spans="2:4">
      <c r="B658" s="113"/>
      <c r="C658" s="114"/>
      <c r="D658" s="114"/>
    </row>
    <row r="659" spans="2:4">
      <c r="B659" s="113"/>
      <c r="C659" s="114"/>
      <c r="D659" s="114"/>
    </row>
    <row r="660" spans="2:4">
      <c r="B660" s="113"/>
      <c r="C660" s="114"/>
      <c r="D660" s="114"/>
    </row>
    <row r="661" spans="2:4">
      <c r="B661" s="113"/>
      <c r="C661" s="114"/>
      <c r="D661" s="114"/>
    </row>
    <row r="662" spans="2:4">
      <c r="B662" s="113"/>
      <c r="C662" s="114"/>
      <c r="D662" s="114"/>
    </row>
    <row r="663" spans="2:4">
      <c r="B663" s="113"/>
      <c r="C663" s="114"/>
      <c r="D663" s="114"/>
    </row>
    <row r="664" spans="2:4">
      <c r="B664" s="113"/>
      <c r="C664" s="114"/>
      <c r="D664" s="114"/>
    </row>
    <row r="665" spans="2:4">
      <c r="B665" s="113"/>
      <c r="C665" s="114"/>
      <c r="D665" s="114"/>
    </row>
    <row r="666" spans="2:4">
      <c r="B666" s="113"/>
      <c r="C666" s="114"/>
      <c r="D666" s="114"/>
    </row>
    <row r="667" spans="2:4">
      <c r="B667" s="113"/>
      <c r="C667" s="114"/>
      <c r="D667" s="114"/>
    </row>
    <row r="668" spans="2:4">
      <c r="B668" s="113"/>
      <c r="C668" s="114"/>
      <c r="D668" s="114"/>
    </row>
    <row r="669" spans="2:4">
      <c r="B669" s="113"/>
      <c r="C669" s="114"/>
      <c r="D669" s="114"/>
    </row>
    <row r="670" spans="2:4">
      <c r="B670" s="113"/>
      <c r="C670" s="114"/>
      <c r="D670" s="114"/>
    </row>
    <row r="671" spans="2:4">
      <c r="B671" s="113"/>
      <c r="C671" s="114"/>
      <c r="D671" s="114"/>
    </row>
    <row r="672" spans="2:4">
      <c r="B672" s="113"/>
      <c r="C672" s="114"/>
      <c r="D672" s="114"/>
    </row>
    <row r="673" spans="2:4">
      <c r="B673" s="113"/>
      <c r="C673" s="114"/>
      <c r="D673" s="114"/>
    </row>
    <row r="674" spans="2:4">
      <c r="B674" s="113"/>
      <c r="C674" s="114"/>
      <c r="D674" s="114"/>
    </row>
    <row r="675" spans="2:4">
      <c r="B675" s="113"/>
      <c r="C675" s="114"/>
      <c r="D675" s="114"/>
    </row>
    <row r="676" spans="2:4">
      <c r="B676" s="113"/>
      <c r="C676" s="114"/>
      <c r="D676" s="114"/>
    </row>
    <row r="677" spans="2:4">
      <c r="B677" s="113"/>
      <c r="C677" s="114"/>
      <c r="D677" s="114"/>
    </row>
    <row r="678" spans="2:4">
      <c r="B678" s="113"/>
      <c r="C678" s="114"/>
      <c r="D678" s="114"/>
    </row>
    <row r="679" spans="2:4">
      <c r="B679" s="113"/>
      <c r="C679" s="114"/>
      <c r="D679" s="114"/>
    </row>
    <row r="680" spans="2:4">
      <c r="B680" s="113"/>
      <c r="C680" s="114"/>
      <c r="D680" s="114"/>
    </row>
    <row r="681" spans="2:4">
      <c r="B681" s="113"/>
      <c r="C681" s="114"/>
      <c r="D681" s="114"/>
    </row>
    <row r="682" spans="2:4">
      <c r="B682" s="113"/>
      <c r="C682" s="114"/>
      <c r="D682" s="114"/>
    </row>
    <row r="683" spans="2:4">
      <c r="B683" s="113"/>
      <c r="C683" s="114"/>
      <c r="D683" s="114"/>
    </row>
    <row r="684" spans="2:4">
      <c r="B684" s="113"/>
      <c r="C684" s="114"/>
      <c r="D684" s="114"/>
    </row>
    <row r="685" spans="2:4">
      <c r="B685" s="113"/>
      <c r="C685" s="114"/>
      <c r="D685" s="114"/>
    </row>
    <row r="686" spans="2:4">
      <c r="B686" s="113"/>
      <c r="C686" s="114"/>
      <c r="D686" s="114"/>
    </row>
    <row r="687" spans="2:4">
      <c r="B687" s="113"/>
      <c r="C687" s="114"/>
      <c r="D687" s="114"/>
    </row>
    <row r="688" spans="2:4">
      <c r="B688" s="113"/>
      <c r="C688" s="114"/>
      <c r="D688" s="114"/>
    </row>
    <row r="689" spans="2:4">
      <c r="B689" s="113"/>
      <c r="C689" s="114"/>
      <c r="D689" s="114"/>
    </row>
    <row r="690" spans="2:4">
      <c r="B690" s="113"/>
      <c r="C690" s="114"/>
      <c r="D690" s="114"/>
    </row>
    <row r="691" spans="2:4">
      <c r="B691" s="113"/>
      <c r="C691" s="114"/>
      <c r="D691" s="114"/>
    </row>
    <row r="692" spans="2:4">
      <c r="B692" s="113"/>
      <c r="C692" s="114"/>
      <c r="D692" s="114"/>
    </row>
    <row r="693" spans="2:4">
      <c r="B693" s="113"/>
      <c r="C693" s="114"/>
      <c r="D693" s="114"/>
    </row>
    <row r="694" spans="2:4">
      <c r="B694" s="113"/>
      <c r="C694" s="114"/>
      <c r="D694" s="114"/>
    </row>
    <row r="695" spans="2:4">
      <c r="B695" s="113"/>
      <c r="C695" s="114"/>
      <c r="D695" s="114"/>
    </row>
    <row r="696" spans="2:4">
      <c r="B696" s="113"/>
      <c r="C696" s="114"/>
      <c r="D696" s="114"/>
    </row>
    <row r="697" spans="2:4">
      <c r="B697" s="113"/>
      <c r="C697" s="114"/>
      <c r="D697" s="114"/>
    </row>
    <row r="698" spans="2:4">
      <c r="B698" s="113"/>
      <c r="C698" s="114"/>
      <c r="D698" s="114"/>
    </row>
    <row r="699" spans="2:4">
      <c r="B699" s="113"/>
      <c r="C699" s="114"/>
      <c r="D699" s="114"/>
    </row>
    <row r="700" spans="2:4">
      <c r="B700" s="113"/>
      <c r="C700" s="114"/>
      <c r="D700" s="114"/>
    </row>
    <row r="701" spans="2:4">
      <c r="B701" s="113"/>
      <c r="C701" s="114"/>
      <c r="D701" s="114"/>
    </row>
    <row r="702" spans="2:4">
      <c r="B702" s="113"/>
      <c r="C702" s="114"/>
      <c r="D702" s="114"/>
    </row>
    <row r="703" spans="2:4">
      <c r="B703" s="113"/>
      <c r="C703" s="114"/>
      <c r="D703" s="114"/>
    </row>
    <row r="704" spans="2:4">
      <c r="B704" s="113"/>
      <c r="C704" s="114"/>
      <c r="D704" s="114"/>
    </row>
    <row r="705" spans="2:4">
      <c r="B705" s="113"/>
      <c r="C705" s="114"/>
      <c r="D705" s="114"/>
    </row>
    <row r="706" spans="2:4">
      <c r="B706" s="113"/>
      <c r="C706" s="114"/>
      <c r="D706" s="114"/>
    </row>
    <row r="707" spans="2:4">
      <c r="B707" s="113"/>
      <c r="C707" s="114"/>
      <c r="D707" s="114"/>
    </row>
    <row r="708" spans="2:4">
      <c r="B708" s="113"/>
      <c r="C708" s="114"/>
      <c r="D708" s="114"/>
    </row>
    <row r="709" spans="2:4">
      <c r="B709" s="113"/>
      <c r="C709" s="114"/>
      <c r="D709" s="114"/>
    </row>
    <row r="710" spans="2:4">
      <c r="B710" s="113"/>
      <c r="C710" s="114"/>
      <c r="D710" s="114"/>
    </row>
    <row r="711" spans="2:4">
      <c r="B711" s="113"/>
      <c r="C711" s="114"/>
      <c r="D711" s="114"/>
    </row>
    <row r="712" spans="2:4">
      <c r="B712" s="113"/>
      <c r="C712" s="114"/>
      <c r="D712" s="114"/>
    </row>
    <row r="713" spans="2:4">
      <c r="B713" s="113"/>
      <c r="C713" s="114"/>
      <c r="D713" s="114"/>
    </row>
    <row r="714" spans="2:4">
      <c r="B714" s="113"/>
      <c r="C714" s="114"/>
      <c r="D714" s="114"/>
    </row>
    <row r="715" spans="2:4">
      <c r="B715" s="113"/>
      <c r="C715" s="114"/>
      <c r="D715" s="114"/>
    </row>
    <row r="716" spans="2:4">
      <c r="B716" s="113"/>
      <c r="C716" s="114"/>
      <c r="D716" s="114"/>
    </row>
    <row r="717" spans="2:4">
      <c r="B717" s="113"/>
      <c r="C717" s="114"/>
      <c r="D717" s="114"/>
    </row>
    <row r="718" spans="2:4">
      <c r="B718" s="113"/>
      <c r="C718" s="114"/>
      <c r="D718" s="114"/>
    </row>
    <row r="719" spans="2:4">
      <c r="B719" s="113"/>
      <c r="C719" s="114"/>
      <c r="D719" s="114"/>
    </row>
    <row r="720" spans="2:4">
      <c r="B720" s="113"/>
      <c r="C720" s="114"/>
      <c r="D720" s="114"/>
    </row>
    <row r="721" spans="2:4">
      <c r="B721" s="113"/>
      <c r="C721" s="114"/>
      <c r="D721" s="114"/>
    </row>
    <row r="722" spans="2:4">
      <c r="B722" s="113"/>
      <c r="C722" s="114"/>
      <c r="D722" s="114"/>
    </row>
    <row r="723" spans="2:4">
      <c r="B723" s="113"/>
      <c r="C723" s="114"/>
      <c r="D723" s="114"/>
    </row>
    <row r="724" spans="2:4">
      <c r="B724" s="113"/>
      <c r="C724" s="114"/>
      <c r="D724" s="114"/>
    </row>
    <row r="725" spans="2:4">
      <c r="B725" s="113"/>
      <c r="C725" s="114"/>
      <c r="D725" s="114"/>
    </row>
    <row r="726" spans="2:4">
      <c r="B726" s="113"/>
      <c r="C726" s="114"/>
      <c r="D726" s="114"/>
    </row>
    <row r="727" spans="2:4">
      <c r="B727" s="113"/>
      <c r="C727" s="114"/>
      <c r="D727" s="114"/>
    </row>
    <row r="728" spans="2:4">
      <c r="B728" s="113"/>
      <c r="C728" s="114"/>
      <c r="D728" s="114"/>
    </row>
    <row r="729" spans="2:4">
      <c r="B729" s="113"/>
      <c r="C729" s="114"/>
      <c r="D729" s="114"/>
    </row>
    <row r="730" spans="2:4">
      <c r="B730" s="113"/>
      <c r="C730" s="114"/>
      <c r="D730" s="114"/>
    </row>
    <row r="731" spans="2:4">
      <c r="B731" s="113"/>
      <c r="C731" s="114"/>
      <c r="D731" s="114"/>
    </row>
    <row r="732" spans="2:4">
      <c r="B732" s="113"/>
      <c r="C732" s="114"/>
      <c r="D732" s="114"/>
    </row>
    <row r="733" spans="2:4">
      <c r="B733" s="113"/>
      <c r="C733" s="114"/>
      <c r="D733" s="114"/>
    </row>
    <row r="734" spans="2:4">
      <c r="B734" s="113"/>
      <c r="C734" s="114"/>
      <c r="D734" s="114"/>
    </row>
    <row r="735" spans="2:4">
      <c r="B735" s="113"/>
      <c r="C735" s="114"/>
      <c r="D735" s="114"/>
    </row>
    <row r="736" spans="2:4">
      <c r="B736" s="113"/>
      <c r="C736" s="114"/>
      <c r="D736" s="114"/>
    </row>
    <row r="737" spans="2:4">
      <c r="B737" s="113"/>
      <c r="C737" s="114"/>
      <c r="D737" s="114"/>
    </row>
    <row r="738" spans="2:4">
      <c r="B738" s="113"/>
      <c r="C738" s="114"/>
      <c r="D738" s="114"/>
    </row>
    <row r="739" spans="2:4">
      <c r="B739" s="113"/>
      <c r="C739" s="114"/>
      <c r="D739" s="114"/>
    </row>
    <row r="740" spans="2:4">
      <c r="B740" s="113"/>
      <c r="C740" s="114"/>
      <c r="D740" s="114"/>
    </row>
    <row r="741" spans="2:4">
      <c r="B741" s="113"/>
      <c r="C741" s="114"/>
      <c r="D741" s="114"/>
    </row>
    <row r="742" spans="2:4">
      <c r="B742" s="113"/>
      <c r="C742" s="114"/>
      <c r="D742" s="114"/>
    </row>
    <row r="743" spans="2:4">
      <c r="B743" s="113"/>
      <c r="C743" s="114"/>
      <c r="D743" s="114"/>
    </row>
    <row r="744" spans="2:4">
      <c r="B744" s="113"/>
      <c r="C744" s="114"/>
      <c r="D744" s="114"/>
    </row>
    <row r="745" spans="2:4">
      <c r="B745" s="113"/>
      <c r="C745" s="114"/>
      <c r="D745" s="114"/>
    </row>
    <row r="746" spans="2:4">
      <c r="B746" s="113"/>
      <c r="C746" s="114"/>
      <c r="D746" s="114"/>
    </row>
    <row r="747" spans="2:4">
      <c r="B747" s="113"/>
      <c r="C747" s="114"/>
      <c r="D747" s="114"/>
    </row>
    <row r="748" spans="2:4">
      <c r="B748" s="113"/>
      <c r="C748" s="114"/>
      <c r="D748" s="114"/>
    </row>
    <row r="749" spans="2:4">
      <c r="B749" s="113"/>
      <c r="C749" s="114"/>
      <c r="D749" s="114"/>
    </row>
    <row r="750" spans="2:4">
      <c r="B750" s="113"/>
      <c r="C750" s="114"/>
      <c r="D750" s="114"/>
    </row>
    <row r="751" spans="2:4">
      <c r="B751" s="113"/>
      <c r="C751" s="114"/>
      <c r="D751" s="114"/>
    </row>
    <row r="752" spans="2:4">
      <c r="B752" s="113"/>
      <c r="C752" s="114"/>
      <c r="D752" s="114"/>
    </row>
    <row r="753" spans="2:4">
      <c r="B753" s="113"/>
      <c r="C753" s="114"/>
      <c r="D753" s="114"/>
    </row>
    <row r="754" spans="2:4">
      <c r="B754" s="113"/>
      <c r="C754" s="114"/>
      <c r="D754" s="114"/>
    </row>
    <row r="755" spans="2:4">
      <c r="B755" s="113"/>
      <c r="C755" s="114"/>
      <c r="D755" s="114"/>
    </row>
    <row r="756" spans="2:4">
      <c r="B756" s="113"/>
      <c r="C756" s="114"/>
      <c r="D756" s="114"/>
    </row>
    <row r="757" spans="2:4">
      <c r="B757" s="113"/>
      <c r="C757" s="114"/>
      <c r="D757" s="114"/>
    </row>
    <row r="758" spans="2:4">
      <c r="B758" s="113"/>
      <c r="C758" s="114"/>
      <c r="D758" s="114"/>
    </row>
    <row r="759" spans="2:4">
      <c r="B759" s="113"/>
      <c r="C759" s="114"/>
      <c r="D759" s="114"/>
    </row>
    <row r="760" spans="2:4">
      <c r="B760" s="113"/>
      <c r="C760" s="114"/>
      <c r="D760" s="114"/>
    </row>
    <row r="761" spans="2:4">
      <c r="B761" s="113"/>
      <c r="C761" s="114"/>
      <c r="D761" s="114"/>
    </row>
    <row r="762" spans="2:4">
      <c r="B762" s="113"/>
      <c r="C762" s="114"/>
      <c r="D762" s="114"/>
    </row>
    <row r="763" spans="2:4">
      <c r="B763" s="113"/>
      <c r="C763" s="114"/>
      <c r="D763" s="114"/>
    </row>
    <row r="764" spans="2:4">
      <c r="B764" s="113"/>
      <c r="C764" s="114"/>
      <c r="D764" s="114"/>
    </row>
    <row r="765" spans="2:4">
      <c r="B765" s="113"/>
      <c r="C765" s="114"/>
      <c r="D765" s="114"/>
    </row>
    <row r="766" spans="2:4">
      <c r="B766" s="113"/>
      <c r="C766" s="114"/>
      <c r="D766" s="114"/>
    </row>
    <row r="767" spans="2:4">
      <c r="B767" s="113"/>
      <c r="C767" s="114"/>
      <c r="D767" s="114"/>
    </row>
    <row r="768" spans="2:4">
      <c r="B768" s="113"/>
      <c r="C768" s="114"/>
      <c r="D768" s="114"/>
    </row>
    <row r="769" spans="2:4">
      <c r="B769" s="113"/>
      <c r="C769" s="114"/>
      <c r="D769" s="114"/>
    </row>
    <row r="770" spans="2:4">
      <c r="B770" s="113"/>
      <c r="C770" s="114"/>
      <c r="D770" s="114"/>
    </row>
    <row r="771" spans="2:4">
      <c r="B771" s="113"/>
      <c r="C771" s="114"/>
      <c r="D771" s="114"/>
    </row>
    <row r="772" spans="2:4">
      <c r="B772" s="113"/>
      <c r="C772" s="114"/>
      <c r="D772" s="114"/>
    </row>
    <row r="773" spans="2:4">
      <c r="B773" s="113"/>
      <c r="C773" s="114"/>
      <c r="D773" s="114"/>
    </row>
    <row r="774" spans="2:4">
      <c r="B774" s="113"/>
      <c r="C774" s="114"/>
      <c r="D774" s="114"/>
    </row>
    <row r="775" spans="2:4">
      <c r="B775" s="113"/>
      <c r="C775" s="114"/>
      <c r="D775" s="114"/>
    </row>
    <row r="776" spans="2:4">
      <c r="B776" s="113"/>
      <c r="C776" s="114"/>
      <c r="D776" s="114"/>
    </row>
    <row r="777" spans="2:4">
      <c r="B777" s="113"/>
      <c r="C777" s="114"/>
      <c r="D777" s="114"/>
    </row>
    <row r="778" spans="2:4">
      <c r="B778" s="113"/>
      <c r="C778" s="114"/>
      <c r="D778" s="114"/>
    </row>
    <row r="779" spans="2:4">
      <c r="B779" s="113"/>
      <c r="C779" s="114"/>
      <c r="D779" s="114"/>
    </row>
    <row r="780" spans="2:4">
      <c r="B780" s="113"/>
      <c r="C780" s="114"/>
      <c r="D780" s="114"/>
    </row>
    <row r="781" spans="2:4">
      <c r="B781" s="113"/>
      <c r="C781" s="114"/>
      <c r="D781" s="114"/>
    </row>
    <row r="782" spans="2:4">
      <c r="B782" s="113"/>
      <c r="C782" s="114"/>
      <c r="D782" s="114"/>
    </row>
    <row r="783" spans="2:4">
      <c r="B783" s="113"/>
      <c r="C783" s="114"/>
      <c r="D783" s="114"/>
    </row>
    <row r="784" spans="2:4">
      <c r="B784" s="113"/>
      <c r="C784" s="114"/>
      <c r="D784" s="114"/>
    </row>
    <row r="785" spans="2:4">
      <c r="B785" s="113"/>
      <c r="C785" s="114"/>
      <c r="D785" s="114"/>
    </row>
    <row r="786" spans="2:4">
      <c r="B786" s="113"/>
      <c r="C786" s="114"/>
      <c r="D786" s="114"/>
    </row>
    <row r="787" spans="2:4">
      <c r="B787" s="113"/>
      <c r="C787" s="114"/>
      <c r="D787" s="114"/>
    </row>
    <row r="788" spans="2:4">
      <c r="B788" s="113"/>
      <c r="C788" s="114"/>
      <c r="D788" s="114"/>
    </row>
    <row r="789" spans="2:4">
      <c r="B789" s="113"/>
      <c r="C789" s="114"/>
      <c r="D789" s="114"/>
    </row>
    <row r="790" spans="2:4">
      <c r="B790" s="113"/>
      <c r="C790" s="114"/>
      <c r="D790" s="114"/>
    </row>
    <row r="791" spans="2:4">
      <c r="B791" s="113"/>
      <c r="C791" s="114"/>
      <c r="D791" s="114"/>
    </row>
    <row r="792" spans="2:4">
      <c r="B792" s="113"/>
      <c r="C792" s="114"/>
      <c r="D792" s="114"/>
    </row>
    <row r="793" spans="2:4">
      <c r="B793" s="113"/>
      <c r="C793" s="114"/>
      <c r="D793" s="114"/>
    </row>
    <row r="794" spans="2:4">
      <c r="B794" s="113"/>
      <c r="C794" s="114"/>
      <c r="D794" s="114"/>
    </row>
    <row r="795" spans="2:4">
      <c r="B795" s="113"/>
      <c r="C795" s="114"/>
      <c r="D795" s="114"/>
    </row>
    <row r="796" spans="2:4">
      <c r="B796" s="113"/>
      <c r="C796" s="114"/>
      <c r="D796" s="114"/>
    </row>
    <row r="797" spans="2:4">
      <c r="B797" s="113"/>
      <c r="C797" s="114"/>
      <c r="D797" s="114"/>
    </row>
    <row r="798" spans="2:4">
      <c r="B798" s="113"/>
      <c r="C798" s="114"/>
      <c r="D798" s="114"/>
    </row>
    <row r="799" spans="2:4">
      <c r="B799" s="113"/>
      <c r="C799" s="114"/>
      <c r="D799" s="114"/>
    </row>
    <row r="800" spans="2:4">
      <c r="B800" s="113"/>
      <c r="C800" s="114"/>
      <c r="D800" s="114"/>
    </row>
    <row r="801" spans="2:4">
      <c r="B801" s="113"/>
      <c r="C801" s="114"/>
      <c r="D801" s="114"/>
    </row>
    <row r="802" spans="2:4">
      <c r="B802" s="113"/>
      <c r="C802" s="114"/>
      <c r="D802" s="114"/>
    </row>
    <row r="803" spans="2:4">
      <c r="B803" s="113"/>
      <c r="C803" s="114"/>
      <c r="D803" s="114"/>
    </row>
    <row r="804" spans="2:4">
      <c r="B804" s="113"/>
      <c r="C804" s="114"/>
      <c r="D804" s="114"/>
    </row>
    <row r="805" spans="2:4">
      <c r="B805" s="113"/>
      <c r="C805" s="114"/>
      <c r="D805" s="114"/>
    </row>
    <row r="806" spans="2:4">
      <c r="B806" s="113"/>
      <c r="C806" s="114"/>
      <c r="D806" s="114"/>
    </row>
    <row r="807" spans="2:4">
      <c r="B807" s="113"/>
      <c r="C807" s="114"/>
      <c r="D807" s="114"/>
    </row>
    <row r="808" spans="2:4">
      <c r="B808" s="113"/>
      <c r="C808" s="114"/>
      <c r="D808" s="114"/>
    </row>
    <row r="809" spans="2:4">
      <c r="B809" s="113"/>
      <c r="C809" s="114"/>
      <c r="D809" s="114"/>
    </row>
    <row r="810" spans="2:4">
      <c r="B810" s="113"/>
      <c r="C810" s="114"/>
      <c r="D810" s="114"/>
    </row>
    <row r="811" spans="2:4">
      <c r="B811" s="113"/>
      <c r="C811" s="114"/>
      <c r="D811" s="114"/>
    </row>
    <row r="812" spans="2:4">
      <c r="B812" s="113"/>
      <c r="C812" s="114"/>
      <c r="D812" s="114"/>
    </row>
    <row r="813" spans="2:4">
      <c r="B813" s="113"/>
      <c r="C813" s="114"/>
      <c r="D813" s="114"/>
    </row>
    <row r="814" spans="2:4">
      <c r="B814" s="113"/>
      <c r="C814" s="114"/>
      <c r="D814" s="114"/>
    </row>
    <row r="815" spans="2:4">
      <c r="B815" s="113"/>
      <c r="C815" s="114"/>
      <c r="D815" s="114"/>
    </row>
    <row r="816" spans="2:4">
      <c r="B816" s="113"/>
      <c r="C816" s="114"/>
      <c r="D816" s="114"/>
    </row>
    <row r="817" spans="2:4">
      <c r="B817" s="113"/>
      <c r="C817" s="114"/>
      <c r="D817" s="114"/>
    </row>
    <row r="818" spans="2:4">
      <c r="B818" s="113"/>
      <c r="C818" s="114"/>
      <c r="D818" s="114"/>
    </row>
    <row r="819" spans="2:4">
      <c r="B819" s="113"/>
      <c r="C819" s="114"/>
      <c r="D819" s="114"/>
    </row>
    <row r="820" spans="2:4">
      <c r="B820" s="113"/>
      <c r="C820" s="114"/>
      <c r="D820" s="114"/>
    </row>
    <row r="821" spans="2:4">
      <c r="B821" s="113"/>
      <c r="C821" s="114"/>
      <c r="D821" s="114"/>
    </row>
    <row r="822" spans="2:4">
      <c r="B822" s="113"/>
      <c r="C822" s="114"/>
      <c r="D822" s="114"/>
    </row>
    <row r="823" spans="2:4">
      <c r="B823" s="113"/>
      <c r="C823" s="114"/>
      <c r="D823" s="114"/>
    </row>
    <row r="824" spans="2:4">
      <c r="B824" s="113"/>
      <c r="C824" s="114"/>
      <c r="D824" s="114"/>
    </row>
    <row r="825" spans="2:4">
      <c r="B825" s="113"/>
      <c r="C825" s="114"/>
      <c r="D825" s="114"/>
    </row>
    <row r="826" spans="2:4">
      <c r="B826" s="113"/>
      <c r="C826" s="114"/>
      <c r="D826" s="114"/>
    </row>
    <row r="827" spans="2:4">
      <c r="B827" s="113"/>
      <c r="C827" s="114"/>
      <c r="D827" s="114"/>
    </row>
    <row r="828" spans="2:4">
      <c r="B828" s="113"/>
      <c r="C828" s="114"/>
      <c r="D828" s="114"/>
    </row>
    <row r="829" spans="2:4">
      <c r="B829" s="113"/>
      <c r="C829" s="114"/>
      <c r="D829" s="114"/>
    </row>
    <row r="830" spans="2:4">
      <c r="B830" s="113"/>
      <c r="C830" s="114"/>
      <c r="D830" s="114"/>
    </row>
    <row r="831" spans="2:4">
      <c r="B831" s="113"/>
      <c r="C831" s="114"/>
      <c r="D831" s="114"/>
    </row>
    <row r="832" spans="2:4">
      <c r="B832" s="113"/>
      <c r="C832" s="114"/>
      <c r="D832" s="114"/>
    </row>
    <row r="833" spans="2:4">
      <c r="B833" s="113"/>
      <c r="C833" s="114"/>
      <c r="D833" s="114"/>
    </row>
    <row r="834" spans="2:4">
      <c r="B834" s="113"/>
      <c r="C834" s="114"/>
      <c r="D834" s="114"/>
    </row>
    <row r="835" spans="2:4">
      <c r="B835" s="113"/>
      <c r="C835" s="114"/>
      <c r="D835" s="114"/>
    </row>
    <row r="836" spans="2:4">
      <c r="B836" s="113"/>
      <c r="C836" s="114"/>
      <c r="D836" s="114"/>
    </row>
    <row r="837" spans="2:4">
      <c r="B837" s="113"/>
      <c r="C837" s="114"/>
      <c r="D837" s="114"/>
    </row>
    <row r="838" spans="2:4">
      <c r="B838" s="113"/>
      <c r="C838" s="114"/>
      <c r="D838" s="114"/>
    </row>
    <row r="839" spans="2:4">
      <c r="B839" s="113"/>
      <c r="C839" s="114"/>
      <c r="D839" s="114"/>
    </row>
    <row r="840" spans="2:4">
      <c r="B840" s="113"/>
      <c r="C840" s="114"/>
      <c r="D840" s="114"/>
    </row>
    <row r="841" spans="2:4">
      <c r="B841" s="113"/>
      <c r="C841" s="114"/>
      <c r="D841" s="114"/>
    </row>
    <row r="842" spans="2:4">
      <c r="B842" s="113"/>
      <c r="C842" s="114"/>
      <c r="D842" s="114"/>
    </row>
    <row r="843" spans="2:4">
      <c r="B843" s="113"/>
      <c r="C843" s="114"/>
      <c r="D843" s="114"/>
    </row>
    <row r="844" spans="2:4">
      <c r="B844" s="113"/>
      <c r="C844" s="114"/>
      <c r="D844" s="114"/>
    </row>
    <row r="845" spans="2:4">
      <c r="B845" s="113"/>
      <c r="C845" s="114"/>
      <c r="D845" s="114"/>
    </row>
    <row r="846" spans="2:4">
      <c r="B846" s="113"/>
      <c r="C846" s="114"/>
      <c r="D846" s="114"/>
    </row>
    <row r="847" spans="2:4">
      <c r="B847" s="113"/>
      <c r="C847" s="114"/>
      <c r="D847" s="114"/>
    </row>
    <row r="848" spans="2:4">
      <c r="B848" s="113"/>
      <c r="C848" s="114"/>
      <c r="D848" s="114"/>
    </row>
    <row r="849" spans="2:4">
      <c r="B849" s="113"/>
      <c r="C849" s="114"/>
      <c r="D849" s="114"/>
    </row>
    <row r="850" spans="2:4">
      <c r="B850" s="113"/>
      <c r="C850" s="114"/>
      <c r="D850" s="114"/>
    </row>
    <row r="851" spans="2:4">
      <c r="B851" s="113"/>
      <c r="C851" s="114"/>
      <c r="D851" s="114"/>
    </row>
    <row r="852" spans="2:4">
      <c r="B852" s="113"/>
      <c r="C852" s="114"/>
      <c r="D852" s="114"/>
    </row>
    <row r="853" spans="2:4">
      <c r="B853" s="113"/>
      <c r="C853" s="114"/>
      <c r="D853" s="114"/>
    </row>
    <row r="854" spans="2:4">
      <c r="B854" s="113"/>
      <c r="C854" s="114"/>
      <c r="D854" s="114"/>
    </row>
    <row r="855" spans="2:4">
      <c r="B855" s="113"/>
      <c r="C855" s="114"/>
      <c r="D855" s="114"/>
    </row>
    <row r="856" spans="2:4">
      <c r="B856" s="113"/>
      <c r="C856" s="114"/>
      <c r="D856" s="114"/>
    </row>
    <row r="857" spans="2:4">
      <c r="B857" s="113"/>
      <c r="C857" s="114"/>
      <c r="D857" s="114"/>
    </row>
    <row r="858" spans="2:4">
      <c r="B858" s="113"/>
      <c r="C858" s="114"/>
      <c r="D858" s="114"/>
    </row>
    <row r="859" spans="2:4">
      <c r="B859" s="113"/>
      <c r="C859" s="114"/>
      <c r="D859" s="114"/>
    </row>
    <row r="860" spans="2:4">
      <c r="B860" s="113"/>
      <c r="C860" s="114"/>
      <c r="D860" s="114"/>
    </row>
    <row r="861" spans="2:4">
      <c r="B861" s="113"/>
      <c r="C861" s="114"/>
      <c r="D861" s="114"/>
    </row>
    <row r="862" spans="2:4">
      <c r="B862" s="113"/>
      <c r="C862" s="114"/>
      <c r="D862" s="114"/>
    </row>
    <row r="863" spans="2:4">
      <c r="B863" s="113"/>
      <c r="C863" s="114"/>
      <c r="D863" s="114"/>
    </row>
    <row r="864" spans="2:4">
      <c r="B864" s="113"/>
      <c r="C864" s="114"/>
      <c r="D864" s="114"/>
    </row>
    <row r="865" spans="2:4">
      <c r="B865" s="113"/>
      <c r="C865" s="114"/>
      <c r="D865" s="114"/>
    </row>
    <row r="866" spans="2:4">
      <c r="B866" s="113"/>
      <c r="C866" s="114"/>
      <c r="D866" s="114"/>
    </row>
    <row r="867" spans="2:4">
      <c r="B867" s="113"/>
      <c r="C867" s="114"/>
      <c r="D867" s="114"/>
    </row>
    <row r="868" spans="2:4">
      <c r="B868" s="113"/>
      <c r="C868" s="114"/>
      <c r="D868" s="114"/>
    </row>
    <row r="869" spans="2:4">
      <c r="B869" s="113"/>
      <c r="C869" s="114"/>
      <c r="D869" s="114"/>
    </row>
    <row r="870" spans="2:4">
      <c r="B870" s="113"/>
      <c r="C870" s="114"/>
      <c r="D870" s="114"/>
    </row>
    <row r="871" spans="2:4">
      <c r="B871" s="113"/>
      <c r="C871" s="114"/>
      <c r="D871" s="114"/>
    </row>
    <row r="872" spans="2:4">
      <c r="B872" s="113"/>
      <c r="C872" s="114"/>
      <c r="D872" s="114"/>
    </row>
    <row r="873" spans="2:4">
      <c r="B873" s="113"/>
      <c r="C873" s="114"/>
      <c r="D873" s="114"/>
    </row>
    <row r="874" spans="2:4">
      <c r="B874" s="113"/>
      <c r="C874" s="114"/>
      <c r="D874" s="114"/>
    </row>
    <row r="875" spans="2:4">
      <c r="B875" s="113"/>
      <c r="C875" s="114"/>
      <c r="D875" s="114"/>
    </row>
    <row r="876" spans="2:4">
      <c r="B876" s="113"/>
      <c r="C876" s="114"/>
      <c r="D876" s="114"/>
    </row>
    <row r="877" spans="2:4">
      <c r="B877" s="113"/>
      <c r="C877" s="114"/>
      <c r="D877" s="114"/>
    </row>
    <row r="878" spans="2:4">
      <c r="B878" s="113"/>
      <c r="C878" s="114"/>
      <c r="D878" s="114"/>
    </row>
    <row r="879" spans="2:4">
      <c r="B879" s="113"/>
      <c r="C879" s="114"/>
      <c r="D879" s="114"/>
    </row>
    <row r="880" spans="2:4">
      <c r="B880" s="113"/>
      <c r="C880" s="114"/>
      <c r="D880" s="114"/>
    </row>
    <row r="881" spans="2:4">
      <c r="B881" s="113"/>
      <c r="C881" s="114"/>
      <c r="D881" s="114"/>
    </row>
    <row r="882" spans="2:4">
      <c r="B882" s="113"/>
      <c r="C882" s="114"/>
      <c r="D882" s="114"/>
    </row>
    <row r="883" spans="2:4">
      <c r="B883" s="113"/>
      <c r="C883" s="114"/>
      <c r="D883" s="114"/>
    </row>
    <row r="884" spans="2:4">
      <c r="B884" s="113"/>
      <c r="C884" s="114"/>
      <c r="D884" s="114"/>
    </row>
    <row r="885" spans="2:4">
      <c r="B885" s="113"/>
      <c r="C885" s="114"/>
      <c r="D885" s="114"/>
    </row>
    <row r="886" spans="2:4">
      <c r="B886" s="113"/>
      <c r="C886" s="114"/>
      <c r="D886" s="114"/>
    </row>
    <row r="887" spans="2:4">
      <c r="B887" s="113"/>
      <c r="C887" s="114"/>
      <c r="D887" s="114"/>
    </row>
    <row r="888" spans="2:4">
      <c r="B888" s="113"/>
      <c r="C888" s="114"/>
      <c r="D888" s="114"/>
    </row>
    <row r="889" spans="2:4">
      <c r="B889" s="113"/>
      <c r="C889" s="114"/>
      <c r="D889" s="114"/>
    </row>
    <row r="890" spans="2:4">
      <c r="B890" s="113"/>
      <c r="C890" s="114"/>
      <c r="D890" s="114"/>
    </row>
    <row r="891" spans="2:4">
      <c r="B891" s="113"/>
      <c r="C891" s="114"/>
      <c r="D891" s="114"/>
    </row>
    <row r="892" spans="2:4">
      <c r="B892" s="113"/>
      <c r="C892" s="114"/>
      <c r="D892" s="114"/>
    </row>
    <row r="893" spans="2:4">
      <c r="B893" s="113"/>
      <c r="C893" s="114"/>
      <c r="D893" s="114"/>
    </row>
    <row r="894" spans="2:4">
      <c r="B894" s="113"/>
      <c r="C894" s="114"/>
      <c r="D894" s="114"/>
    </row>
    <row r="895" spans="2:4">
      <c r="B895" s="113"/>
      <c r="C895" s="114"/>
      <c r="D895" s="114"/>
    </row>
    <row r="896" spans="2:4">
      <c r="B896" s="113"/>
      <c r="C896" s="114"/>
      <c r="D896" s="114"/>
    </row>
    <row r="897" spans="2:4">
      <c r="B897" s="113"/>
      <c r="C897" s="114"/>
      <c r="D897" s="114"/>
    </row>
    <row r="898" spans="2:4">
      <c r="B898" s="113"/>
      <c r="C898" s="114"/>
      <c r="D898" s="114"/>
    </row>
    <row r="899" spans="2:4">
      <c r="B899" s="113"/>
      <c r="C899" s="114"/>
      <c r="D899" s="114"/>
    </row>
    <row r="900" spans="2:4">
      <c r="B900" s="113"/>
      <c r="C900" s="114"/>
      <c r="D900" s="114"/>
    </row>
    <row r="901" spans="2:4">
      <c r="B901" s="113"/>
      <c r="C901" s="114"/>
      <c r="D901" s="114"/>
    </row>
    <row r="902" spans="2:4">
      <c r="B902" s="113"/>
      <c r="C902" s="114"/>
      <c r="D902" s="114"/>
    </row>
    <row r="903" spans="2:4">
      <c r="B903" s="113"/>
      <c r="C903" s="114"/>
      <c r="D903" s="114"/>
    </row>
    <row r="904" spans="2:4">
      <c r="B904" s="113"/>
      <c r="C904" s="114"/>
      <c r="D904" s="114"/>
    </row>
    <row r="905" spans="2:4">
      <c r="B905" s="113"/>
      <c r="C905" s="114"/>
      <c r="D905" s="114"/>
    </row>
    <row r="906" spans="2:4">
      <c r="B906" s="113"/>
      <c r="C906" s="114"/>
      <c r="D906" s="114"/>
    </row>
    <row r="907" spans="2:4">
      <c r="B907" s="113"/>
      <c r="C907" s="114"/>
      <c r="D907" s="114"/>
    </row>
    <row r="908" spans="2:4">
      <c r="B908" s="113"/>
      <c r="C908" s="114"/>
      <c r="D908" s="114"/>
    </row>
    <row r="909" spans="2:4">
      <c r="B909" s="113"/>
      <c r="C909" s="114"/>
      <c r="D909" s="114"/>
    </row>
    <row r="910" spans="2:4">
      <c r="B910" s="113"/>
      <c r="C910" s="114"/>
      <c r="D910" s="114"/>
    </row>
    <row r="911" spans="2:4">
      <c r="B911" s="113"/>
      <c r="C911" s="114"/>
      <c r="D911" s="114"/>
    </row>
    <row r="912" spans="2:4">
      <c r="B912" s="113"/>
      <c r="C912" s="114"/>
      <c r="D912" s="114"/>
    </row>
    <row r="913" spans="2:4">
      <c r="B913" s="113"/>
      <c r="C913" s="114"/>
      <c r="D913" s="114"/>
    </row>
    <row r="914" spans="2:4">
      <c r="B914" s="113"/>
      <c r="C914" s="114"/>
      <c r="D914" s="114"/>
    </row>
    <row r="915" spans="2:4">
      <c r="B915" s="113"/>
      <c r="C915" s="114"/>
      <c r="D915" s="114"/>
    </row>
    <row r="916" spans="2:4">
      <c r="B916" s="113"/>
      <c r="C916" s="114"/>
      <c r="D916" s="114"/>
    </row>
    <row r="917" spans="2:4">
      <c r="B917" s="113"/>
      <c r="C917" s="114"/>
      <c r="D917" s="114"/>
    </row>
    <row r="918" spans="2:4">
      <c r="B918" s="113"/>
      <c r="C918" s="114"/>
      <c r="D918" s="114"/>
    </row>
    <row r="919" spans="2:4">
      <c r="B919" s="113"/>
      <c r="C919" s="114"/>
      <c r="D919" s="114"/>
    </row>
    <row r="920" spans="2:4">
      <c r="B920" s="113"/>
      <c r="C920" s="114"/>
      <c r="D920" s="114"/>
    </row>
    <row r="921" spans="2:4">
      <c r="B921" s="113"/>
      <c r="C921" s="114"/>
      <c r="D921" s="114"/>
    </row>
    <row r="922" spans="2:4">
      <c r="B922" s="113"/>
      <c r="C922" s="114"/>
      <c r="D922" s="114"/>
    </row>
    <row r="923" spans="2:4">
      <c r="B923" s="113"/>
      <c r="C923" s="114"/>
      <c r="D923" s="114"/>
    </row>
    <row r="924" spans="2:4">
      <c r="B924" s="113"/>
      <c r="C924" s="114"/>
      <c r="D924" s="114"/>
    </row>
    <row r="925" spans="2:4">
      <c r="B925" s="113"/>
      <c r="C925" s="114"/>
      <c r="D925" s="114"/>
    </row>
    <row r="926" spans="2:4">
      <c r="B926" s="113"/>
      <c r="C926" s="114"/>
      <c r="D926" s="114"/>
    </row>
    <row r="927" spans="2:4">
      <c r="B927" s="113"/>
      <c r="C927" s="114"/>
      <c r="D927" s="114"/>
    </row>
    <row r="928" spans="2:4">
      <c r="B928" s="113"/>
      <c r="C928" s="114"/>
      <c r="D928" s="114"/>
    </row>
    <row r="929" spans="2:4">
      <c r="B929" s="113"/>
      <c r="C929" s="114"/>
      <c r="D929" s="114"/>
    </row>
    <row r="930" spans="2:4">
      <c r="B930" s="113"/>
      <c r="C930" s="114"/>
      <c r="D930" s="114"/>
    </row>
    <row r="931" spans="2:4">
      <c r="B931" s="113"/>
      <c r="C931" s="114"/>
      <c r="D931" s="114"/>
    </row>
    <row r="932" spans="2:4">
      <c r="B932" s="113"/>
      <c r="C932" s="114"/>
      <c r="D932" s="114"/>
    </row>
    <row r="933" spans="2:4">
      <c r="B933" s="113"/>
      <c r="C933" s="114"/>
      <c r="D933" s="114"/>
    </row>
    <row r="934" spans="2:4">
      <c r="B934" s="113"/>
      <c r="C934" s="114"/>
      <c r="D934" s="114"/>
    </row>
    <row r="935" spans="2:4">
      <c r="B935" s="113"/>
      <c r="C935" s="114"/>
      <c r="D935" s="114"/>
    </row>
    <row r="936" spans="2:4">
      <c r="B936" s="113"/>
      <c r="C936" s="114"/>
      <c r="D936" s="114"/>
    </row>
    <row r="937" spans="2:4">
      <c r="B937" s="113"/>
      <c r="C937" s="114"/>
      <c r="D937" s="114"/>
    </row>
    <row r="938" spans="2:4">
      <c r="B938" s="113"/>
      <c r="C938" s="114"/>
      <c r="D938" s="114"/>
    </row>
    <row r="939" spans="2:4">
      <c r="B939" s="113"/>
      <c r="C939" s="114"/>
      <c r="D939" s="114"/>
    </row>
    <row r="940" spans="2:4">
      <c r="B940" s="113"/>
      <c r="C940" s="114"/>
      <c r="D940" s="114"/>
    </row>
    <row r="941" spans="2:4">
      <c r="B941" s="113"/>
      <c r="C941" s="114"/>
      <c r="D941" s="114"/>
    </row>
    <row r="942" spans="2:4">
      <c r="B942" s="113"/>
      <c r="C942" s="114"/>
      <c r="D942" s="114"/>
    </row>
    <row r="943" spans="2:4">
      <c r="B943" s="113"/>
      <c r="C943" s="114"/>
      <c r="D943" s="114"/>
    </row>
    <row r="944" spans="2:4">
      <c r="B944" s="113"/>
      <c r="C944" s="114"/>
      <c r="D944" s="114"/>
    </row>
    <row r="945" spans="2:4">
      <c r="B945" s="113"/>
      <c r="C945" s="114"/>
      <c r="D945" s="114"/>
    </row>
    <row r="946" spans="2:4">
      <c r="B946" s="113"/>
      <c r="C946" s="114"/>
      <c r="D946" s="114"/>
    </row>
    <row r="947" spans="2:4">
      <c r="B947" s="113"/>
      <c r="C947" s="114"/>
      <c r="D947" s="114"/>
    </row>
    <row r="948" spans="2:4">
      <c r="B948" s="113"/>
      <c r="C948" s="114"/>
      <c r="D948" s="114"/>
    </row>
    <row r="949" spans="2:4">
      <c r="B949" s="113"/>
      <c r="C949" s="114"/>
      <c r="D949" s="114"/>
    </row>
    <row r="950" spans="2:4">
      <c r="B950" s="113"/>
      <c r="C950" s="114"/>
      <c r="D950" s="114"/>
    </row>
    <row r="951" spans="2:4">
      <c r="B951" s="113"/>
      <c r="C951" s="114"/>
      <c r="D951" s="114"/>
    </row>
    <row r="952" spans="2:4">
      <c r="B952" s="113"/>
      <c r="C952" s="114"/>
      <c r="D952" s="114"/>
    </row>
    <row r="953" spans="2:4">
      <c r="B953" s="113"/>
      <c r="C953" s="114"/>
      <c r="D953" s="114"/>
    </row>
    <row r="954" spans="2:4">
      <c r="B954" s="113"/>
      <c r="C954" s="114"/>
      <c r="D954" s="114"/>
    </row>
    <row r="955" spans="2:4">
      <c r="B955" s="113"/>
      <c r="C955" s="114"/>
      <c r="D955" s="114"/>
    </row>
    <row r="956" spans="2:4">
      <c r="B956" s="113"/>
      <c r="C956" s="114"/>
      <c r="D956" s="114"/>
    </row>
    <row r="957" spans="2:4">
      <c r="B957" s="113"/>
      <c r="C957" s="114"/>
      <c r="D957" s="114"/>
    </row>
    <row r="958" spans="2:4">
      <c r="B958" s="113"/>
      <c r="C958" s="114"/>
      <c r="D958" s="114"/>
    </row>
    <row r="959" spans="2:4">
      <c r="B959" s="113"/>
      <c r="C959" s="114"/>
      <c r="D959" s="114"/>
    </row>
    <row r="960" spans="2:4">
      <c r="B960" s="113"/>
      <c r="C960" s="114"/>
      <c r="D960" s="114"/>
    </row>
    <row r="961" spans="2:4">
      <c r="B961" s="113"/>
      <c r="C961" s="114"/>
      <c r="D961" s="114"/>
    </row>
    <row r="962" spans="2:4">
      <c r="B962" s="113"/>
      <c r="C962" s="114"/>
      <c r="D962" s="114"/>
    </row>
    <row r="963" spans="2:4">
      <c r="B963" s="113"/>
      <c r="C963" s="114"/>
      <c r="D963" s="114"/>
    </row>
    <row r="964" spans="2:4">
      <c r="B964" s="113"/>
      <c r="C964" s="114"/>
      <c r="D964" s="114"/>
    </row>
    <row r="965" spans="2:4">
      <c r="B965" s="113"/>
      <c r="C965" s="114"/>
      <c r="D965" s="114"/>
    </row>
    <row r="966" spans="2:4">
      <c r="B966" s="113"/>
      <c r="C966" s="114"/>
      <c r="D966" s="11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143</v>
      </c>
      <c r="C1" s="67" t="s" vm="1">
        <v>224</v>
      </c>
    </row>
    <row r="2" spans="2:16">
      <c r="B2" s="46" t="s">
        <v>142</v>
      </c>
      <c r="C2" s="67" t="s">
        <v>225</v>
      </c>
    </row>
    <row r="3" spans="2:16">
      <c r="B3" s="46" t="s">
        <v>144</v>
      </c>
      <c r="C3" s="67" t="s">
        <v>226</v>
      </c>
    </row>
    <row r="4" spans="2:16">
      <c r="B4" s="46" t="s">
        <v>145</v>
      </c>
      <c r="C4" s="67">
        <v>2207</v>
      </c>
    </row>
    <row r="6" spans="2:16" ht="26.25" customHeight="1">
      <c r="B6" s="153" t="s">
        <v>180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78.75">
      <c r="B7" s="21" t="s">
        <v>113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206</v>
      </c>
      <c r="M7" s="29" t="s">
        <v>179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2573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6">
        <v>0</v>
      </c>
      <c r="N10" s="68"/>
      <c r="O10" s="127">
        <v>0</v>
      </c>
      <c r="P10" s="127">
        <v>0</v>
      </c>
    </row>
    <row r="11" spans="2:16" ht="20.25" customHeight="1">
      <c r="B11" s="128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8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8" t="s">
        <v>207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143</v>
      </c>
      <c r="C1" s="67" t="s" vm="1">
        <v>224</v>
      </c>
    </row>
    <row r="2" spans="2:16">
      <c r="B2" s="46" t="s">
        <v>142</v>
      </c>
      <c r="C2" s="67" t="s">
        <v>225</v>
      </c>
    </row>
    <row r="3" spans="2:16">
      <c r="B3" s="46" t="s">
        <v>144</v>
      </c>
      <c r="C3" s="67" t="s">
        <v>226</v>
      </c>
    </row>
    <row r="4" spans="2:16">
      <c r="B4" s="46" t="s">
        <v>145</v>
      </c>
      <c r="C4" s="67">
        <v>2207</v>
      </c>
    </row>
    <row r="6" spans="2:16" ht="26.25" customHeight="1">
      <c r="B6" s="153" t="s">
        <v>181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78.75">
      <c r="B7" s="21" t="s">
        <v>113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201</v>
      </c>
      <c r="M7" s="29" t="s">
        <v>179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2574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6">
        <v>0</v>
      </c>
      <c r="N10" s="68"/>
      <c r="O10" s="127">
        <v>0</v>
      </c>
      <c r="P10" s="127">
        <v>0</v>
      </c>
    </row>
    <row r="11" spans="2:16" ht="20.25" customHeight="1">
      <c r="B11" s="128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8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8" t="s">
        <v>207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9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9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30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5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143</v>
      </c>
      <c r="C1" s="67" t="s" vm="1">
        <v>224</v>
      </c>
    </row>
    <row r="2" spans="2:18">
      <c r="B2" s="46" t="s">
        <v>142</v>
      </c>
      <c r="C2" s="67" t="s">
        <v>225</v>
      </c>
    </row>
    <row r="3" spans="2:18">
      <c r="B3" s="46" t="s">
        <v>144</v>
      </c>
      <c r="C3" s="67" t="s">
        <v>226</v>
      </c>
    </row>
    <row r="4" spans="2:18">
      <c r="B4" s="46" t="s">
        <v>145</v>
      </c>
      <c r="C4" s="67">
        <v>2207</v>
      </c>
    </row>
    <row r="6" spans="2:18" ht="21.75" customHeight="1">
      <c r="B6" s="156" t="s">
        <v>170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27.75" customHeight="1">
      <c r="B7" s="159" t="s">
        <v>86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</row>
    <row r="8" spans="2:18" s="3" customFormat="1" ht="66" customHeight="1">
      <c r="B8" s="21" t="s">
        <v>112</v>
      </c>
      <c r="C8" s="29" t="s">
        <v>44</v>
      </c>
      <c r="D8" s="29" t="s">
        <v>116</v>
      </c>
      <c r="E8" s="29" t="s">
        <v>14</v>
      </c>
      <c r="F8" s="29" t="s">
        <v>64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215</v>
      </c>
      <c r="O8" s="29" t="s">
        <v>60</v>
      </c>
      <c r="P8" s="29" t="s">
        <v>203</v>
      </c>
      <c r="Q8" s="29" t="s">
        <v>146</v>
      </c>
      <c r="R8" s="59" t="s">
        <v>148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15" t="s">
        <v>204</v>
      </c>
      <c r="O9" s="31" t="s">
        <v>209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14.979033365395921</v>
      </c>
      <c r="I11" s="69"/>
      <c r="J11" s="69"/>
      <c r="K11" s="77">
        <v>1.1594879251922879E-2</v>
      </c>
      <c r="L11" s="76"/>
      <c r="M11" s="78"/>
      <c r="N11" s="69"/>
      <c r="O11" s="76">
        <v>886757.98457349814</v>
      </c>
      <c r="P11" s="69"/>
      <c r="Q11" s="77">
        <f>IFERROR(O11/$O$11,0)</f>
        <v>1</v>
      </c>
      <c r="R11" s="77">
        <f>O11/'סכום נכסי הקרן'!$C$42</f>
        <v>0.27095923784707132</v>
      </c>
    </row>
    <row r="12" spans="2:18" ht="22.5" customHeight="1">
      <c r="B12" s="70" t="s">
        <v>194</v>
      </c>
      <c r="C12" s="71"/>
      <c r="D12" s="71"/>
      <c r="E12" s="71"/>
      <c r="F12" s="71"/>
      <c r="G12" s="71"/>
      <c r="H12" s="79">
        <v>14.979033365395921</v>
      </c>
      <c r="I12" s="71"/>
      <c r="J12" s="71"/>
      <c r="K12" s="80">
        <v>1.1594879251922876E-2</v>
      </c>
      <c r="L12" s="79"/>
      <c r="M12" s="81"/>
      <c r="N12" s="71"/>
      <c r="O12" s="79">
        <v>886757.98457349814</v>
      </c>
      <c r="P12" s="71"/>
      <c r="Q12" s="80">
        <f t="shared" ref="Q12:Q25" si="0">IFERROR(O12/$O$11,0)</f>
        <v>1</v>
      </c>
      <c r="R12" s="80">
        <f>O12/'סכום נכסי הקרן'!$C$42</f>
        <v>0.27095923784707132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14.979033365395921</v>
      </c>
      <c r="I13" s="69"/>
      <c r="J13" s="69"/>
      <c r="K13" s="77">
        <v>1.1594879251922876E-2</v>
      </c>
      <c r="L13" s="76"/>
      <c r="M13" s="78"/>
      <c r="N13" s="69"/>
      <c r="O13" s="76">
        <v>886757.98457349814</v>
      </c>
      <c r="P13" s="69"/>
      <c r="Q13" s="77">
        <f t="shared" si="0"/>
        <v>1</v>
      </c>
      <c r="R13" s="77">
        <f>O13/'סכום נכסי הקרן'!$C$42</f>
        <v>0.27095923784707132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14.979033365395921</v>
      </c>
      <c r="I14" s="71"/>
      <c r="J14" s="71"/>
      <c r="K14" s="80">
        <v>1.1594879251922876E-2</v>
      </c>
      <c r="L14" s="79"/>
      <c r="M14" s="81"/>
      <c r="N14" s="71"/>
      <c r="O14" s="79">
        <v>886757.98457349814</v>
      </c>
      <c r="P14" s="71"/>
      <c r="Q14" s="80">
        <f t="shared" si="0"/>
        <v>1</v>
      </c>
      <c r="R14" s="80">
        <f>O14/'סכום נכסי הקרן'!$C$42</f>
        <v>0.27095923784707132</v>
      </c>
    </row>
    <row r="15" spans="2:18">
      <c r="B15" s="74" t="s">
        <v>227</v>
      </c>
      <c r="C15" s="69" t="s">
        <v>228</v>
      </c>
      <c r="D15" s="82" t="s">
        <v>117</v>
      </c>
      <c r="E15" s="69" t="s">
        <v>229</v>
      </c>
      <c r="F15" s="69"/>
      <c r="G15" s="69"/>
      <c r="H15" s="76">
        <v>1.050000000000038</v>
      </c>
      <c r="I15" s="82" t="s">
        <v>130</v>
      </c>
      <c r="J15" s="83">
        <v>0.04</v>
      </c>
      <c r="K15" s="77">
        <v>1.7300000000000228E-2</v>
      </c>
      <c r="L15" s="76">
        <v>10861318.132297002</v>
      </c>
      <c r="M15" s="78">
        <v>144.80000000000001</v>
      </c>
      <c r="N15" s="69"/>
      <c r="O15" s="76">
        <v>15727.189169968002</v>
      </c>
      <c r="P15" s="77">
        <v>7.702270973924028E-4</v>
      </c>
      <c r="Q15" s="77">
        <f t="shared" si="0"/>
        <v>1.7735604802625229E-2</v>
      </c>
      <c r="R15" s="77">
        <f>O15/'סכום נכסי הקרן'!$C$42</f>
        <v>4.8056259600761904E-3</v>
      </c>
    </row>
    <row r="16" spans="2:18">
      <c r="B16" s="74" t="s">
        <v>230</v>
      </c>
      <c r="C16" s="69" t="s">
        <v>231</v>
      </c>
      <c r="D16" s="82" t="s">
        <v>117</v>
      </c>
      <c r="E16" s="69" t="s">
        <v>229</v>
      </c>
      <c r="F16" s="69"/>
      <c r="G16" s="69"/>
      <c r="H16" s="76">
        <v>3.8800000000001313</v>
      </c>
      <c r="I16" s="82" t="s">
        <v>130</v>
      </c>
      <c r="J16" s="83">
        <v>7.4999999999999997E-3</v>
      </c>
      <c r="K16" s="77">
        <v>1.1300000000000724E-2</v>
      </c>
      <c r="L16" s="76">
        <v>15541972.513953002</v>
      </c>
      <c r="M16" s="78">
        <v>110.14</v>
      </c>
      <c r="N16" s="69"/>
      <c r="O16" s="76">
        <v>17117.927767052002</v>
      </c>
      <c r="P16" s="77">
        <v>7.4921495739498133E-4</v>
      </c>
      <c r="Q16" s="77">
        <f t="shared" si="0"/>
        <v>1.9303945456194758E-2</v>
      </c>
      <c r="R16" s="77">
        <f>O16/'סכום נכסי הקרן'!$C$42</f>
        <v>5.2305823482519682E-3</v>
      </c>
    </row>
    <row r="17" spans="2:18">
      <c r="B17" s="74" t="s">
        <v>232</v>
      </c>
      <c r="C17" s="69" t="s">
        <v>233</v>
      </c>
      <c r="D17" s="82" t="s">
        <v>117</v>
      </c>
      <c r="E17" s="69" t="s">
        <v>229</v>
      </c>
      <c r="F17" s="69"/>
      <c r="G17" s="69"/>
      <c r="H17" s="76">
        <v>5.8499999999999082</v>
      </c>
      <c r="I17" s="82" t="s">
        <v>130</v>
      </c>
      <c r="J17" s="83">
        <v>5.0000000000000001E-3</v>
      </c>
      <c r="K17" s="77">
        <v>1.0499999999999586E-2</v>
      </c>
      <c r="L17" s="76">
        <v>30333926.388083003</v>
      </c>
      <c r="M17" s="78">
        <v>107.14</v>
      </c>
      <c r="N17" s="69"/>
      <c r="O17" s="76">
        <v>32499.768279247008</v>
      </c>
      <c r="P17" s="77">
        <v>1.4691191883144251E-3</v>
      </c>
      <c r="Q17" s="77">
        <f t="shared" si="0"/>
        <v>3.6650099400997609E-2</v>
      </c>
      <c r="R17" s="77">
        <f>O17/'סכום נכסי הקרן'!$C$42</f>
        <v>9.9306830007137165E-3</v>
      </c>
    </row>
    <row r="18" spans="2:18">
      <c r="B18" s="74" t="s">
        <v>234</v>
      </c>
      <c r="C18" s="69" t="s">
        <v>235</v>
      </c>
      <c r="D18" s="82" t="s">
        <v>117</v>
      </c>
      <c r="E18" s="69" t="s">
        <v>229</v>
      </c>
      <c r="F18" s="69"/>
      <c r="G18" s="69"/>
      <c r="H18" s="76">
        <v>10.73999999999997</v>
      </c>
      <c r="I18" s="82" t="s">
        <v>130</v>
      </c>
      <c r="J18" s="83">
        <v>0.04</v>
      </c>
      <c r="K18" s="77">
        <v>1.0299999999999941E-2</v>
      </c>
      <c r="L18" s="76">
        <v>96103672.821466014</v>
      </c>
      <c r="M18" s="78">
        <v>178.82</v>
      </c>
      <c r="N18" s="69"/>
      <c r="O18" s="76">
        <v>171852.58007223404</v>
      </c>
      <c r="P18" s="77">
        <v>6.0320013259518111E-3</v>
      </c>
      <c r="Q18" s="77">
        <f t="shared" si="0"/>
        <v>0.19379873997400718</v>
      </c>
      <c r="R18" s="77">
        <f>O18/'סכום נכסי הקרן'!$C$42</f>
        <v>5.2511558879079746E-2</v>
      </c>
    </row>
    <row r="19" spans="2:18">
      <c r="B19" s="74" t="s">
        <v>236</v>
      </c>
      <c r="C19" s="69" t="s">
        <v>237</v>
      </c>
      <c r="D19" s="82" t="s">
        <v>117</v>
      </c>
      <c r="E19" s="69" t="s">
        <v>229</v>
      </c>
      <c r="F19" s="69"/>
      <c r="G19" s="69"/>
      <c r="H19" s="76">
        <v>19.74000000000002</v>
      </c>
      <c r="I19" s="82" t="s">
        <v>130</v>
      </c>
      <c r="J19" s="83">
        <v>0.01</v>
      </c>
      <c r="K19" s="77">
        <v>1.2000000000000025E-2</v>
      </c>
      <c r="L19" s="76">
        <v>305207803.94514108</v>
      </c>
      <c r="M19" s="78">
        <v>107.34</v>
      </c>
      <c r="N19" s="69"/>
      <c r="O19" s="76">
        <v>327610.07032210607</v>
      </c>
      <c r="P19" s="77">
        <v>1.6857555965717794E-2</v>
      </c>
      <c r="Q19" s="77">
        <f t="shared" si="0"/>
        <v>0.36944699232640787</v>
      </c>
      <c r="R19" s="77">
        <f>O19/'סכום נכסי הקרן'!$C$42</f>
        <v>0.10010507546565629</v>
      </c>
    </row>
    <row r="20" spans="2:18">
      <c r="B20" s="74" t="s">
        <v>238</v>
      </c>
      <c r="C20" s="69" t="s">
        <v>239</v>
      </c>
      <c r="D20" s="82" t="s">
        <v>117</v>
      </c>
      <c r="E20" s="69" t="s">
        <v>229</v>
      </c>
      <c r="F20" s="69"/>
      <c r="G20" s="69"/>
      <c r="H20" s="76">
        <v>3.0800000000000045</v>
      </c>
      <c r="I20" s="82" t="s">
        <v>130</v>
      </c>
      <c r="J20" s="83">
        <v>1E-3</v>
      </c>
      <c r="K20" s="77">
        <v>1.2E-2</v>
      </c>
      <c r="L20" s="76">
        <v>41160166.831824005</v>
      </c>
      <c r="M20" s="78">
        <v>107</v>
      </c>
      <c r="N20" s="69"/>
      <c r="O20" s="76">
        <v>44041.377264985007</v>
      </c>
      <c r="P20" s="77">
        <v>2.2023957555267152E-3</v>
      </c>
      <c r="Q20" s="77">
        <f t="shared" si="0"/>
        <v>4.9665611171426309E-2</v>
      </c>
      <c r="R20" s="77">
        <f>O20/'סכום נכסי הקרן'!$C$42</f>
        <v>1.3457356150218666E-2</v>
      </c>
    </row>
    <row r="21" spans="2:18">
      <c r="B21" s="74" t="s">
        <v>240</v>
      </c>
      <c r="C21" s="69" t="s">
        <v>241</v>
      </c>
      <c r="D21" s="82" t="s">
        <v>117</v>
      </c>
      <c r="E21" s="69" t="s">
        <v>229</v>
      </c>
      <c r="F21" s="69"/>
      <c r="G21" s="69"/>
      <c r="H21" s="76">
        <v>14.760000000000062</v>
      </c>
      <c r="I21" s="82" t="s">
        <v>130</v>
      </c>
      <c r="J21" s="83">
        <v>2.75E-2</v>
      </c>
      <c r="K21" s="77">
        <v>1.1100000000000075E-2</v>
      </c>
      <c r="L21" s="76">
        <v>86548540.73768802</v>
      </c>
      <c r="M21" s="78">
        <v>152.87</v>
      </c>
      <c r="N21" s="69"/>
      <c r="O21" s="76">
        <v>132306.75135986402</v>
      </c>
      <c r="P21" s="77">
        <v>4.7487694410073564E-3</v>
      </c>
      <c r="Q21" s="77">
        <f t="shared" si="0"/>
        <v>0.14920277421973177</v>
      </c>
      <c r="R21" s="77">
        <f>O21/'סכום נכסי הקרן'!$C$42</f>
        <v>4.0427869987247185E-2</v>
      </c>
    </row>
    <row r="22" spans="2:18">
      <c r="B22" s="74" t="s">
        <v>242</v>
      </c>
      <c r="C22" s="69" t="s">
        <v>243</v>
      </c>
      <c r="D22" s="82" t="s">
        <v>117</v>
      </c>
      <c r="E22" s="69" t="s">
        <v>229</v>
      </c>
      <c r="F22" s="69"/>
      <c r="G22" s="69"/>
      <c r="H22" s="76">
        <v>0.25</v>
      </c>
      <c r="I22" s="82" t="s">
        <v>130</v>
      </c>
      <c r="J22" s="83">
        <v>1.7500000000000002E-2</v>
      </c>
      <c r="K22" s="77">
        <v>5.2999999999723234E-3</v>
      </c>
      <c r="L22" s="76">
        <v>227709.53262400004</v>
      </c>
      <c r="M22" s="78">
        <v>114.24</v>
      </c>
      <c r="N22" s="69"/>
      <c r="O22" s="76">
        <v>260.13536672399999</v>
      </c>
      <c r="P22" s="77">
        <v>2.1072716514498759E-5</v>
      </c>
      <c r="Q22" s="77">
        <f t="shared" si="0"/>
        <v>2.9335553922203098E-4</v>
      </c>
      <c r="R22" s="77">
        <f>O22/'סכום נכסי הקרן'!$C$42</f>
        <v>7.948739332581817E-5</v>
      </c>
    </row>
    <row r="23" spans="2:18">
      <c r="B23" s="74" t="s">
        <v>244</v>
      </c>
      <c r="C23" s="69" t="s">
        <v>245</v>
      </c>
      <c r="D23" s="82" t="s">
        <v>117</v>
      </c>
      <c r="E23" s="69" t="s">
        <v>229</v>
      </c>
      <c r="F23" s="69"/>
      <c r="G23" s="69"/>
      <c r="H23" s="76">
        <v>2.3200000000000562</v>
      </c>
      <c r="I23" s="82" t="s">
        <v>130</v>
      </c>
      <c r="J23" s="83">
        <v>7.4999999999999997E-3</v>
      </c>
      <c r="K23" s="77">
        <v>1.3300000000000225E-2</v>
      </c>
      <c r="L23" s="76">
        <v>25924745.002110004</v>
      </c>
      <c r="M23" s="78">
        <v>110.07</v>
      </c>
      <c r="N23" s="69"/>
      <c r="O23" s="76">
        <v>28535.366400795003</v>
      </c>
      <c r="P23" s="77">
        <v>1.183117885551132E-3</v>
      </c>
      <c r="Q23" s="77">
        <f t="shared" si="0"/>
        <v>3.2179429897684644E-2</v>
      </c>
      <c r="R23" s="77">
        <f>O23/'סכום נכסי הקרן'!$C$42</f>
        <v>8.7193137994298914E-3</v>
      </c>
    </row>
    <row r="24" spans="2:18">
      <c r="B24" s="74" t="s">
        <v>246</v>
      </c>
      <c r="C24" s="69" t="s">
        <v>247</v>
      </c>
      <c r="D24" s="82" t="s">
        <v>117</v>
      </c>
      <c r="E24" s="69" t="s">
        <v>229</v>
      </c>
      <c r="F24" s="69"/>
      <c r="G24" s="69"/>
      <c r="H24" s="76">
        <v>8.3899999999998425</v>
      </c>
      <c r="I24" s="82" t="s">
        <v>130</v>
      </c>
      <c r="J24" s="83">
        <v>1E-3</v>
      </c>
      <c r="K24" s="77">
        <v>1.0599999999999887E-2</v>
      </c>
      <c r="L24" s="76">
        <v>28670415.526318006</v>
      </c>
      <c r="M24" s="78">
        <v>102.15</v>
      </c>
      <c r="N24" s="69"/>
      <c r="O24" s="76">
        <v>29286.829591288999</v>
      </c>
      <c r="P24" s="77">
        <v>1.5281262307949913E-3</v>
      </c>
      <c r="Q24" s="77">
        <f t="shared" si="0"/>
        <v>3.3026857497511018E-2</v>
      </c>
      <c r="R24" s="77">
        <f>O24/'סכום נכסי הקרן'!$C$42</f>
        <v>8.9489321360094205E-3</v>
      </c>
    </row>
    <row r="25" spans="2:18">
      <c r="B25" s="74" t="s">
        <v>248</v>
      </c>
      <c r="C25" s="69" t="s">
        <v>249</v>
      </c>
      <c r="D25" s="82" t="s">
        <v>117</v>
      </c>
      <c r="E25" s="69" t="s">
        <v>229</v>
      </c>
      <c r="F25" s="69"/>
      <c r="G25" s="69"/>
      <c r="H25" s="76">
        <v>26.239999999999846</v>
      </c>
      <c r="I25" s="82" t="s">
        <v>130</v>
      </c>
      <c r="J25" s="83">
        <v>5.0000000000000001E-3</v>
      </c>
      <c r="K25" s="77">
        <v>1.2399999999999982E-2</v>
      </c>
      <c r="L25" s="76">
        <v>95796830.405317008</v>
      </c>
      <c r="M25" s="78">
        <v>91.36</v>
      </c>
      <c r="N25" s="69"/>
      <c r="O25" s="76">
        <v>87519.988979234011</v>
      </c>
      <c r="P25" s="77">
        <v>7.6951333423019418E-3</v>
      </c>
      <c r="Q25" s="77">
        <f t="shared" si="0"/>
        <v>9.8696589714191624E-2</v>
      </c>
      <c r="R25" s="77">
        <f>O25/'סכום נכסי הקרן'!$C$42</f>
        <v>2.6742752727062464E-2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2" t="s">
        <v>109</v>
      </c>
      <c r="C29" s="124"/>
      <c r="D29" s="12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22" t="s">
        <v>199</v>
      </c>
      <c r="C30" s="124"/>
      <c r="D30" s="12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62" t="s">
        <v>207</v>
      </c>
      <c r="C31" s="162"/>
      <c r="D31" s="16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224</v>
      </c>
    </row>
    <row r="2" spans="2:16">
      <c r="B2" s="46" t="s">
        <v>142</v>
      </c>
      <c r="C2" s="67" t="s">
        <v>225</v>
      </c>
    </row>
    <row r="3" spans="2:16">
      <c r="B3" s="46" t="s">
        <v>144</v>
      </c>
      <c r="C3" s="67" t="s">
        <v>226</v>
      </c>
    </row>
    <row r="4" spans="2:16">
      <c r="B4" s="46" t="s">
        <v>145</v>
      </c>
      <c r="C4" s="67">
        <v>2207</v>
      </c>
    </row>
    <row r="6" spans="2:16" ht="26.25" customHeight="1">
      <c r="B6" s="153" t="s">
        <v>183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2:16" s="3" customFormat="1" ht="78.75">
      <c r="B7" s="21" t="s">
        <v>113</v>
      </c>
      <c r="C7" s="29" t="s">
        <v>44</v>
      </c>
      <c r="D7" s="29" t="s">
        <v>63</v>
      </c>
      <c r="E7" s="29" t="s">
        <v>14</v>
      </c>
      <c r="F7" s="29" t="s">
        <v>64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201</v>
      </c>
      <c r="M7" s="29" t="s">
        <v>179</v>
      </c>
      <c r="N7" s="29" t="s">
        <v>57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2575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6">
        <v>0</v>
      </c>
      <c r="N10" s="68"/>
      <c r="O10" s="127">
        <v>0</v>
      </c>
      <c r="P10" s="127">
        <v>0</v>
      </c>
    </row>
    <row r="11" spans="2:16" ht="20.25" customHeight="1">
      <c r="B11" s="128" t="s">
        <v>216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8" t="s">
        <v>109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8" t="s">
        <v>207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9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9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30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3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3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3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3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3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3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3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3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3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3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3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3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3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3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3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3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3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3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3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3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3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3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3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3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3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3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3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3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3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3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3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3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3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3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3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3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3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3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3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3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  <row r="453" spans="2:16">
      <c r="B453" s="113"/>
      <c r="C453" s="113"/>
      <c r="D453" s="113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</row>
    <row r="454" spans="2:16">
      <c r="B454" s="113"/>
      <c r="C454" s="113"/>
      <c r="D454" s="113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</row>
    <row r="455" spans="2:16">
      <c r="B455" s="113"/>
      <c r="C455" s="113"/>
      <c r="D455" s="113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</row>
    <row r="456" spans="2:16">
      <c r="B456" s="113"/>
      <c r="C456" s="113"/>
      <c r="D456" s="113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7" spans="2:16">
      <c r="B457" s="113"/>
      <c r="C457" s="113"/>
      <c r="D457" s="113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8" spans="2:16">
      <c r="B458" s="113"/>
      <c r="C458" s="113"/>
      <c r="D458" s="113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</row>
    <row r="459" spans="2:16">
      <c r="B459" s="113"/>
      <c r="C459" s="113"/>
      <c r="D459" s="113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</row>
    <row r="460" spans="2:16">
      <c r="B460" s="113"/>
      <c r="C460" s="113"/>
      <c r="D460" s="113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</row>
    <row r="461" spans="2:16">
      <c r="B461" s="113"/>
      <c r="C461" s="113"/>
      <c r="D461" s="113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</row>
    <row r="462" spans="2:16">
      <c r="B462" s="113"/>
      <c r="C462" s="113"/>
      <c r="D462" s="113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</row>
    <row r="463" spans="2:16">
      <c r="B463" s="113"/>
      <c r="C463" s="113"/>
      <c r="D463" s="113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143</v>
      </c>
      <c r="C1" s="67" t="s" vm="1">
        <v>224</v>
      </c>
    </row>
    <row r="2" spans="2:20">
      <c r="B2" s="46" t="s">
        <v>142</v>
      </c>
      <c r="C2" s="67" t="s">
        <v>225</v>
      </c>
    </row>
    <row r="3" spans="2:20">
      <c r="B3" s="46" t="s">
        <v>144</v>
      </c>
      <c r="C3" s="67" t="s">
        <v>226</v>
      </c>
    </row>
    <row r="4" spans="2:20">
      <c r="B4" s="46" t="s">
        <v>145</v>
      </c>
      <c r="C4" s="67">
        <v>2207</v>
      </c>
    </row>
    <row r="6" spans="2:20" ht="26.25" customHeight="1">
      <c r="B6" s="159" t="s">
        <v>170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</row>
    <row r="7" spans="2:20" ht="26.25" customHeight="1">
      <c r="B7" s="159" t="s">
        <v>87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</row>
    <row r="8" spans="2:20" s="3" customFormat="1" ht="78.75">
      <c r="B8" s="36" t="s">
        <v>112</v>
      </c>
      <c r="C8" s="12" t="s">
        <v>44</v>
      </c>
      <c r="D8" s="12" t="s">
        <v>116</v>
      </c>
      <c r="E8" s="12" t="s">
        <v>186</v>
      </c>
      <c r="F8" s="12" t="s">
        <v>114</v>
      </c>
      <c r="G8" s="12" t="s">
        <v>63</v>
      </c>
      <c r="H8" s="12" t="s">
        <v>14</v>
      </c>
      <c r="I8" s="12" t="s">
        <v>64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201</v>
      </c>
      <c r="P8" s="12" t="s">
        <v>200</v>
      </c>
      <c r="Q8" s="12" t="s">
        <v>60</v>
      </c>
      <c r="R8" s="12" t="s">
        <v>57</v>
      </c>
      <c r="S8" s="12" t="s">
        <v>146</v>
      </c>
      <c r="T8" s="37" t="s">
        <v>148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208</v>
      </c>
      <c r="P9" s="15"/>
      <c r="Q9" s="15" t="s">
        <v>204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149</v>
      </c>
      <c r="T10" s="60" t="s">
        <v>187</v>
      </c>
    </row>
    <row r="11" spans="2:20" s="4" customFormat="1" ht="18" customHeight="1">
      <c r="B11" s="125" t="s">
        <v>2567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6">
        <v>0</v>
      </c>
      <c r="R11" s="68"/>
      <c r="S11" s="127">
        <v>0</v>
      </c>
      <c r="T11" s="127">
        <v>0</v>
      </c>
    </row>
    <row r="12" spans="2:20">
      <c r="B12" s="128" t="s">
        <v>216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28" t="s">
        <v>109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28" t="s">
        <v>199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28" t="s">
        <v>207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>
      <selection activeCell="F14" sqref="F14:F261"/>
    </sheetView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37.85546875" style="2" customWidth="1"/>
    <col min="4" max="4" width="6.42578125" style="2" bestFit="1" customWidth="1"/>
    <col min="5" max="5" width="8" style="2" bestFit="1" customWidth="1"/>
    <col min="6" max="6" width="24.140625" style="2" customWidth="1"/>
    <col min="7" max="7" width="44.7109375" style="1" bestFit="1" customWidth="1"/>
    <col min="8" max="8" width="6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" style="1" bestFit="1" customWidth="1"/>
    <col min="13" max="13" width="7.42578125" style="1" bestFit="1" customWidth="1"/>
    <col min="14" max="14" width="9.140625" style="1" bestFit="1" customWidth="1"/>
    <col min="15" max="15" width="14.42578125" style="1" bestFit="1" customWidth="1"/>
    <col min="16" max="16" width="13" style="1" bestFit="1" customWidth="1"/>
    <col min="17" max="17" width="8.28515625" style="1" bestFit="1" customWidth="1"/>
    <col min="18" max="18" width="11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143</v>
      </c>
      <c r="C1" s="67" t="s" vm="1">
        <v>224</v>
      </c>
    </row>
    <row r="2" spans="2:21">
      <c r="B2" s="46" t="s">
        <v>142</v>
      </c>
      <c r="C2" s="67" t="s">
        <v>225</v>
      </c>
    </row>
    <row r="3" spans="2:21">
      <c r="B3" s="46" t="s">
        <v>144</v>
      </c>
      <c r="C3" s="67" t="s">
        <v>226</v>
      </c>
    </row>
    <row r="4" spans="2:21">
      <c r="B4" s="46" t="s">
        <v>145</v>
      </c>
      <c r="C4" s="67">
        <v>2207</v>
      </c>
    </row>
    <row r="6" spans="2:21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2:21" ht="26.25" customHeight="1">
      <c r="B7" s="153" t="s">
        <v>88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</row>
    <row r="8" spans="2:21" s="3" customFormat="1" ht="78.75">
      <c r="B8" s="21" t="s">
        <v>112</v>
      </c>
      <c r="C8" s="29" t="s">
        <v>44</v>
      </c>
      <c r="D8" s="29" t="s">
        <v>116</v>
      </c>
      <c r="E8" s="29" t="s">
        <v>186</v>
      </c>
      <c r="F8" s="29" t="s">
        <v>114</v>
      </c>
      <c r="G8" s="29" t="s">
        <v>63</v>
      </c>
      <c r="H8" s="29" t="s">
        <v>14</v>
      </c>
      <c r="I8" s="29" t="s">
        <v>64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201</v>
      </c>
      <c r="P8" s="29" t="s">
        <v>200</v>
      </c>
      <c r="Q8" s="29" t="s">
        <v>215</v>
      </c>
      <c r="R8" s="29" t="s">
        <v>60</v>
      </c>
      <c r="S8" s="12" t="s">
        <v>57</v>
      </c>
      <c r="T8" s="29" t="s">
        <v>146</v>
      </c>
      <c r="U8" s="13" t="s">
        <v>148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208</v>
      </c>
      <c r="P9" s="31"/>
      <c r="Q9" s="15" t="s">
        <v>204</v>
      </c>
      <c r="R9" s="31" t="s">
        <v>204</v>
      </c>
      <c r="S9" s="15" t="s">
        <v>19</v>
      </c>
      <c r="T9" s="31" t="s">
        <v>204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149</v>
      </c>
      <c r="T10" s="18" t="s">
        <v>187</v>
      </c>
      <c r="U10" s="19" t="s">
        <v>210</v>
      </c>
    </row>
    <row r="11" spans="2:21" s="4" customFormat="1" ht="18" customHeight="1">
      <c r="B11" s="84" t="s">
        <v>31</v>
      </c>
      <c r="C11" s="85"/>
      <c r="D11" s="85"/>
      <c r="E11" s="85"/>
      <c r="F11" s="85"/>
      <c r="G11" s="85"/>
      <c r="H11" s="85"/>
      <c r="I11" s="85"/>
      <c r="J11" s="85"/>
      <c r="K11" s="87">
        <v>4.2928154982939999</v>
      </c>
      <c r="L11" s="85"/>
      <c r="M11" s="85"/>
      <c r="N11" s="88">
        <v>3.7122060559962589E-2</v>
      </c>
      <c r="O11" s="87"/>
      <c r="P11" s="89"/>
      <c r="Q11" s="87">
        <v>768.14693348300011</v>
      </c>
      <c r="R11" s="87">
        <f>R12+R259</f>
        <v>96089.811140332997</v>
      </c>
      <c r="S11" s="85"/>
      <c r="T11" s="90">
        <f>IFERROR(R11/$R$11,0)</f>
        <v>1</v>
      </c>
      <c r="U11" s="90">
        <f>R11/'סכום נכסי הקרן'!$C$42</f>
        <v>2.9361361774460176E-2</v>
      </c>
    </row>
    <row r="12" spans="2:21">
      <c r="B12" s="70" t="s">
        <v>194</v>
      </c>
      <c r="C12" s="71"/>
      <c r="D12" s="71"/>
      <c r="E12" s="71"/>
      <c r="F12" s="71"/>
      <c r="G12" s="71"/>
      <c r="H12" s="71"/>
      <c r="I12" s="71"/>
      <c r="J12" s="71"/>
      <c r="K12" s="79">
        <v>4.29393565115081</v>
      </c>
      <c r="L12" s="71"/>
      <c r="M12" s="71"/>
      <c r="N12" s="91">
        <v>3.7194643629035011E-2</v>
      </c>
      <c r="O12" s="79"/>
      <c r="P12" s="81"/>
      <c r="Q12" s="79">
        <v>768.14693348300011</v>
      </c>
      <c r="R12" s="79">
        <f>R13+R169+R251</f>
        <v>95989.563577882</v>
      </c>
      <c r="S12" s="71"/>
      <c r="T12" s="80">
        <f t="shared" ref="T12:T75" si="0">IFERROR(R12/$R$11,0)</f>
        <v>0.99895673057048062</v>
      </c>
      <c r="U12" s="80">
        <f>R12/'סכום נכסי הקרן'!$C$42</f>
        <v>2.9330729963311823E-2</v>
      </c>
    </row>
    <row r="13" spans="2:21">
      <c r="B13" s="86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4.3549478871640837</v>
      </c>
      <c r="L13" s="71"/>
      <c r="M13" s="71"/>
      <c r="N13" s="91">
        <v>3.3101228792193509E-2</v>
      </c>
      <c r="O13" s="79"/>
      <c r="P13" s="81"/>
      <c r="Q13" s="79">
        <v>706.55441063000001</v>
      </c>
      <c r="R13" s="79">
        <f>SUM(R14:R167)</f>
        <v>80655.754251452992</v>
      </c>
      <c r="S13" s="71"/>
      <c r="T13" s="80">
        <f t="shared" si="0"/>
        <v>0.83937884042315836</v>
      </c>
      <c r="U13" s="80">
        <f>R13/'סכום נכסי הקרן'!$C$42</f>
        <v>2.4645305799491229E-2</v>
      </c>
    </row>
    <row r="14" spans="2:21">
      <c r="B14" s="75" t="s">
        <v>250</v>
      </c>
      <c r="C14" s="69">
        <v>6040372</v>
      </c>
      <c r="D14" s="82" t="s">
        <v>117</v>
      </c>
      <c r="E14" s="82" t="s">
        <v>251</v>
      </c>
      <c r="F14" s="69">
        <v>520018078</v>
      </c>
      <c r="G14" s="82" t="s">
        <v>253</v>
      </c>
      <c r="H14" s="69" t="s">
        <v>254</v>
      </c>
      <c r="I14" s="69" t="s">
        <v>128</v>
      </c>
      <c r="J14" s="69"/>
      <c r="K14" s="69">
        <v>1.98</v>
      </c>
      <c r="L14" s="82" t="s">
        <v>130</v>
      </c>
      <c r="M14" s="83">
        <v>8.3000000000000001E-3</v>
      </c>
      <c r="N14" s="83">
        <v>2.1699346405228758E-2</v>
      </c>
      <c r="O14" s="76">
        <v>1.0390000000000002E-2</v>
      </c>
      <c r="P14" s="78">
        <v>107.6</v>
      </c>
      <c r="Q14" s="69"/>
      <c r="R14" s="76">
        <v>1.1169000000000003E-5</v>
      </c>
      <c r="S14" s="77">
        <v>3.4156328815975305E-12</v>
      </c>
      <c r="T14" s="77">
        <f t="shared" si="0"/>
        <v>1.1623500834743442E-10</v>
      </c>
      <c r="U14" s="77">
        <f>R14/'סכום נכסי הקרן'!$C$42</f>
        <v>3.4128181309464206E-12</v>
      </c>
    </row>
    <row r="15" spans="2:21">
      <c r="B15" s="75" t="s">
        <v>255</v>
      </c>
      <c r="C15" s="69">
        <v>2310217</v>
      </c>
      <c r="D15" s="82" t="s">
        <v>117</v>
      </c>
      <c r="E15" s="82" t="s">
        <v>251</v>
      </c>
      <c r="F15" s="69">
        <v>520032046</v>
      </c>
      <c r="G15" s="82" t="s">
        <v>253</v>
      </c>
      <c r="H15" s="69" t="s">
        <v>254</v>
      </c>
      <c r="I15" s="69" t="s">
        <v>128</v>
      </c>
      <c r="J15" s="69"/>
      <c r="K15" s="76">
        <v>1.2400000000006168</v>
      </c>
      <c r="L15" s="82" t="s">
        <v>130</v>
      </c>
      <c r="M15" s="83">
        <v>8.6E-3</v>
      </c>
      <c r="N15" s="83">
        <v>2.3399999999975333E-2</v>
      </c>
      <c r="O15" s="76">
        <v>294114.02072800003</v>
      </c>
      <c r="P15" s="78">
        <v>110.27</v>
      </c>
      <c r="Q15" s="69"/>
      <c r="R15" s="76">
        <v>324.31952322000001</v>
      </c>
      <c r="S15" s="77">
        <v>1.1758206694222443E-4</v>
      </c>
      <c r="T15" s="77">
        <f t="shared" si="0"/>
        <v>3.3751707841984638E-3</v>
      </c>
      <c r="U15" s="77">
        <f>R15/'סכום נכסי הקרן'!$C$42</f>
        <v>9.9099610445439553E-5</v>
      </c>
    </row>
    <row r="16" spans="2:21">
      <c r="B16" s="75" t="s">
        <v>257</v>
      </c>
      <c r="C16" s="69">
        <v>2310282</v>
      </c>
      <c r="D16" s="82" t="s">
        <v>117</v>
      </c>
      <c r="E16" s="82" t="s">
        <v>251</v>
      </c>
      <c r="F16" s="69">
        <v>520032046</v>
      </c>
      <c r="G16" s="82" t="s">
        <v>253</v>
      </c>
      <c r="H16" s="69" t="s">
        <v>254</v>
      </c>
      <c r="I16" s="69" t="s">
        <v>128</v>
      </c>
      <c r="J16" s="69"/>
      <c r="K16" s="76">
        <v>2.9699999999994851</v>
      </c>
      <c r="L16" s="82" t="s">
        <v>130</v>
      </c>
      <c r="M16" s="83">
        <v>3.8E-3</v>
      </c>
      <c r="N16" s="83">
        <v>1.989999999999828E-2</v>
      </c>
      <c r="O16" s="76">
        <v>1402897.5066190003</v>
      </c>
      <c r="P16" s="78">
        <v>103.8</v>
      </c>
      <c r="Q16" s="69"/>
      <c r="R16" s="76">
        <v>1456.2076327750003</v>
      </c>
      <c r="S16" s="77">
        <v>4.6763250220633343E-4</v>
      </c>
      <c r="T16" s="77">
        <f t="shared" si="0"/>
        <v>1.5154651835544796E-2</v>
      </c>
      <c r="U16" s="77">
        <f>R16/'סכום נכסי הקרן'!$C$42</f>
        <v>4.4496121510941776E-4</v>
      </c>
    </row>
    <row r="17" spans="2:21">
      <c r="B17" s="75" t="s">
        <v>258</v>
      </c>
      <c r="C17" s="69">
        <v>2310381</v>
      </c>
      <c r="D17" s="82" t="s">
        <v>117</v>
      </c>
      <c r="E17" s="82" t="s">
        <v>251</v>
      </c>
      <c r="F17" s="69">
        <v>520032046</v>
      </c>
      <c r="G17" s="82" t="s">
        <v>253</v>
      </c>
      <c r="H17" s="69" t="s">
        <v>254</v>
      </c>
      <c r="I17" s="69" t="s">
        <v>128</v>
      </c>
      <c r="J17" s="69"/>
      <c r="K17" s="76">
        <v>6.9599999999567146</v>
      </c>
      <c r="L17" s="82" t="s">
        <v>130</v>
      </c>
      <c r="M17" s="83">
        <v>2E-3</v>
      </c>
      <c r="N17" s="83">
        <v>2.0099999999803865E-2</v>
      </c>
      <c r="O17" s="76">
        <v>75575.30207000002</v>
      </c>
      <c r="P17" s="78">
        <v>97.6</v>
      </c>
      <c r="Q17" s="76">
        <v>0.16712452300000005</v>
      </c>
      <c r="R17" s="76">
        <v>73.928619645000012</v>
      </c>
      <c r="S17" s="77">
        <v>7.8854711825394528E-5</v>
      </c>
      <c r="T17" s="77">
        <f t="shared" si="0"/>
        <v>7.6937001715022635E-4</v>
      </c>
      <c r="U17" s="77">
        <f>R17/'סכום נכסי הקרן'!$C$42</f>
        <v>2.2589751411970426E-5</v>
      </c>
    </row>
    <row r="18" spans="2:21">
      <c r="B18" s="75" t="s">
        <v>259</v>
      </c>
      <c r="C18" s="69">
        <v>1158476</v>
      </c>
      <c r="D18" s="82" t="s">
        <v>117</v>
      </c>
      <c r="E18" s="82" t="s">
        <v>251</v>
      </c>
      <c r="F18" s="69">
        <v>520010869</v>
      </c>
      <c r="G18" s="82" t="s">
        <v>126</v>
      </c>
      <c r="H18" s="69" t="s">
        <v>261</v>
      </c>
      <c r="I18" s="69" t="s">
        <v>262</v>
      </c>
      <c r="J18" s="69"/>
      <c r="K18" s="76">
        <v>12.640000000002686</v>
      </c>
      <c r="L18" s="82" t="s">
        <v>130</v>
      </c>
      <c r="M18" s="83">
        <v>2.07E-2</v>
      </c>
      <c r="N18" s="83">
        <v>2.3600000000008118E-2</v>
      </c>
      <c r="O18" s="76">
        <v>1360424.4368499999</v>
      </c>
      <c r="P18" s="78">
        <v>105.04</v>
      </c>
      <c r="Q18" s="69"/>
      <c r="R18" s="76">
        <v>1428.9898304940004</v>
      </c>
      <c r="S18" s="77">
        <v>4.8486919569668138E-4</v>
      </c>
      <c r="T18" s="77">
        <f t="shared" si="0"/>
        <v>1.4871398054961859E-2</v>
      </c>
      <c r="U18" s="77">
        <f>R18/'סכום נכסי הקרן'!$C$42</f>
        <v>4.366444983837385E-4</v>
      </c>
    </row>
    <row r="19" spans="2:21">
      <c r="B19" s="75" t="s">
        <v>263</v>
      </c>
      <c r="C19" s="69">
        <v>1171297</v>
      </c>
      <c r="D19" s="82" t="s">
        <v>117</v>
      </c>
      <c r="E19" s="82" t="s">
        <v>251</v>
      </c>
      <c r="F19" s="69">
        <v>513686154</v>
      </c>
      <c r="G19" s="82" t="s">
        <v>253</v>
      </c>
      <c r="H19" s="69" t="s">
        <v>261</v>
      </c>
      <c r="I19" s="69" t="s">
        <v>262</v>
      </c>
      <c r="J19" s="69"/>
      <c r="K19" s="69">
        <v>0.09</v>
      </c>
      <c r="L19" s="82" t="s">
        <v>130</v>
      </c>
      <c r="M19" s="83">
        <v>3.5499999999999997E-2</v>
      </c>
      <c r="N19" s="83">
        <v>3.0399183890712323E-2</v>
      </c>
      <c r="O19" s="76">
        <v>9.1430000000000018E-3</v>
      </c>
      <c r="P19" s="78">
        <v>123.1</v>
      </c>
      <c r="Q19" s="69"/>
      <c r="R19" s="76">
        <v>1.1273000000000002E-5</v>
      </c>
      <c r="S19" s="77">
        <v>1.2828072193859211E-10</v>
      </c>
      <c r="T19" s="77">
        <f t="shared" si="0"/>
        <v>1.1731732913426699E-10</v>
      </c>
      <c r="U19" s="77">
        <f>R19/'סכום נכסי הקרן'!$C$42</f>
        <v>3.4445965431246304E-12</v>
      </c>
    </row>
    <row r="20" spans="2:21">
      <c r="B20" s="75" t="s">
        <v>264</v>
      </c>
      <c r="C20" s="69">
        <v>1145564</v>
      </c>
      <c r="D20" s="82" t="s">
        <v>117</v>
      </c>
      <c r="E20" s="82" t="s">
        <v>251</v>
      </c>
      <c r="F20" s="69">
        <v>513569780</v>
      </c>
      <c r="G20" s="82" t="s">
        <v>265</v>
      </c>
      <c r="H20" s="69" t="s">
        <v>254</v>
      </c>
      <c r="I20" s="69" t="s">
        <v>128</v>
      </c>
      <c r="J20" s="69"/>
      <c r="K20" s="69">
        <v>2.39</v>
      </c>
      <c r="L20" s="82" t="s">
        <v>130</v>
      </c>
      <c r="M20" s="83">
        <v>8.3000000000000001E-3</v>
      </c>
      <c r="N20" s="83">
        <v>2.0399802566633762E-2</v>
      </c>
      <c r="O20" s="76">
        <v>9.3510000000000017E-3</v>
      </c>
      <c r="P20" s="78">
        <v>108.31</v>
      </c>
      <c r="Q20" s="69"/>
      <c r="R20" s="76">
        <v>1.0130000000000001E-5</v>
      </c>
      <c r="S20" s="77">
        <v>6.7845440381553892E-12</v>
      </c>
      <c r="T20" s="77">
        <f t="shared" si="0"/>
        <v>1.0542220740975114E-10</v>
      </c>
      <c r="U20" s="77">
        <f>R20/'סכום נכסי הקרן'!$C$42</f>
        <v>3.0953395708198797E-12</v>
      </c>
    </row>
    <row r="21" spans="2:21">
      <c r="B21" s="75" t="s">
        <v>266</v>
      </c>
      <c r="C21" s="69">
        <v>6620496</v>
      </c>
      <c r="D21" s="82" t="s">
        <v>117</v>
      </c>
      <c r="E21" s="82" t="s">
        <v>251</v>
      </c>
      <c r="F21" s="69">
        <v>520000118</v>
      </c>
      <c r="G21" s="82" t="s">
        <v>253</v>
      </c>
      <c r="H21" s="69" t="s">
        <v>254</v>
      </c>
      <c r="I21" s="69" t="s">
        <v>128</v>
      </c>
      <c r="J21" s="69"/>
      <c r="K21" s="69">
        <v>4.3099999999999996</v>
      </c>
      <c r="L21" s="82" t="s">
        <v>130</v>
      </c>
      <c r="M21" s="83">
        <v>1E-3</v>
      </c>
      <c r="N21" s="83">
        <v>2.0002163097555696E-2</v>
      </c>
      <c r="O21" s="76">
        <v>4.6750000000000012E-3</v>
      </c>
      <c r="P21" s="78">
        <v>99.3</v>
      </c>
      <c r="Q21" s="69"/>
      <c r="R21" s="76">
        <v>4.6230000000000013E-6</v>
      </c>
      <c r="S21" s="77">
        <v>1.5751967597646704E-12</v>
      </c>
      <c r="T21" s="77">
        <f t="shared" si="0"/>
        <v>4.8111240360837077E-11</v>
      </c>
      <c r="U21" s="77">
        <f>R21/'סכום נכסי הקרן'!$C$42</f>
        <v>1.4126115336525474E-12</v>
      </c>
    </row>
    <row r="22" spans="2:21">
      <c r="B22" s="75" t="s">
        <v>268</v>
      </c>
      <c r="C22" s="69">
        <v>1940535</v>
      </c>
      <c r="D22" s="82" t="s">
        <v>117</v>
      </c>
      <c r="E22" s="82" t="s">
        <v>251</v>
      </c>
      <c r="F22" s="69">
        <v>520032640</v>
      </c>
      <c r="G22" s="82" t="s">
        <v>253</v>
      </c>
      <c r="H22" s="69" t="s">
        <v>254</v>
      </c>
      <c r="I22" s="69" t="s">
        <v>128</v>
      </c>
      <c r="J22" s="69"/>
      <c r="K22" s="69">
        <v>0.11</v>
      </c>
      <c r="L22" s="82" t="s">
        <v>130</v>
      </c>
      <c r="M22" s="83">
        <v>0.05</v>
      </c>
      <c r="N22" s="83">
        <v>4.2599705676868889E-2</v>
      </c>
      <c r="O22" s="76">
        <v>5.7766000000000005E-2</v>
      </c>
      <c r="P22" s="78">
        <v>116.4</v>
      </c>
      <c r="Q22" s="69"/>
      <c r="R22" s="76">
        <v>6.7273000000000005E-5</v>
      </c>
      <c r="S22" s="77">
        <v>5.49870759667796E-11</v>
      </c>
      <c r="T22" s="77">
        <f t="shared" si="0"/>
        <v>7.0010544512104522E-10</v>
      </c>
      <c r="U22" s="77">
        <f>R22/'סכום נכסי הקרן'!$C$42</f>
        <v>2.0556049254468485E-11</v>
      </c>
    </row>
    <row r="23" spans="2:21">
      <c r="B23" s="75" t="s">
        <v>269</v>
      </c>
      <c r="C23" s="69">
        <v>1940618</v>
      </c>
      <c r="D23" s="82" t="s">
        <v>117</v>
      </c>
      <c r="E23" s="82" t="s">
        <v>251</v>
      </c>
      <c r="F23" s="69">
        <v>520032640</v>
      </c>
      <c r="G23" s="82" t="s">
        <v>253</v>
      </c>
      <c r="H23" s="69" t="s">
        <v>254</v>
      </c>
      <c r="I23" s="69" t="s">
        <v>128</v>
      </c>
      <c r="J23" s="69"/>
      <c r="K23" s="69">
        <v>2.78</v>
      </c>
      <c r="L23" s="82" t="s">
        <v>130</v>
      </c>
      <c r="M23" s="83">
        <v>6.0000000000000001E-3</v>
      </c>
      <c r="N23" s="83">
        <v>2.0100609997623378E-2</v>
      </c>
      <c r="O23" s="76">
        <v>1.1792000000000002E-2</v>
      </c>
      <c r="P23" s="78">
        <v>107.3</v>
      </c>
      <c r="Q23" s="69"/>
      <c r="R23" s="76">
        <v>1.2623000000000003E-5</v>
      </c>
      <c r="S23" s="77">
        <v>1.0603625203749196E-11</v>
      </c>
      <c r="T23" s="77">
        <f t="shared" si="0"/>
        <v>1.3136668550180542E-10</v>
      </c>
      <c r="U23" s="77">
        <f>R23/'סכום נכסי הקרן'!$C$42</f>
        <v>3.8571047781302414E-12</v>
      </c>
    </row>
    <row r="24" spans="2:21">
      <c r="B24" s="75" t="s">
        <v>270</v>
      </c>
      <c r="C24" s="69">
        <v>1940659</v>
      </c>
      <c r="D24" s="82" t="s">
        <v>117</v>
      </c>
      <c r="E24" s="82" t="s">
        <v>251</v>
      </c>
      <c r="F24" s="69">
        <v>520032640</v>
      </c>
      <c r="G24" s="82" t="s">
        <v>253</v>
      </c>
      <c r="H24" s="69" t="s">
        <v>254</v>
      </c>
      <c r="I24" s="69" t="s">
        <v>128</v>
      </c>
      <c r="J24" s="69"/>
      <c r="K24" s="69">
        <v>3.74</v>
      </c>
      <c r="L24" s="82" t="s">
        <v>130</v>
      </c>
      <c r="M24" s="83">
        <v>1.7500000000000002E-2</v>
      </c>
      <c r="N24" s="83">
        <v>2.020004020908725E-2</v>
      </c>
      <c r="O24" s="76">
        <v>1.8130000000000004E-2</v>
      </c>
      <c r="P24" s="78">
        <v>109.82</v>
      </c>
      <c r="Q24" s="69"/>
      <c r="R24" s="76">
        <v>1.9896000000000004E-5</v>
      </c>
      <c r="S24" s="77">
        <v>5.490718691429584E-12</v>
      </c>
      <c r="T24" s="77">
        <f t="shared" si="0"/>
        <v>2.0705629206558825E-10</v>
      </c>
      <c r="U24" s="77">
        <f>R24/'סכום נכסי הקרן'!$C$42</f>
        <v>6.0794546990160244E-12</v>
      </c>
    </row>
    <row r="25" spans="2:21">
      <c r="B25" s="75" t="s">
        <v>271</v>
      </c>
      <c r="C25" s="69">
        <v>6000210</v>
      </c>
      <c r="D25" s="82" t="s">
        <v>117</v>
      </c>
      <c r="E25" s="82" t="s">
        <v>251</v>
      </c>
      <c r="F25" s="69">
        <v>520000472</v>
      </c>
      <c r="G25" s="82" t="s">
        <v>272</v>
      </c>
      <c r="H25" s="69" t="s">
        <v>273</v>
      </c>
      <c r="I25" s="69" t="s">
        <v>128</v>
      </c>
      <c r="J25" s="69"/>
      <c r="K25" s="76">
        <v>4.4500000000017863</v>
      </c>
      <c r="L25" s="82" t="s">
        <v>130</v>
      </c>
      <c r="M25" s="83">
        <v>3.85E-2</v>
      </c>
      <c r="N25" s="83">
        <v>2.2100000000005747E-2</v>
      </c>
      <c r="O25" s="76">
        <v>1067724.745594</v>
      </c>
      <c r="P25" s="78">
        <v>120.55</v>
      </c>
      <c r="Q25" s="69"/>
      <c r="R25" s="76">
        <v>1287.1422143060001</v>
      </c>
      <c r="S25" s="77">
        <v>4.1342513966480103E-4</v>
      </c>
      <c r="T25" s="77">
        <f t="shared" si="0"/>
        <v>1.3395199751472209E-2</v>
      </c>
      <c r="U25" s="77">
        <f>R25/'סכום נכסי הקרן'!$C$42</f>
        <v>3.9330130594413459E-4</v>
      </c>
    </row>
    <row r="26" spans="2:21">
      <c r="B26" s="75" t="s">
        <v>274</v>
      </c>
      <c r="C26" s="69">
        <v>6000236</v>
      </c>
      <c r="D26" s="82" t="s">
        <v>117</v>
      </c>
      <c r="E26" s="82" t="s">
        <v>251</v>
      </c>
      <c r="F26" s="69">
        <v>520000472</v>
      </c>
      <c r="G26" s="82" t="s">
        <v>272</v>
      </c>
      <c r="H26" s="69" t="s">
        <v>273</v>
      </c>
      <c r="I26" s="69" t="s">
        <v>128</v>
      </c>
      <c r="J26" s="69"/>
      <c r="K26" s="76">
        <v>2.0699999999997245</v>
      </c>
      <c r="L26" s="82" t="s">
        <v>130</v>
      </c>
      <c r="M26" s="83">
        <v>4.4999999999999998E-2</v>
      </c>
      <c r="N26" s="83">
        <v>2.2100000000000616E-2</v>
      </c>
      <c r="O26" s="76">
        <v>947225.11716700008</v>
      </c>
      <c r="P26" s="78">
        <v>119.1</v>
      </c>
      <c r="Q26" s="69"/>
      <c r="R26" s="76">
        <v>1128.1451059330004</v>
      </c>
      <c r="S26" s="77">
        <v>3.2048442276203469E-4</v>
      </c>
      <c r="T26" s="77">
        <f t="shared" si="0"/>
        <v>1.17405278722571E-2</v>
      </c>
      <c r="U26" s="77">
        <f>R26/'סכום נכסי הקרן'!$C$42</f>
        <v>3.447178862804739E-4</v>
      </c>
    </row>
    <row r="27" spans="2:21">
      <c r="B27" s="75" t="s">
        <v>275</v>
      </c>
      <c r="C27" s="69">
        <v>6000285</v>
      </c>
      <c r="D27" s="82" t="s">
        <v>117</v>
      </c>
      <c r="E27" s="82" t="s">
        <v>251</v>
      </c>
      <c r="F27" s="69">
        <v>520000472</v>
      </c>
      <c r="G27" s="82" t="s">
        <v>272</v>
      </c>
      <c r="H27" s="69" t="s">
        <v>273</v>
      </c>
      <c r="I27" s="69" t="s">
        <v>128</v>
      </c>
      <c r="J27" s="69"/>
      <c r="K27" s="76">
        <v>6.8399999999986649</v>
      </c>
      <c r="L27" s="82" t="s">
        <v>130</v>
      </c>
      <c r="M27" s="83">
        <v>2.3900000000000001E-2</v>
      </c>
      <c r="N27" s="83">
        <v>2.4099999999997526E-2</v>
      </c>
      <c r="O27" s="76">
        <v>1568674.2766430003</v>
      </c>
      <c r="P27" s="78">
        <v>110.8</v>
      </c>
      <c r="Q27" s="69"/>
      <c r="R27" s="76">
        <v>1738.0910215230001</v>
      </c>
      <c r="S27" s="77">
        <v>4.0334651102066579E-4</v>
      </c>
      <c r="T27" s="77">
        <f t="shared" si="0"/>
        <v>1.8088192711552216E-2</v>
      </c>
      <c r="U27" s="77">
        <f>R27/'סכום נכסי הקרן'!$C$42</f>
        <v>5.310939700500384E-4</v>
      </c>
    </row>
    <row r="28" spans="2:21">
      <c r="B28" s="75" t="s">
        <v>276</v>
      </c>
      <c r="C28" s="69">
        <v>6000384</v>
      </c>
      <c r="D28" s="82" t="s">
        <v>117</v>
      </c>
      <c r="E28" s="82" t="s">
        <v>251</v>
      </c>
      <c r="F28" s="69">
        <v>520000472</v>
      </c>
      <c r="G28" s="82" t="s">
        <v>272</v>
      </c>
      <c r="H28" s="69" t="s">
        <v>273</v>
      </c>
      <c r="I28" s="69" t="s">
        <v>128</v>
      </c>
      <c r="J28" s="69"/>
      <c r="K28" s="76">
        <v>3.9599999999937832</v>
      </c>
      <c r="L28" s="82" t="s">
        <v>130</v>
      </c>
      <c r="M28" s="83">
        <v>0.01</v>
      </c>
      <c r="N28" s="83">
        <v>2.0599999999970548E-2</v>
      </c>
      <c r="O28" s="76">
        <v>231999.17796300002</v>
      </c>
      <c r="P28" s="78">
        <v>105.39</v>
      </c>
      <c r="Q28" s="69"/>
      <c r="R28" s="76">
        <v>244.50393226200003</v>
      </c>
      <c r="S28" s="77">
        <v>1.9305256121160885E-4</v>
      </c>
      <c r="T28" s="77">
        <f t="shared" si="0"/>
        <v>2.5445354648987472E-3</v>
      </c>
      <c r="U28" s="77">
        <f>R28/'סכום נכסי הקרן'!$C$42</f>
        <v>7.4711026332836326E-5</v>
      </c>
    </row>
    <row r="29" spans="2:21">
      <c r="B29" s="75" t="s">
        <v>277</v>
      </c>
      <c r="C29" s="69">
        <v>6000392</v>
      </c>
      <c r="D29" s="82" t="s">
        <v>117</v>
      </c>
      <c r="E29" s="82" t="s">
        <v>251</v>
      </c>
      <c r="F29" s="69">
        <v>520000472</v>
      </c>
      <c r="G29" s="82" t="s">
        <v>272</v>
      </c>
      <c r="H29" s="69" t="s">
        <v>273</v>
      </c>
      <c r="I29" s="69" t="s">
        <v>128</v>
      </c>
      <c r="J29" s="69"/>
      <c r="K29" s="76">
        <v>11.909999999996547</v>
      </c>
      <c r="L29" s="82" t="s">
        <v>130</v>
      </c>
      <c r="M29" s="83">
        <v>1.2500000000000001E-2</v>
      </c>
      <c r="N29" s="83">
        <v>2.5599999999995848E-2</v>
      </c>
      <c r="O29" s="76">
        <v>722155.31647900015</v>
      </c>
      <c r="P29" s="78">
        <v>93.45</v>
      </c>
      <c r="Q29" s="69"/>
      <c r="R29" s="76">
        <v>674.85413306300018</v>
      </c>
      <c r="S29" s="77">
        <v>1.6826126717264673E-4</v>
      </c>
      <c r="T29" s="77">
        <f t="shared" si="0"/>
        <v>7.0231601566727933E-3</v>
      </c>
      <c r="U29" s="77">
        <f>R29/'סכום נכסי הקרן'!$C$42</f>
        <v>2.0620954616004428E-4</v>
      </c>
    </row>
    <row r="30" spans="2:21">
      <c r="B30" s="75" t="s">
        <v>278</v>
      </c>
      <c r="C30" s="69">
        <v>1196799</v>
      </c>
      <c r="D30" s="82" t="s">
        <v>117</v>
      </c>
      <c r="E30" s="82" t="s">
        <v>251</v>
      </c>
      <c r="F30" s="69">
        <v>520000472</v>
      </c>
      <c r="G30" s="82" t="s">
        <v>272</v>
      </c>
      <c r="H30" s="69" t="s">
        <v>273</v>
      </c>
      <c r="I30" s="69" t="s">
        <v>128</v>
      </c>
      <c r="J30" s="69"/>
      <c r="K30" s="76">
        <v>11.460000000009597</v>
      </c>
      <c r="L30" s="82" t="s">
        <v>130</v>
      </c>
      <c r="M30" s="83">
        <v>3.2000000000000001E-2</v>
      </c>
      <c r="N30" s="83">
        <v>2.5800000000016084E-2</v>
      </c>
      <c r="O30" s="76">
        <v>334518.75963000004</v>
      </c>
      <c r="P30" s="78">
        <v>107.79</v>
      </c>
      <c r="Q30" s="69"/>
      <c r="R30" s="76">
        <v>360.57777484900004</v>
      </c>
      <c r="S30" s="77">
        <v>2.4531706066508363E-4</v>
      </c>
      <c r="T30" s="77">
        <f t="shared" si="0"/>
        <v>3.7525078941241683E-3</v>
      </c>
      <c r="U30" s="77">
        <f>R30/'סכום נכסי הקרן'!$C$42</f>
        <v>1.1017874184089741E-4</v>
      </c>
    </row>
    <row r="31" spans="2:21">
      <c r="B31" s="75" t="s">
        <v>279</v>
      </c>
      <c r="C31" s="69">
        <v>1147503</v>
      </c>
      <c r="D31" s="82" t="s">
        <v>117</v>
      </c>
      <c r="E31" s="82" t="s">
        <v>251</v>
      </c>
      <c r="F31" s="69">
        <v>513436394</v>
      </c>
      <c r="G31" s="82" t="s">
        <v>126</v>
      </c>
      <c r="H31" s="69" t="s">
        <v>273</v>
      </c>
      <c r="I31" s="69" t="s">
        <v>128</v>
      </c>
      <c r="J31" s="69"/>
      <c r="K31" s="76">
        <v>6.5099999999974774</v>
      </c>
      <c r="L31" s="82" t="s">
        <v>130</v>
      </c>
      <c r="M31" s="83">
        <v>2.6499999999999999E-2</v>
      </c>
      <c r="N31" s="83">
        <v>2.309999999998574E-2</v>
      </c>
      <c r="O31" s="76">
        <v>160495.61730000004</v>
      </c>
      <c r="P31" s="78">
        <v>113.62</v>
      </c>
      <c r="Q31" s="69"/>
      <c r="R31" s="76">
        <v>182.35512094600003</v>
      </c>
      <c r="S31" s="77">
        <v>1.0732019541175464E-4</v>
      </c>
      <c r="T31" s="77">
        <f t="shared" si="0"/>
        <v>1.8977570960117935E-3</v>
      </c>
      <c r="U31" s="77">
        <f>R31/'סכום נכסי הקרן'!$C$42</f>
        <v>5.572073265605122E-5</v>
      </c>
    </row>
    <row r="32" spans="2:21">
      <c r="B32" s="75" t="s">
        <v>281</v>
      </c>
      <c r="C32" s="69">
        <v>1134436</v>
      </c>
      <c r="D32" s="82" t="s">
        <v>117</v>
      </c>
      <c r="E32" s="82" t="s">
        <v>251</v>
      </c>
      <c r="F32" s="69">
        <v>510960719</v>
      </c>
      <c r="G32" s="82" t="s">
        <v>265</v>
      </c>
      <c r="H32" s="69" t="s">
        <v>283</v>
      </c>
      <c r="I32" s="69" t="s">
        <v>262</v>
      </c>
      <c r="J32" s="69"/>
      <c r="K32" s="76">
        <v>1.2500000000034417</v>
      </c>
      <c r="L32" s="82" t="s">
        <v>130</v>
      </c>
      <c r="M32" s="83">
        <v>6.5000000000000006E-3</v>
      </c>
      <c r="N32" s="83">
        <v>2.6500000000006883E-2</v>
      </c>
      <c r="O32" s="76">
        <v>67303.518961000009</v>
      </c>
      <c r="P32" s="78">
        <v>107.94</v>
      </c>
      <c r="Q32" s="69"/>
      <c r="R32" s="76">
        <v>72.647416742999994</v>
      </c>
      <c r="S32" s="77">
        <v>2.2291299581389298E-4</v>
      </c>
      <c r="T32" s="77">
        <f t="shared" si="0"/>
        <v>7.5603662740998743E-4</v>
      </c>
      <c r="U32" s="77">
        <f>R32/'סכום נכסי הקרן'!$C$42</f>
        <v>2.2198264932127394E-5</v>
      </c>
    </row>
    <row r="33" spans="2:21">
      <c r="B33" s="75" t="s">
        <v>284</v>
      </c>
      <c r="C33" s="69">
        <v>1138650</v>
      </c>
      <c r="D33" s="82" t="s">
        <v>117</v>
      </c>
      <c r="E33" s="82" t="s">
        <v>251</v>
      </c>
      <c r="F33" s="69">
        <v>510960719</v>
      </c>
      <c r="G33" s="82" t="s">
        <v>265</v>
      </c>
      <c r="H33" s="69" t="s">
        <v>273</v>
      </c>
      <c r="I33" s="69" t="s">
        <v>128</v>
      </c>
      <c r="J33" s="69"/>
      <c r="K33" s="76">
        <v>3.6100000000000549</v>
      </c>
      <c r="L33" s="82" t="s">
        <v>130</v>
      </c>
      <c r="M33" s="83">
        <v>1.34E-2</v>
      </c>
      <c r="N33" s="83">
        <v>2.6200000000001954E-2</v>
      </c>
      <c r="O33" s="76">
        <v>2027989.5412580003</v>
      </c>
      <c r="P33" s="78">
        <v>106.9</v>
      </c>
      <c r="Q33" s="76">
        <v>178.38281776600002</v>
      </c>
      <c r="R33" s="76">
        <v>2346.3036373670002</v>
      </c>
      <c r="S33" s="77">
        <v>7.0263109192485749E-4</v>
      </c>
      <c r="T33" s="77">
        <f t="shared" si="0"/>
        <v>2.4417819220607838E-2</v>
      </c>
      <c r="U33" s="77">
        <f>R33/'סכום נכסי הקרן'!$C$42</f>
        <v>7.1694042387963398E-4</v>
      </c>
    </row>
    <row r="34" spans="2:21">
      <c r="B34" s="75" t="s">
        <v>285</v>
      </c>
      <c r="C34" s="69">
        <v>1156603</v>
      </c>
      <c r="D34" s="82" t="s">
        <v>117</v>
      </c>
      <c r="E34" s="82" t="s">
        <v>251</v>
      </c>
      <c r="F34" s="69">
        <v>510960719</v>
      </c>
      <c r="G34" s="82" t="s">
        <v>265</v>
      </c>
      <c r="H34" s="69" t="s">
        <v>273</v>
      </c>
      <c r="I34" s="69" t="s">
        <v>128</v>
      </c>
      <c r="J34" s="69"/>
      <c r="K34" s="76">
        <v>3.589999999999343</v>
      </c>
      <c r="L34" s="82" t="s">
        <v>130</v>
      </c>
      <c r="M34" s="83">
        <v>1.77E-2</v>
      </c>
      <c r="N34" s="83">
        <v>2.5499999999991793E-2</v>
      </c>
      <c r="O34" s="76">
        <v>1133104.5803880002</v>
      </c>
      <c r="P34" s="78">
        <v>107.51</v>
      </c>
      <c r="Q34" s="69"/>
      <c r="R34" s="76">
        <v>1218.2007387200003</v>
      </c>
      <c r="S34" s="77">
        <v>4.1100940719795325E-4</v>
      </c>
      <c r="T34" s="77">
        <f t="shared" si="0"/>
        <v>1.2677730596648758E-2</v>
      </c>
      <c r="U34" s="77">
        <f>R34/'סכום נכסי הקרן'!$C$42</f>
        <v>3.7223543452734705E-4</v>
      </c>
    </row>
    <row r="35" spans="2:21">
      <c r="B35" s="75" t="s">
        <v>286</v>
      </c>
      <c r="C35" s="69">
        <v>1156611</v>
      </c>
      <c r="D35" s="82" t="s">
        <v>117</v>
      </c>
      <c r="E35" s="82" t="s">
        <v>251</v>
      </c>
      <c r="F35" s="69">
        <v>510960719</v>
      </c>
      <c r="G35" s="82" t="s">
        <v>265</v>
      </c>
      <c r="H35" s="69" t="s">
        <v>273</v>
      </c>
      <c r="I35" s="69" t="s">
        <v>128</v>
      </c>
      <c r="J35" s="69"/>
      <c r="K35" s="76">
        <v>6.5900000000009324</v>
      </c>
      <c r="L35" s="82" t="s">
        <v>130</v>
      </c>
      <c r="M35" s="83">
        <v>2.4799999999999999E-2</v>
      </c>
      <c r="N35" s="83">
        <v>2.810000000000509E-2</v>
      </c>
      <c r="O35" s="76">
        <v>2051772.7316670003</v>
      </c>
      <c r="P35" s="78">
        <v>108.2</v>
      </c>
      <c r="Q35" s="69"/>
      <c r="R35" s="76">
        <v>2220.0180872270003</v>
      </c>
      <c r="S35" s="77">
        <v>6.2278918183603538E-4</v>
      </c>
      <c r="T35" s="77">
        <f t="shared" si="0"/>
        <v>2.3103574259135617E-2</v>
      </c>
      <c r="U35" s="77">
        <f>R35/'סכום נכסי הקרן'!$C$42</f>
        <v>6.7835240210558658E-4</v>
      </c>
    </row>
    <row r="36" spans="2:21">
      <c r="B36" s="75" t="s">
        <v>287</v>
      </c>
      <c r="C36" s="69">
        <v>1178672</v>
      </c>
      <c r="D36" s="82" t="s">
        <v>117</v>
      </c>
      <c r="E36" s="82" t="s">
        <v>251</v>
      </c>
      <c r="F36" s="69">
        <v>510960719</v>
      </c>
      <c r="G36" s="82" t="s">
        <v>265</v>
      </c>
      <c r="H36" s="69" t="s">
        <v>283</v>
      </c>
      <c r="I36" s="69" t="s">
        <v>262</v>
      </c>
      <c r="J36" s="69"/>
      <c r="K36" s="76">
        <v>7.9700000000033873</v>
      </c>
      <c r="L36" s="82" t="s">
        <v>130</v>
      </c>
      <c r="M36" s="83">
        <v>9.0000000000000011E-3</v>
      </c>
      <c r="N36" s="83">
        <v>2.8900000000016662E-2</v>
      </c>
      <c r="O36" s="76">
        <v>995130.29185300006</v>
      </c>
      <c r="P36" s="78">
        <v>92.96</v>
      </c>
      <c r="Q36" s="76">
        <v>4.8732454980000011</v>
      </c>
      <c r="R36" s="76">
        <v>929.94635580500017</v>
      </c>
      <c r="S36" s="77">
        <v>5.2276338669181906E-4</v>
      </c>
      <c r="T36" s="77">
        <f t="shared" si="0"/>
        <v>9.6778872262208247E-3</v>
      </c>
      <c r="U36" s="77">
        <f>R36/'סכום נכסי הקרן'!$C$42</f>
        <v>2.8415594806149652E-4</v>
      </c>
    </row>
    <row r="37" spans="2:21">
      <c r="B37" s="75" t="s">
        <v>288</v>
      </c>
      <c r="C37" s="69">
        <v>1178680</v>
      </c>
      <c r="D37" s="82" t="s">
        <v>117</v>
      </c>
      <c r="E37" s="82" t="s">
        <v>251</v>
      </c>
      <c r="F37" s="69">
        <v>510960719</v>
      </c>
      <c r="G37" s="82" t="s">
        <v>265</v>
      </c>
      <c r="H37" s="69" t="s">
        <v>283</v>
      </c>
      <c r="I37" s="69" t="s">
        <v>262</v>
      </c>
      <c r="J37" s="69"/>
      <c r="K37" s="76">
        <v>11.469999999995917</v>
      </c>
      <c r="L37" s="82" t="s">
        <v>130</v>
      </c>
      <c r="M37" s="83">
        <v>1.6899999999999998E-2</v>
      </c>
      <c r="N37" s="83">
        <v>3.049999999998847E-2</v>
      </c>
      <c r="O37" s="76">
        <v>1287277.7869490003</v>
      </c>
      <c r="P37" s="78">
        <v>93.4</v>
      </c>
      <c r="Q37" s="76">
        <v>11.837358906000002</v>
      </c>
      <c r="R37" s="76">
        <v>1214.1547028680002</v>
      </c>
      <c r="S37" s="77">
        <v>4.8070240857571775E-4</v>
      </c>
      <c r="T37" s="77">
        <f t="shared" si="0"/>
        <v>1.2635623782159435E-2</v>
      </c>
      <c r="U37" s="77">
        <f>R37/'סכום נכסי הקרן'!$C$42</f>
        <v>3.7099912111395594E-4</v>
      </c>
    </row>
    <row r="38" spans="2:21">
      <c r="B38" s="75" t="s">
        <v>289</v>
      </c>
      <c r="C38" s="69">
        <v>1133149</v>
      </c>
      <c r="D38" s="82" t="s">
        <v>117</v>
      </c>
      <c r="E38" s="82" t="s">
        <v>251</v>
      </c>
      <c r="F38" s="69">
        <v>520026683</v>
      </c>
      <c r="G38" s="82" t="s">
        <v>265</v>
      </c>
      <c r="H38" s="69" t="s">
        <v>291</v>
      </c>
      <c r="I38" s="69" t="s">
        <v>128</v>
      </c>
      <c r="J38" s="69"/>
      <c r="K38" s="76">
        <v>2.77999999999947</v>
      </c>
      <c r="L38" s="82" t="s">
        <v>130</v>
      </c>
      <c r="M38" s="83">
        <v>3.2000000000000001E-2</v>
      </c>
      <c r="N38" s="83">
        <v>2.6199999999999179E-2</v>
      </c>
      <c r="O38" s="76">
        <v>682084.32335200009</v>
      </c>
      <c r="P38" s="78">
        <v>111.95</v>
      </c>
      <c r="Q38" s="76">
        <v>218.04336102400003</v>
      </c>
      <c r="R38" s="76">
        <v>981.63676098400015</v>
      </c>
      <c r="S38" s="77">
        <v>6.077685271921587E-4</v>
      </c>
      <c r="T38" s="77">
        <f t="shared" si="0"/>
        <v>1.0215825687807656E-2</v>
      </c>
      <c r="U38" s="77">
        <f>R38/'סכום נכסי הקרן'!$C$42</f>
        <v>2.9995055384454407E-4</v>
      </c>
    </row>
    <row r="39" spans="2:21">
      <c r="B39" s="75" t="s">
        <v>292</v>
      </c>
      <c r="C39" s="69">
        <v>1158609</v>
      </c>
      <c r="D39" s="82" t="s">
        <v>117</v>
      </c>
      <c r="E39" s="82" t="s">
        <v>251</v>
      </c>
      <c r="F39" s="69">
        <v>520026683</v>
      </c>
      <c r="G39" s="82" t="s">
        <v>265</v>
      </c>
      <c r="H39" s="69" t="s">
        <v>291</v>
      </c>
      <c r="I39" s="69" t="s">
        <v>128</v>
      </c>
      <c r="J39" s="69"/>
      <c r="K39" s="76">
        <v>4.5</v>
      </c>
      <c r="L39" s="82" t="s">
        <v>130</v>
      </c>
      <c r="M39" s="83">
        <v>1.1399999999999999E-2</v>
      </c>
      <c r="N39" s="83">
        <v>2.7900000000004751E-2</v>
      </c>
      <c r="O39" s="76">
        <v>742809.16807400016</v>
      </c>
      <c r="P39" s="78">
        <v>102</v>
      </c>
      <c r="Q39" s="69"/>
      <c r="R39" s="76">
        <v>757.66532691600014</v>
      </c>
      <c r="S39" s="77">
        <v>3.1435231149525841E-4</v>
      </c>
      <c r="T39" s="77">
        <f t="shared" si="0"/>
        <v>7.8849705075336087E-3</v>
      </c>
      <c r="U39" s="77">
        <f>R39/'סכום נכסי הקרן'!$C$42</f>
        <v>2.3151347165264316E-4</v>
      </c>
    </row>
    <row r="40" spans="2:21">
      <c r="B40" s="75" t="s">
        <v>293</v>
      </c>
      <c r="C40" s="69">
        <v>1172782</v>
      </c>
      <c r="D40" s="82" t="s">
        <v>117</v>
      </c>
      <c r="E40" s="82" t="s">
        <v>251</v>
      </c>
      <c r="F40" s="69">
        <v>520026683</v>
      </c>
      <c r="G40" s="82" t="s">
        <v>265</v>
      </c>
      <c r="H40" s="69" t="s">
        <v>291</v>
      </c>
      <c r="I40" s="69" t="s">
        <v>128</v>
      </c>
      <c r="J40" s="69"/>
      <c r="K40" s="76">
        <v>6.7599999999974747</v>
      </c>
      <c r="L40" s="82" t="s">
        <v>130</v>
      </c>
      <c r="M40" s="83">
        <v>9.1999999999999998E-3</v>
      </c>
      <c r="N40" s="83">
        <v>2.9299999999992232E-2</v>
      </c>
      <c r="O40" s="76">
        <v>1058566.9187830002</v>
      </c>
      <c r="P40" s="78">
        <v>97.25</v>
      </c>
      <c r="Q40" s="69"/>
      <c r="R40" s="76">
        <v>1029.4563826600001</v>
      </c>
      <c r="S40" s="77">
        <v>5.2888362337223075E-4</v>
      </c>
      <c r="T40" s="77">
        <f t="shared" si="0"/>
        <v>1.0713481173946167E-2</v>
      </c>
      <c r="U40" s="77">
        <f>R40/'סכום נכסי הקרן'!$C$42</f>
        <v>3.1456239661210167E-4</v>
      </c>
    </row>
    <row r="41" spans="2:21">
      <c r="B41" s="75" t="s">
        <v>294</v>
      </c>
      <c r="C41" s="69">
        <v>1133487</v>
      </c>
      <c r="D41" s="82" t="s">
        <v>117</v>
      </c>
      <c r="E41" s="82" t="s">
        <v>251</v>
      </c>
      <c r="F41" s="69">
        <v>511659401</v>
      </c>
      <c r="G41" s="82" t="s">
        <v>265</v>
      </c>
      <c r="H41" s="69" t="s">
        <v>296</v>
      </c>
      <c r="I41" s="69" t="s">
        <v>262</v>
      </c>
      <c r="J41" s="69"/>
      <c r="K41" s="76">
        <v>2.8700000000018333</v>
      </c>
      <c r="L41" s="82" t="s">
        <v>130</v>
      </c>
      <c r="M41" s="83">
        <v>2.3399999999999997E-2</v>
      </c>
      <c r="N41" s="83">
        <v>2.730000000001355E-2</v>
      </c>
      <c r="O41" s="76">
        <v>570764.77238900017</v>
      </c>
      <c r="P41" s="78">
        <v>109.87</v>
      </c>
      <c r="Q41" s="69"/>
      <c r="R41" s="76">
        <v>627.09925945500015</v>
      </c>
      <c r="S41" s="77">
        <v>2.2045745325036714E-4</v>
      </c>
      <c r="T41" s="77">
        <f t="shared" si="0"/>
        <v>6.5261784991872025E-3</v>
      </c>
      <c r="U41" s="77">
        <f>R41/'סכום נכסי הקרן'!$C$42</f>
        <v>1.9161748791933901E-4</v>
      </c>
    </row>
    <row r="42" spans="2:21">
      <c r="B42" s="75" t="s">
        <v>297</v>
      </c>
      <c r="C42" s="69">
        <v>1160944</v>
      </c>
      <c r="D42" s="82" t="s">
        <v>117</v>
      </c>
      <c r="E42" s="82" t="s">
        <v>251</v>
      </c>
      <c r="F42" s="69">
        <v>511659401</v>
      </c>
      <c r="G42" s="82" t="s">
        <v>265</v>
      </c>
      <c r="H42" s="69" t="s">
        <v>296</v>
      </c>
      <c r="I42" s="69" t="s">
        <v>262</v>
      </c>
      <c r="J42" s="69"/>
      <c r="K42" s="76">
        <v>5.6999999999996174</v>
      </c>
      <c r="L42" s="82" t="s">
        <v>130</v>
      </c>
      <c r="M42" s="83">
        <v>6.5000000000000006E-3</v>
      </c>
      <c r="N42" s="83">
        <v>2.8199999999996419E-2</v>
      </c>
      <c r="O42" s="76">
        <v>1609072.9527520002</v>
      </c>
      <c r="P42" s="78">
        <v>97.17</v>
      </c>
      <c r="Q42" s="69"/>
      <c r="R42" s="76">
        <v>1563.5362448580001</v>
      </c>
      <c r="S42" s="77">
        <v>7.0295700905005989E-4</v>
      </c>
      <c r="T42" s="77">
        <f t="shared" si="0"/>
        <v>1.6271613257461355E-2</v>
      </c>
      <c r="U42" s="77">
        <f>R42/'סכום נכסי הקרן'!$C$42</f>
        <v>4.7775672350642526E-4</v>
      </c>
    </row>
    <row r="43" spans="2:21">
      <c r="B43" s="75" t="s">
        <v>298</v>
      </c>
      <c r="C43" s="69">
        <v>1195999</v>
      </c>
      <c r="D43" s="82" t="s">
        <v>117</v>
      </c>
      <c r="E43" s="82" t="s">
        <v>251</v>
      </c>
      <c r="F43" s="69">
        <v>511659401</v>
      </c>
      <c r="G43" s="82" t="s">
        <v>265</v>
      </c>
      <c r="H43" s="69" t="s">
        <v>296</v>
      </c>
      <c r="I43" s="69" t="s">
        <v>262</v>
      </c>
      <c r="J43" s="69"/>
      <c r="K43" s="76">
        <v>9.1000000000075971</v>
      </c>
      <c r="L43" s="82" t="s">
        <v>130</v>
      </c>
      <c r="M43" s="83">
        <v>2.64E-2</v>
      </c>
      <c r="N43" s="83">
        <v>2.7899999999946794E-2</v>
      </c>
      <c r="O43" s="76">
        <v>65714.144100000005</v>
      </c>
      <c r="P43" s="78">
        <v>100.11</v>
      </c>
      <c r="Q43" s="69"/>
      <c r="R43" s="76">
        <v>65.78643116500001</v>
      </c>
      <c r="S43" s="77">
        <v>2.1904714700000003E-4</v>
      </c>
      <c r="T43" s="77">
        <f t="shared" si="0"/>
        <v>6.8463482635971833E-4</v>
      </c>
      <c r="U43" s="77">
        <f>R43/'סכום נכסי הקרן'!$C$42</f>
        <v>2.0101810820142414E-5</v>
      </c>
    </row>
    <row r="44" spans="2:21">
      <c r="B44" s="75" t="s">
        <v>299</v>
      </c>
      <c r="C44" s="69">
        <v>1138924</v>
      </c>
      <c r="D44" s="82" t="s">
        <v>117</v>
      </c>
      <c r="E44" s="82" t="s">
        <v>251</v>
      </c>
      <c r="F44" s="69">
        <v>513623314</v>
      </c>
      <c r="G44" s="82" t="s">
        <v>265</v>
      </c>
      <c r="H44" s="69" t="s">
        <v>291</v>
      </c>
      <c r="I44" s="69" t="s">
        <v>128</v>
      </c>
      <c r="J44" s="69"/>
      <c r="K44" s="76">
        <v>2.5100000000058755</v>
      </c>
      <c r="L44" s="82" t="s">
        <v>130</v>
      </c>
      <c r="M44" s="83">
        <v>1.34E-2</v>
      </c>
      <c r="N44" s="83">
        <v>2.4800000000025101E-2</v>
      </c>
      <c r="O44" s="76">
        <v>161157.57535400003</v>
      </c>
      <c r="P44" s="78">
        <v>108.78</v>
      </c>
      <c r="Q44" s="69"/>
      <c r="R44" s="76">
        <v>175.30720714700001</v>
      </c>
      <c r="S44" s="77">
        <v>3.0225571275783607E-4</v>
      </c>
      <c r="T44" s="77">
        <f t="shared" si="0"/>
        <v>1.8244099459304285E-3</v>
      </c>
      <c r="U44" s="77">
        <f>R44/'סכום נכסי הקרן'!$C$42</f>
        <v>5.3567160447386643E-5</v>
      </c>
    </row>
    <row r="45" spans="2:21">
      <c r="B45" s="75" t="s">
        <v>301</v>
      </c>
      <c r="C45" s="69">
        <v>1151117</v>
      </c>
      <c r="D45" s="82" t="s">
        <v>117</v>
      </c>
      <c r="E45" s="82" t="s">
        <v>251</v>
      </c>
      <c r="F45" s="69">
        <v>513623314</v>
      </c>
      <c r="G45" s="82" t="s">
        <v>265</v>
      </c>
      <c r="H45" s="69" t="s">
        <v>296</v>
      </c>
      <c r="I45" s="69" t="s">
        <v>262</v>
      </c>
      <c r="J45" s="69"/>
      <c r="K45" s="76">
        <v>3.8399999999999141</v>
      </c>
      <c r="L45" s="82" t="s">
        <v>130</v>
      </c>
      <c r="M45" s="83">
        <v>1.8200000000000001E-2</v>
      </c>
      <c r="N45" s="83">
        <v>2.5199999999997433E-2</v>
      </c>
      <c r="O45" s="76">
        <v>433404.22996000008</v>
      </c>
      <c r="P45" s="78">
        <v>107.89</v>
      </c>
      <c r="Q45" s="69"/>
      <c r="R45" s="76">
        <v>467.59982660600008</v>
      </c>
      <c r="S45" s="77">
        <v>1.1453600157505287E-3</v>
      </c>
      <c r="T45" s="77">
        <f t="shared" si="0"/>
        <v>4.8662789639902669E-3</v>
      </c>
      <c r="U45" s="77">
        <f>R45/'סכום נכסי הקרן'!$C$42</f>
        <v>1.4288057715716349E-4</v>
      </c>
    </row>
    <row r="46" spans="2:21">
      <c r="B46" s="75" t="s">
        <v>302</v>
      </c>
      <c r="C46" s="69">
        <v>1161512</v>
      </c>
      <c r="D46" s="82" t="s">
        <v>117</v>
      </c>
      <c r="E46" s="82" t="s">
        <v>251</v>
      </c>
      <c r="F46" s="69">
        <v>513623314</v>
      </c>
      <c r="G46" s="82" t="s">
        <v>265</v>
      </c>
      <c r="H46" s="69" t="s">
        <v>296</v>
      </c>
      <c r="I46" s="69" t="s">
        <v>262</v>
      </c>
      <c r="J46" s="69"/>
      <c r="K46" s="76">
        <v>2.2800000000004448</v>
      </c>
      <c r="L46" s="82" t="s">
        <v>130</v>
      </c>
      <c r="M46" s="83">
        <v>2E-3</v>
      </c>
      <c r="N46" s="83">
        <v>2.4400000000018896E-2</v>
      </c>
      <c r="O46" s="76">
        <v>346033.21071200003</v>
      </c>
      <c r="P46" s="78">
        <v>104</v>
      </c>
      <c r="Q46" s="69"/>
      <c r="R46" s="76">
        <v>359.87455605300005</v>
      </c>
      <c r="S46" s="77">
        <v>1.0485854870060608E-3</v>
      </c>
      <c r="T46" s="77">
        <f t="shared" si="0"/>
        <v>3.7451895448876093E-3</v>
      </c>
      <c r="U46" s="77">
        <f>R46/'סכום נכסי הקרן'!$C$42</f>
        <v>1.0996386514137095E-4</v>
      </c>
    </row>
    <row r="47" spans="2:21">
      <c r="B47" s="75" t="s">
        <v>303</v>
      </c>
      <c r="C47" s="69">
        <v>7590128</v>
      </c>
      <c r="D47" s="82" t="s">
        <v>117</v>
      </c>
      <c r="E47" s="82" t="s">
        <v>251</v>
      </c>
      <c r="F47" s="69">
        <v>520001736</v>
      </c>
      <c r="G47" s="82" t="s">
        <v>265</v>
      </c>
      <c r="H47" s="69" t="s">
        <v>291</v>
      </c>
      <c r="I47" s="69" t="s">
        <v>128</v>
      </c>
      <c r="J47" s="69"/>
      <c r="K47" s="76">
        <v>1.6800000000001698</v>
      </c>
      <c r="L47" s="82" t="s">
        <v>130</v>
      </c>
      <c r="M47" s="83">
        <v>4.7500000000000001E-2</v>
      </c>
      <c r="N47" s="83">
        <v>2.8500000000002121E-2</v>
      </c>
      <c r="O47" s="76">
        <v>168818.65058500002</v>
      </c>
      <c r="P47" s="78">
        <v>139.94</v>
      </c>
      <c r="Q47" s="69"/>
      <c r="R47" s="76">
        <v>236.24481104700001</v>
      </c>
      <c r="S47" s="77">
        <v>1.3079673968940749E-4</v>
      </c>
      <c r="T47" s="77">
        <f t="shared" si="0"/>
        <v>2.4585833632452419E-3</v>
      </c>
      <c r="U47" s="77">
        <f>R47/'סכום נכסי הקרן'!$C$42</f>
        <v>7.2187355580912579E-5</v>
      </c>
    </row>
    <row r="48" spans="2:21">
      <c r="B48" s="75" t="s">
        <v>304</v>
      </c>
      <c r="C48" s="69">
        <v>7590219</v>
      </c>
      <c r="D48" s="82" t="s">
        <v>117</v>
      </c>
      <c r="E48" s="82" t="s">
        <v>251</v>
      </c>
      <c r="F48" s="69">
        <v>520001736</v>
      </c>
      <c r="G48" s="82" t="s">
        <v>265</v>
      </c>
      <c r="H48" s="69" t="s">
        <v>291</v>
      </c>
      <c r="I48" s="69" t="s">
        <v>128</v>
      </c>
      <c r="J48" s="69"/>
      <c r="K48" s="76">
        <v>4.560000000003269</v>
      </c>
      <c r="L48" s="82" t="s">
        <v>130</v>
      </c>
      <c r="M48" s="83">
        <v>5.0000000000000001E-3</v>
      </c>
      <c r="N48" s="83">
        <v>2.8300000000029968E-2</v>
      </c>
      <c r="O48" s="76">
        <v>370396.83322199999</v>
      </c>
      <c r="P48" s="78">
        <v>99.1</v>
      </c>
      <c r="Q48" s="69"/>
      <c r="R48" s="76">
        <v>367.06325973000003</v>
      </c>
      <c r="S48" s="77">
        <v>2.075207074154095E-4</v>
      </c>
      <c r="T48" s="77">
        <f t="shared" si="0"/>
        <v>3.8200018854645029E-3</v>
      </c>
      <c r="U48" s="77">
        <f>R48/'סכום נכסי הקרן'!$C$42</f>
        <v>1.1216045733824325E-4</v>
      </c>
    </row>
    <row r="49" spans="2:21">
      <c r="B49" s="75" t="s">
        <v>305</v>
      </c>
      <c r="C49" s="69">
        <v>7590284</v>
      </c>
      <c r="D49" s="82" t="s">
        <v>117</v>
      </c>
      <c r="E49" s="82" t="s">
        <v>251</v>
      </c>
      <c r="F49" s="69">
        <v>520001736</v>
      </c>
      <c r="G49" s="82" t="s">
        <v>265</v>
      </c>
      <c r="H49" s="69" t="s">
        <v>291</v>
      </c>
      <c r="I49" s="69" t="s">
        <v>128</v>
      </c>
      <c r="J49" s="69"/>
      <c r="K49" s="76">
        <v>6.3800000000003374</v>
      </c>
      <c r="L49" s="82" t="s">
        <v>130</v>
      </c>
      <c r="M49" s="83">
        <v>5.8999999999999999E-3</v>
      </c>
      <c r="N49" s="83">
        <v>3.0600000000005755E-2</v>
      </c>
      <c r="O49" s="76">
        <v>1098529.7209750002</v>
      </c>
      <c r="P49" s="78">
        <v>91.73</v>
      </c>
      <c r="Q49" s="69"/>
      <c r="R49" s="76">
        <v>1007.6813115070001</v>
      </c>
      <c r="S49" s="77">
        <v>9.9921294982695035E-4</v>
      </c>
      <c r="T49" s="77">
        <f t="shared" si="0"/>
        <v>1.0486869518718757E-2</v>
      </c>
      <c r="U49" s="77">
        <f>R49/'סכום נכסי הקרן'!$C$42</f>
        <v>3.0790876982066047E-4</v>
      </c>
    </row>
    <row r="50" spans="2:21">
      <c r="B50" s="75" t="s">
        <v>306</v>
      </c>
      <c r="C50" s="69">
        <v>6130207</v>
      </c>
      <c r="D50" s="82" t="s">
        <v>117</v>
      </c>
      <c r="E50" s="82" t="s">
        <v>251</v>
      </c>
      <c r="F50" s="69">
        <v>520017807</v>
      </c>
      <c r="G50" s="82" t="s">
        <v>265</v>
      </c>
      <c r="H50" s="69" t="s">
        <v>291</v>
      </c>
      <c r="I50" s="69" t="s">
        <v>128</v>
      </c>
      <c r="J50" s="69"/>
      <c r="K50" s="76">
        <v>3.3200000000008503</v>
      </c>
      <c r="L50" s="82" t="s">
        <v>130</v>
      </c>
      <c r="M50" s="83">
        <v>1.5800000000000002E-2</v>
      </c>
      <c r="N50" s="83">
        <v>2.4500000000005309E-2</v>
      </c>
      <c r="O50" s="76">
        <v>432767.30889100005</v>
      </c>
      <c r="P50" s="78">
        <v>108.66</v>
      </c>
      <c r="Q50" s="69"/>
      <c r="R50" s="76">
        <v>470.24494755500012</v>
      </c>
      <c r="S50" s="77">
        <v>9.303784310788015E-4</v>
      </c>
      <c r="T50" s="77">
        <f t="shared" si="0"/>
        <v>4.8938065542478548E-3</v>
      </c>
      <c r="U50" s="77">
        <f>R50/'סכום נכסי הקרן'!$C$42</f>
        <v>1.4368882469349562E-4</v>
      </c>
    </row>
    <row r="51" spans="2:21">
      <c r="B51" s="75" t="s">
        <v>308</v>
      </c>
      <c r="C51" s="69">
        <v>6130280</v>
      </c>
      <c r="D51" s="82" t="s">
        <v>117</v>
      </c>
      <c r="E51" s="82" t="s">
        <v>251</v>
      </c>
      <c r="F51" s="69">
        <v>520017807</v>
      </c>
      <c r="G51" s="82" t="s">
        <v>265</v>
      </c>
      <c r="H51" s="69" t="s">
        <v>291</v>
      </c>
      <c r="I51" s="69" t="s">
        <v>128</v>
      </c>
      <c r="J51" s="69"/>
      <c r="K51" s="76">
        <v>5.750000000006529</v>
      </c>
      <c r="L51" s="82" t="s">
        <v>130</v>
      </c>
      <c r="M51" s="83">
        <v>8.3999999999999995E-3</v>
      </c>
      <c r="N51" s="83">
        <v>2.6700000000040917E-2</v>
      </c>
      <c r="O51" s="76">
        <v>348292.02916899999</v>
      </c>
      <c r="P51" s="78">
        <v>98.94</v>
      </c>
      <c r="Q51" s="69"/>
      <c r="R51" s="76">
        <v>344.60011717700002</v>
      </c>
      <c r="S51" s="77">
        <v>7.810989665149136E-4</v>
      </c>
      <c r="T51" s="77">
        <f t="shared" si="0"/>
        <v>3.5862295189001223E-3</v>
      </c>
      <c r="U51" s="77">
        <f>R51/'סכום נכסי הקרן'!$C$42</f>
        <v>1.0529658231067475E-4</v>
      </c>
    </row>
    <row r="52" spans="2:21">
      <c r="B52" s="75" t="s">
        <v>309</v>
      </c>
      <c r="C52" s="69">
        <v>6040380</v>
      </c>
      <c r="D52" s="82" t="s">
        <v>117</v>
      </c>
      <c r="E52" s="82" t="s">
        <v>251</v>
      </c>
      <c r="F52" s="69">
        <v>520018078</v>
      </c>
      <c r="G52" s="82" t="s">
        <v>253</v>
      </c>
      <c r="H52" s="69" t="s">
        <v>296</v>
      </c>
      <c r="I52" s="69" t="s">
        <v>262</v>
      </c>
      <c r="J52" s="69"/>
      <c r="K52" s="76">
        <v>8.0000000000484642E-2</v>
      </c>
      <c r="L52" s="82" t="s">
        <v>130</v>
      </c>
      <c r="M52" s="83">
        <v>1.6399999999999998E-2</v>
      </c>
      <c r="N52" s="83">
        <v>6.5199999999983035E-2</v>
      </c>
      <c r="O52" s="76">
        <v>14.962693000000002</v>
      </c>
      <c r="P52" s="78">
        <v>5516000</v>
      </c>
      <c r="Q52" s="69"/>
      <c r="R52" s="76">
        <v>825.34216162000018</v>
      </c>
      <c r="S52" s="77">
        <v>1.2188573639622029E-3</v>
      </c>
      <c r="T52" s="77">
        <f t="shared" si="0"/>
        <v>8.5892786324102671E-3</v>
      </c>
      <c r="U52" s="77">
        <f>R52/'סכום נכסי הקרן'!$C$42</f>
        <v>2.521929173078384E-4</v>
      </c>
    </row>
    <row r="53" spans="2:21">
      <c r="B53" s="75" t="s">
        <v>310</v>
      </c>
      <c r="C53" s="69">
        <v>6040398</v>
      </c>
      <c r="D53" s="82" t="s">
        <v>117</v>
      </c>
      <c r="E53" s="82" t="s">
        <v>251</v>
      </c>
      <c r="F53" s="69">
        <v>520018078</v>
      </c>
      <c r="G53" s="82" t="s">
        <v>253</v>
      </c>
      <c r="H53" s="69" t="s">
        <v>296</v>
      </c>
      <c r="I53" s="69" t="s">
        <v>262</v>
      </c>
      <c r="J53" s="69"/>
      <c r="K53" s="76">
        <v>4.7399999999909044</v>
      </c>
      <c r="L53" s="82" t="s">
        <v>130</v>
      </c>
      <c r="M53" s="83">
        <v>2.7799999999999998E-2</v>
      </c>
      <c r="N53" s="83">
        <v>3.4699999999947738E-2</v>
      </c>
      <c r="O53" s="76">
        <v>5.4762589999999998</v>
      </c>
      <c r="P53" s="78">
        <v>5381286</v>
      </c>
      <c r="Q53" s="69"/>
      <c r="R53" s="76">
        <v>294.69319918200006</v>
      </c>
      <c r="S53" s="77">
        <v>1.3094832615973219E-3</v>
      </c>
      <c r="T53" s="77">
        <f t="shared" si="0"/>
        <v>3.0668516847391818E-3</v>
      </c>
      <c r="U53" s="77">
        <f>R53/'סכום נכסי הקרן'!$C$42</f>
        <v>9.0046941824239811E-5</v>
      </c>
    </row>
    <row r="54" spans="2:21">
      <c r="B54" s="75" t="s">
        <v>311</v>
      </c>
      <c r="C54" s="69">
        <v>6040430</v>
      </c>
      <c r="D54" s="82" t="s">
        <v>117</v>
      </c>
      <c r="E54" s="82" t="s">
        <v>251</v>
      </c>
      <c r="F54" s="69">
        <v>520018078</v>
      </c>
      <c r="G54" s="82" t="s">
        <v>253</v>
      </c>
      <c r="H54" s="69" t="s">
        <v>296</v>
      </c>
      <c r="I54" s="69" t="s">
        <v>262</v>
      </c>
      <c r="J54" s="69"/>
      <c r="K54" s="76">
        <v>1.6400000000000332</v>
      </c>
      <c r="L54" s="82" t="s">
        <v>130</v>
      </c>
      <c r="M54" s="83">
        <v>2.4199999999999999E-2</v>
      </c>
      <c r="N54" s="83">
        <v>3.4900000000009535E-2</v>
      </c>
      <c r="O54" s="76">
        <v>21.845747000000003</v>
      </c>
      <c r="P54" s="78">
        <v>5473005</v>
      </c>
      <c r="Q54" s="69"/>
      <c r="R54" s="76">
        <v>1195.6187753140002</v>
      </c>
      <c r="S54" s="77">
        <v>7.5792759254761832E-4</v>
      </c>
      <c r="T54" s="77">
        <f t="shared" si="0"/>
        <v>1.2442721669708308E-2</v>
      </c>
      <c r="U54" s="77">
        <f>R54/'סכום נכסי הקרן'!$C$42</f>
        <v>3.6533525240322083E-4</v>
      </c>
    </row>
    <row r="55" spans="2:21">
      <c r="B55" s="75" t="s">
        <v>312</v>
      </c>
      <c r="C55" s="69">
        <v>6040471</v>
      </c>
      <c r="D55" s="82" t="s">
        <v>117</v>
      </c>
      <c r="E55" s="82" t="s">
        <v>251</v>
      </c>
      <c r="F55" s="69">
        <v>520018078</v>
      </c>
      <c r="G55" s="82" t="s">
        <v>253</v>
      </c>
      <c r="H55" s="69" t="s">
        <v>296</v>
      </c>
      <c r="I55" s="69" t="s">
        <v>262</v>
      </c>
      <c r="J55" s="69"/>
      <c r="K55" s="76">
        <v>1.2399999999990083</v>
      </c>
      <c r="L55" s="82" t="s">
        <v>130</v>
      </c>
      <c r="M55" s="83">
        <v>1.95E-2</v>
      </c>
      <c r="N55" s="83">
        <v>3.1699999999982652E-2</v>
      </c>
      <c r="O55" s="76">
        <v>18.536275000000003</v>
      </c>
      <c r="P55" s="78">
        <v>5440000</v>
      </c>
      <c r="Q55" s="69"/>
      <c r="R55" s="76">
        <v>1008.3733795750002</v>
      </c>
      <c r="S55" s="77">
        <v>7.468582537572023E-4</v>
      </c>
      <c r="T55" s="77">
        <f t="shared" si="0"/>
        <v>1.0494071823102406E-2</v>
      </c>
      <c r="U55" s="77">
        <f>R55/'סכום נכסי הקרן'!$C$42</f>
        <v>3.081202392852786E-4</v>
      </c>
    </row>
    <row r="56" spans="2:21">
      <c r="B56" s="75" t="s">
        <v>313</v>
      </c>
      <c r="C56" s="69">
        <v>6040620</v>
      </c>
      <c r="D56" s="82" t="s">
        <v>117</v>
      </c>
      <c r="E56" s="82" t="s">
        <v>251</v>
      </c>
      <c r="F56" s="69">
        <v>520018078</v>
      </c>
      <c r="G56" s="82" t="s">
        <v>253</v>
      </c>
      <c r="H56" s="69" t="s">
        <v>291</v>
      </c>
      <c r="I56" s="69" t="s">
        <v>128</v>
      </c>
      <c r="J56" s="69"/>
      <c r="K56" s="76">
        <v>4.5900000000002281</v>
      </c>
      <c r="L56" s="82" t="s">
        <v>130</v>
      </c>
      <c r="M56" s="83">
        <v>1.4999999999999999E-2</v>
      </c>
      <c r="N56" s="83">
        <v>3.3800000000004576E-2</v>
      </c>
      <c r="O56" s="76">
        <v>17.787063000000003</v>
      </c>
      <c r="P56" s="78">
        <v>4917657</v>
      </c>
      <c r="Q56" s="69"/>
      <c r="R56" s="76">
        <v>874.70671612000024</v>
      </c>
      <c r="S56" s="77">
        <v>6.3348753472469558E-4</v>
      </c>
      <c r="T56" s="77">
        <f t="shared" si="0"/>
        <v>9.1030121272956538E-3</v>
      </c>
      <c r="U56" s="77">
        <f>R56/'סכום נכסי הקרן'!$C$42</f>
        <v>2.6727683230682599E-4</v>
      </c>
    </row>
    <row r="57" spans="2:21">
      <c r="B57" s="75" t="s">
        <v>314</v>
      </c>
      <c r="C57" s="69">
        <v>2260446</v>
      </c>
      <c r="D57" s="82" t="s">
        <v>117</v>
      </c>
      <c r="E57" s="82" t="s">
        <v>251</v>
      </c>
      <c r="F57" s="69">
        <v>520024126</v>
      </c>
      <c r="G57" s="82" t="s">
        <v>265</v>
      </c>
      <c r="H57" s="69" t="s">
        <v>291</v>
      </c>
      <c r="I57" s="69" t="s">
        <v>128</v>
      </c>
      <c r="J57" s="69"/>
      <c r="K57" s="76">
        <v>2.8600000000228438</v>
      </c>
      <c r="L57" s="82" t="s">
        <v>130</v>
      </c>
      <c r="M57" s="83">
        <v>3.7000000000000005E-2</v>
      </c>
      <c r="N57" s="83">
        <v>2.6500000000278232E-2</v>
      </c>
      <c r="O57" s="76">
        <v>29975.368857000005</v>
      </c>
      <c r="P57" s="78">
        <v>113.91</v>
      </c>
      <c r="Q57" s="69"/>
      <c r="R57" s="76">
        <v>34.144942676999996</v>
      </c>
      <c r="S57" s="77">
        <v>7.9736369607092691E-5</v>
      </c>
      <c r="T57" s="77">
        <f t="shared" si="0"/>
        <v>3.5534405023581015E-4</v>
      </c>
      <c r="U57" s="77">
        <f>R57/'סכום נכסי הקרן'!$C$42</f>
        <v>1.0433385213375571E-5</v>
      </c>
    </row>
    <row r="58" spans="2:21">
      <c r="B58" s="75" t="s">
        <v>316</v>
      </c>
      <c r="C58" s="69">
        <v>2260495</v>
      </c>
      <c r="D58" s="82" t="s">
        <v>117</v>
      </c>
      <c r="E58" s="82" t="s">
        <v>251</v>
      </c>
      <c r="F58" s="69">
        <v>520024126</v>
      </c>
      <c r="G58" s="82" t="s">
        <v>265</v>
      </c>
      <c r="H58" s="69" t="s">
        <v>291</v>
      </c>
      <c r="I58" s="69" t="s">
        <v>128</v>
      </c>
      <c r="J58" s="69"/>
      <c r="K58" s="76">
        <v>4.3400000000128003</v>
      </c>
      <c r="L58" s="82" t="s">
        <v>130</v>
      </c>
      <c r="M58" s="83">
        <v>2.81E-2</v>
      </c>
      <c r="N58" s="83">
        <v>2.7400000000097159E-2</v>
      </c>
      <c r="O58" s="76">
        <v>115619.03385300002</v>
      </c>
      <c r="P58" s="78">
        <v>112.17</v>
      </c>
      <c r="Q58" s="69"/>
      <c r="R58" s="76">
        <v>129.689870751</v>
      </c>
      <c r="S58" s="77">
        <v>8.6607133704644002E-5</v>
      </c>
      <c r="T58" s="77">
        <f t="shared" si="0"/>
        <v>1.349673489956144E-3</v>
      </c>
      <c r="U58" s="77">
        <f>R58/'סכום נכסי הקרן'!$C$42</f>
        <v>3.9628251616000585E-5</v>
      </c>
    </row>
    <row r="59" spans="2:21">
      <c r="B59" s="75" t="s">
        <v>317</v>
      </c>
      <c r="C59" s="69">
        <v>2260545</v>
      </c>
      <c r="D59" s="82" t="s">
        <v>117</v>
      </c>
      <c r="E59" s="82" t="s">
        <v>251</v>
      </c>
      <c r="F59" s="69">
        <v>520024126</v>
      </c>
      <c r="G59" s="82" t="s">
        <v>265</v>
      </c>
      <c r="H59" s="69" t="s">
        <v>296</v>
      </c>
      <c r="I59" s="69" t="s">
        <v>262</v>
      </c>
      <c r="J59" s="69"/>
      <c r="K59" s="76">
        <v>2.7700000000511871</v>
      </c>
      <c r="L59" s="82" t="s">
        <v>130</v>
      </c>
      <c r="M59" s="83">
        <v>2.4E-2</v>
      </c>
      <c r="N59" s="83">
        <v>2.5300000000352325E-2</v>
      </c>
      <c r="O59" s="76">
        <v>26999.854906000008</v>
      </c>
      <c r="P59" s="78">
        <v>111.43</v>
      </c>
      <c r="Q59" s="69"/>
      <c r="R59" s="76">
        <v>30.085937398000002</v>
      </c>
      <c r="S59" s="77">
        <v>4.3793621692027779E-5</v>
      </c>
      <c r="T59" s="77">
        <f t="shared" si="0"/>
        <v>3.1310226381922455E-4</v>
      </c>
      <c r="U59" s="77">
        <f>R59/'סכום נכסי הקרן'!$C$42</f>
        <v>9.1931088403987247E-6</v>
      </c>
    </row>
    <row r="60" spans="2:21">
      <c r="B60" s="75" t="s">
        <v>318</v>
      </c>
      <c r="C60" s="69">
        <v>2260552</v>
      </c>
      <c r="D60" s="82" t="s">
        <v>117</v>
      </c>
      <c r="E60" s="82" t="s">
        <v>251</v>
      </c>
      <c r="F60" s="69">
        <v>520024126</v>
      </c>
      <c r="G60" s="82" t="s">
        <v>265</v>
      </c>
      <c r="H60" s="69" t="s">
        <v>291</v>
      </c>
      <c r="I60" s="69" t="s">
        <v>128</v>
      </c>
      <c r="J60" s="69"/>
      <c r="K60" s="76">
        <v>4.12999999999826</v>
      </c>
      <c r="L60" s="82" t="s">
        <v>130</v>
      </c>
      <c r="M60" s="83">
        <v>2.6000000000000002E-2</v>
      </c>
      <c r="N60" s="83">
        <v>2.6099999999983522E-2</v>
      </c>
      <c r="O60" s="76">
        <v>393454.85527200007</v>
      </c>
      <c r="P60" s="78">
        <v>111.02</v>
      </c>
      <c r="Q60" s="69"/>
      <c r="R60" s="76">
        <v>436.81357965200004</v>
      </c>
      <c r="S60" s="77">
        <v>8.0256289729279892E-4</v>
      </c>
      <c r="T60" s="77">
        <f t="shared" si="0"/>
        <v>4.5458886271933854E-3</v>
      </c>
      <c r="U60" s="77">
        <f>R60/'סכום נכסי הקרן'!$C$42</f>
        <v>1.3347348056942911E-4</v>
      </c>
    </row>
    <row r="61" spans="2:21">
      <c r="B61" s="75" t="s">
        <v>319</v>
      </c>
      <c r="C61" s="69">
        <v>2260636</v>
      </c>
      <c r="D61" s="82" t="s">
        <v>117</v>
      </c>
      <c r="E61" s="82" t="s">
        <v>251</v>
      </c>
      <c r="F61" s="69">
        <v>520024126</v>
      </c>
      <c r="G61" s="82" t="s">
        <v>265</v>
      </c>
      <c r="H61" s="69" t="s">
        <v>291</v>
      </c>
      <c r="I61" s="69" t="s">
        <v>128</v>
      </c>
      <c r="J61" s="69"/>
      <c r="K61" s="76">
        <v>6.6699999999983302</v>
      </c>
      <c r="L61" s="82" t="s">
        <v>130</v>
      </c>
      <c r="M61" s="83">
        <v>3.4999999999999996E-3</v>
      </c>
      <c r="N61" s="83">
        <v>2.9899999999991298E-2</v>
      </c>
      <c r="O61" s="76">
        <v>1877347.9958650002</v>
      </c>
      <c r="P61" s="78">
        <v>90.55</v>
      </c>
      <c r="Q61" s="69"/>
      <c r="R61" s="76">
        <v>1699.9386573520003</v>
      </c>
      <c r="S61" s="77">
        <v>6.1239090106386868E-4</v>
      </c>
      <c r="T61" s="77">
        <f t="shared" si="0"/>
        <v>1.7691143703772599E-2</v>
      </c>
      <c r="U61" s="77">
        <f>R61/'סכום נכסי הקרן'!$C$42</f>
        <v>5.1943607049043062E-4</v>
      </c>
    </row>
    <row r="62" spans="2:21">
      <c r="B62" s="75" t="s">
        <v>320</v>
      </c>
      <c r="C62" s="69">
        <v>3230125</v>
      </c>
      <c r="D62" s="82" t="s">
        <v>117</v>
      </c>
      <c r="E62" s="82" t="s">
        <v>251</v>
      </c>
      <c r="F62" s="69">
        <v>520037789</v>
      </c>
      <c r="G62" s="82" t="s">
        <v>265</v>
      </c>
      <c r="H62" s="69" t="s">
        <v>296</v>
      </c>
      <c r="I62" s="69" t="s">
        <v>262</v>
      </c>
      <c r="J62" s="69"/>
      <c r="K62" s="76">
        <v>0.27999999999791675</v>
      </c>
      <c r="L62" s="82" t="s">
        <v>130</v>
      </c>
      <c r="M62" s="83">
        <v>4.9000000000000002E-2</v>
      </c>
      <c r="N62" s="83">
        <v>3.1200000000020833E-2</v>
      </c>
      <c r="O62" s="76">
        <v>83018.998860000022</v>
      </c>
      <c r="P62" s="78">
        <v>115.64</v>
      </c>
      <c r="Q62" s="69"/>
      <c r="R62" s="76">
        <v>96.003169840000012</v>
      </c>
      <c r="S62" s="77">
        <v>6.2419053860240622E-4</v>
      </c>
      <c r="T62" s="77">
        <f t="shared" si="0"/>
        <v>9.9909832999664819E-4</v>
      </c>
      <c r="U62" s="77">
        <f>R62/'סכום נכסי הקרן'!$C$42</f>
        <v>2.9334887515290583E-5</v>
      </c>
    </row>
    <row r="63" spans="2:21">
      <c r="B63" s="75" t="s">
        <v>322</v>
      </c>
      <c r="C63" s="69">
        <v>3230265</v>
      </c>
      <c r="D63" s="82" t="s">
        <v>117</v>
      </c>
      <c r="E63" s="82" t="s">
        <v>251</v>
      </c>
      <c r="F63" s="69">
        <v>520037789</v>
      </c>
      <c r="G63" s="82" t="s">
        <v>265</v>
      </c>
      <c r="H63" s="69" t="s">
        <v>296</v>
      </c>
      <c r="I63" s="69" t="s">
        <v>262</v>
      </c>
      <c r="J63" s="69"/>
      <c r="K63" s="76">
        <v>3.4400000000005884</v>
      </c>
      <c r="L63" s="82" t="s">
        <v>130</v>
      </c>
      <c r="M63" s="83">
        <v>2.35E-2</v>
      </c>
      <c r="N63" s="83">
        <v>2.4700000000006019E-2</v>
      </c>
      <c r="O63" s="76">
        <v>727184.48221300007</v>
      </c>
      <c r="P63" s="78">
        <v>112.01</v>
      </c>
      <c r="Q63" s="69"/>
      <c r="R63" s="76">
        <v>814.51934273300014</v>
      </c>
      <c r="S63" s="77">
        <v>9.9041318985061645E-4</v>
      </c>
      <c r="T63" s="77">
        <f t="shared" si="0"/>
        <v>8.4766463068956088E-3</v>
      </c>
      <c r="U63" s="77">
        <f>R63/'סכום נכסי הקרן'!$C$42</f>
        <v>2.4888587885090374E-4</v>
      </c>
    </row>
    <row r="64" spans="2:21">
      <c r="B64" s="75" t="s">
        <v>323</v>
      </c>
      <c r="C64" s="69">
        <v>3230190</v>
      </c>
      <c r="D64" s="82" t="s">
        <v>117</v>
      </c>
      <c r="E64" s="82" t="s">
        <v>251</v>
      </c>
      <c r="F64" s="69">
        <v>520037789</v>
      </c>
      <c r="G64" s="82" t="s">
        <v>265</v>
      </c>
      <c r="H64" s="69" t="s">
        <v>296</v>
      </c>
      <c r="I64" s="69" t="s">
        <v>262</v>
      </c>
      <c r="J64" s="69"/>
      <c r="K64" s="76">
        <v>1.9699999999995941</v>
      </c>
      <c r="L64" s="82" t="s">
        <v>130</v>
      </c>
      <c r="M64" s="83">
        <v>1.7600000000000001E-2</v>
      </c>
      <c r="N64" s="83">
        <v>2.4799999999983755E-2</v>
      </c>
      <c r="O64" s="76">
        <v>544759.02739299997</v>
      </c>
      <c r="P64" s="78">
        <v>110.64</v>
      </c>
      <c r="Q64" s="76">
        <v>12.723678139000002</v>
      </c>
      <c r="R64" s="76">
        <v>615.44506602500007</v>
      </c>
      <c r="S64" s="77">
        <v>4.1273426703005919E-4</v>
      </c>
      <c r="T64" s="77">
        <f t="shared" si="0"/>
        <v>6.4048941164655026E-3</v>
      </c>
      <c r="U64" s="77">
        <f>R64/'סכום נכסי הקרן'!$C$42</f>
        <v>1.8805641328065509E-4</v>
      </c>
    </row>
    <row r="65" spans="2:21">
      <c r="B65" s="75" t="s">
        <v>324</v>
      </c>
      <c r="C65" s="69">
        <v>3230232</v>
      </c>
      <c r="D65" s="82" t="s">
        <v>117</v>
      </c>
      <c r="E65" s="82" t="s">
        <v>251</v>
      </c>
      <c r="F65" s="69">
        <v>520037789</v>
      </c>
      <c r="G65" s="82" t="s">
        <v>265</v>
      </c>
      <c r="H65" s="69" t="s">
        <v>296</v>
      </c>
      <c r="I65" s="69" t="s">
        <v>262</v>
      </c>
      <c r="J65" s="69"/>
      <c r="K65" s="76">
        <v>2.6599999999990325</v>
      </c>
      <c r="L65" s="82" t="s">
        <v>130</v>
      </c>
      <c r="M65" s="83">
        <v>2.1499999999999998E-2</v>
      </c>
      <c r="N65" s="83">
        <v>2.4899999999997292E-2</v>
      </c>
      <c r="O65" s="76">
        <v>757817.29012100014</v>
      </c>
      <c r="P65" s="78">
        <v>111.92</v>
      </c>
      <c r="Q65" s="69"/>
      <c r="R65" s="76">
        <v>848.1491680270002</v>
      </c>
      <c r="S65" s="77">
        <v>6.2050387636582041E-4</v>
      </c>
      <c r="T65" s="77">
        <f t="shared" si="0"/>
        <v>8.8266295662537287E-3</v>
      </c>
      <c r="U65" s="77">
        <f>R65/'סכום נכסי הקרן'!$C$42</f>
        <v>2.5916186394392226E-4</v>
      </c>
    </row>
    <row r="66" spans="2:21">
      <c r="B66" s="75" t="s">
        <v>325</v>
      </c>
      <c r="C66" s="69">
        <v>3230273</v>
      </c>
      <c r="D66" s="82" t="s">
        <v>117</v>
      </c>
      <c r="E66" s="82" t="s">
        <v>251</v>
      </c>
      <c r="F66" s="69">
        <v>520037789</v>
      </c>
      <c r="G66" s="82" t="s">
        <v>265</v>
      </c>
      <c r="H66" s="69" t="s">
        <v>296</v>
      </c>
      <c r="I66" s="69" t="s">
        <v>262</v>
      </c>
      <c r="J66" s="69"/>
      <c r="K66" s="76">
        <v>4.4899999999984139</v>
      </c>
      <c r="L66" s="82" t="s">
        <v>130</v>
      </c>
      <c r="M66" s="83">
        <v>2.2499999999999999E-2</v>
      </c>
      <c r="N66" s="83">
        <v>2.7199999999989975E-2</v>
      </c>
      <c r="O66" s="76">
        <v>1013244.0228960003</v>
      </c>
      <c r="P66" s="78">
        <v>109.63</v>
      </c>
      <c r="Q66" s="76">
        <v>87.206518979000009</v>
      </c>
      <c r="R66" s="76">
        <v>1198.0259412100004</v>
      </c>
      <c r="S66" s="77">
        <v>1.0863040969268135E-3</v>
      </c>
      <c r="T66" s="77">
        <f t="shared" si="0"/>
        <v>1.2467772878233266E-2</v>
      </c>
      <c r="U66" s="77">
        <f>R66/'סכום נכסי הקרן'!$C$42</f>
        <v>3.6607078999960954E-4</v>
      </c>
    </row>
    <row r="67" spans="2:21">
      <c r="B67" s="75" t="s">
        <v>326</v>
      </c>
      <c r="C67" s="69">
        <v>3230372</v>
      </c>
      <c r="D67" s="82" t="s">
        <v>117</v>
      </c>
      <c r="E67" s="82" t="s">
        <v>251</v>
      </c>
      <c r="F67" s="69">
        <v>520037789</v>
      </c>
      <c r="G67" s="82" t="s">
        <v>265</v>
      </c>
      <c r="H67" s="69" t="s">
        <v>296</v>
      </c>
      <c r="I67" s="69" t="s">
        <v>262</v>
      </c>
      <c r="J67" s="69"/>
      <c r="K67" s="76">
        <v>4.6799999999969044</v>
      </c>
      <c r="L67" s="82" t="s">
        <v>130</v>
      </c>
      <c r="M67" s="83">
        <v>6.5000000000000006E-3</v>
      </c>
      <c r="N67" s="83">
        <v>2.4799999999979713E-2</v>
      </c>
      <c r="O67" s="76">
        <v>364223.44870700006</v>
      </c>
      <c r="P67" s="78">
        <v>101.31</v>
      </c>
      <c r="Q67" s="76">
        <v>5.6362832820000008</v>
      </c>
      <c r="R67" s="76">
        <v>374.63105916200004</v>
      </c>
      <c r="S67" s="77">
        <v>7.3100205891529063E-4</v>
      </c>
      <c r="T67" s="77">
        <f t="shared" si="0"/>
        <v>3.8987594492705937E-3</v>
      </c>
      <c r="U67" s="77">
        <f>R67/'סכום נכסי הקרן'!$C$42</f>
        <v>1.1447288666162902E-4</v>
      </c>
    </row>
    <row r="68" spans="2:21">
      <c r="B68" s="75" t="s">
        <v>327</v>
      </c>
      <c r="C68" s="69">
        <v>3230398</v>
      </c>
      <c r="D68" s="82" t="s">
        <v>117</v>
      </c>
      <c r="E68" s="82" t="s">
        <v>251</v>
      </c>
      <c r="F68" s="69">
        <v>520037789</v>
      </c>
      <c r="G68" s="82" t="s">
        <v>265</v>
      </c>
      <c r="H68" s="69" t="s">
        <v>296</v>
      </c>
      <c r="I68" s="69" t="s">
        <v>262</v>
      </c>
      <c r="J68" s="69"/>
      <c r="K68" s="76">
        <v>5.4199999995558503</v>
      </c>
      <c r="L68" s="82" t="s">
        <v>130</v>
      </c>
      <c r="M68" s="83">
        <v>1.43E-2</v>
      </c>
      <c r="N68" s="83">
        <v>2.809999999843241E-2</v>
      </c>
      <c r="O68" s="76">
        <v>5854.5727340000012</v>
      </c>
      <c r="P68" s="78">
        <v>102.63</v>
      </c>
      <c r="Q68" s="76">
        <v>0.11552588000000001</v>
      </c>
      <c r="R68" s="76">
        <v>6.124073816000001</v>
      </c>
      <c r="S68" s="77">
        <v>1.4706838847186323E-5</v>
      </c>
      <c r="T68" s="77">
        <f t="shared" si="0"/>
        <v>6.3732811453403568E-5</v>
      </c>
      <c r="U68" s="77">
        <f>R68/'סכום נכסי הקרן'!$C$42</f>
        <v>1.8712821339868413E-6</v>
      </c>
    </row>
    <row r="69" spans="2:21">
      <c r="B69" s="75" t="s">
        <v>328</v>
      </c>
      <c r="C69" s="69">
        <v>3230422</v>
      </c>
      <c r="D69" s="82" t="s">
        <v>117</v>
      </c>
      <c r="E69" s="82" t="s">
        <v>251</v>
      </c>
      <c r="F69" s="69">
        <v>520037789</v>
      </c>
      <c r="G69" s="82" t="s">
        <v>265</v>
      </c>
      <c r="H69" s="69" t="s">
        <v>296</v>
      </c>
      <c r="I69" s="69" t="s">
        <v>262</v>
      </c>
      <c r="J69" s="69"/>
      <c r="K69" s="76">
        <v>6.2599999999977216</v>
      </c>
      <c r="L69" s="82" t="s">
        <v>130</v>
      </c>
      <c r="M69" s="83">
        <v>2.5000000000000001E-3</v>
      </c>
      <c r="N69" s="83">
        <v>2.719999999998873E-2</v>
      </c>
      <c r="O69" s="76">
        <v>854987.98414600012</v>
      </c>
      <c r="P69" s="78">
        <v>92.99</v>
      </c>
      <c r="Q69" s="76">
        <v>21.331013460000005</v>
      </c>
      <c r="R69" s="76">
        <v>816.38433996100014</v>
      </c>
      <c r="S69" s="77">
        <v>6.7321466149872417E-4</v>
      </c>
      <c r="T69" s="77">
        <f t="shared" si="0"/>
        <v>8.4960552036960849E-3</v>
      </c>
      <c r="U69" s="77">
        <f>R69/'סכום נכסי הקרן'!$C$42</f>
        <v>2.4945575049150568E-4</v>
      </c>
    </row>
    <row r="70" spans="2:21">
      <c r="B70" s="75" t="s">
        <v>329</v>
      </c>
      <c r="C70" s="69">
        <v>1194638</v>
      </c>
      <c r="D70" s="82" t="s">
        <v>117</v>
      </c>
      <c r="E70" s="82" t="s">
        <v>251</v>
      </c>
      <c r="F70" s="69">
        <v>520037789</v>
      </c>
      <c r="G70" s="82" t="s">
        <v>265</v>
      </c>
      <c r="H70" s="69" t="s">
        <v>296</v>
      </c>
      <c r="I70" s="69" t="s">
        <v>262</v>
      </c>
      <c r="J70" s="69"/>
      <c r="K70" s="76">
        <v>7.0100000000029601</v>
      </c>
      <c r="L70" s="82" t="s">
        <v>130</v>
      </c>
      <c r="M70" s="83">
        <v>3.61E-2</v>
      </c>
      <c r="N70" s="83">
        <v>3.1500000000018714E-2</v>
      </c>
      <c r="O70" s="76">
        <v>555983.89276099997</v>
      </c>
      <c r="P70" s="78">
        <v>104.74</v>
      </c>
      <c r="Q70" s="76">
        <v>5.3508449360000014</v>
      </c>
      <c r="R70" s="76">
        <v>587.6883721260001</v>
      </c>
      <c r="S70" s="77">
        <v>1.2101522806611626E-3</v>
      </c>
      <c r="T70" s="77">
        <f t="shared" si="0"/>
        <v>6.1160321281901473E-3</v>
      </c>
      <c r="U70" s="77">
        <f>R70/'סכום נכסי הקרן'!$C$42</f>
        <v>1.795750319400125E-4</v>
      </c>
    </row>
    <row r="71" spans="2:21">
      <c r="B71" s="75" t="s">
        <v>330</v>
      </c>
      <c r="C71" s="69">
        <v>1940626</v>
      </c>
      <c r="D71" s="82" t="s">
        <v>117</v>
      </c>
      <c r="E71" s="82" t="s">
        <v>251</v>
      </c>
      <c r="F71" s="69">
        <v>520032640</v>
      </c>
      <c r="G71" s="82" t="s">
        <v>253</v>
      </c>
      <c r="H71" s="69" t="s">
        <v>291</v>
      </c>
      <c r="I71" s="69" t="s">
        <v>128</v>
      </c>
      <c r="J71" s="69"/>
      <c r="K71" s="76">
        <v>0.5</v>
      </c>
      <c r="L71" s="82" t="s">
        <v>130</v>
      </c>
      <c r="M71" s="83">
        <v>1.5900000000000001E-2</v>
      </c>
      <c r="N71" s="83">
        <v>3.2000000000012914E-2</v>
      </c>
      <c r="O71" s="76">
        <v>16.822249000000003</v>
      </c>
      <c r="P71" s="78">
        <v>5522400</v>
      </c>
      <c r="Q71" s="69"/>
      <c r="R71" s="76">
        <v>928.99187782400008</v>
      </c>
      <c r="S71" s="77">
        <v>1.1237307281229127E-3</v>
      </c>
      <c r="T71" s="77">
        <f t="shared" si="0"/>
        <v>9.6679540400726478E-3</v>
      </c>
      <c r="U71" s="77">
        <f>R71/'סכום נכסי הקרן'!$C$42</f>
        <v>2.8386429618942687E-4</v>
      </c>
    </row>
    <row r="72" spans="2:21">
      <c r="B72" s="75" t="s">
        <v>331</v>
      </c>
      <c r="C72" s="69">
        <v>1940725</v>
      </c>
      <c r="D72" s="82" t="s">
        <v>117</v>
      </c>
      <c r="E72" s="82" t="s">
        <v>251</v>
      </c>
      <c r="F72" s="69">
        <v>520032640</v>
      </c>
      <c r="G72" s="82" t="s">
        <v>253</v>
      </c>
      <c r="H72" s="69" t="s">
        <v>291</v>
      </c>
      <c r="I72" s="69" t="s">
        <v>128</v>
      </c>
      <c r="J72" s="69"/>
      <c r="K72" s="76">
        <v>2.8099999999992651</v>
      </c>
      <c r="L72" s="82" t="s">
        <v>130</v>
      </c>
      <c r="M72" s="83">
        <v>2.5899999999999999E-2</v>
      </c>
      <c r="N72" s="83">
        <v>3.1499999999990896E-2</v>
      </c>
      <c r="O72" s="76">
        <v>27.246546000000002</v>
      </c>
      <c r="P72" s="78">
        <v>5445000</v>
      </c>
      <c r="Q72" s="69"/>
      <c r="R72" s="76">
        <v>1483.5743552890003</v>
      </c>
      <c r="S72" s="77">
        <v>1.2898994461014062E-3</v>
      </c>
      <c r="T72" s="77">
        <f t="shared" si="0"/>
        <v>1.5439455418663851E-2</v>
      </c>
      <c r="U72" s="77">
        <f>R72/'סכום נכסי הקרן'!$C$42</f>
        <v>4.533234361480388E-4</v>
      </c>
    </row>
    <row r="73" spans="2:21">
      <c r="B73" s="75" t="s">
        <v>332</v>
      </c>
      <c r="C73" s="69">
        <v>1940691</v>
      </c>
      <c r="D73" s="82" t="s">
        <v>117</v>
      </c>
      <c r="E73" s="82" t="s">
        <v>251</v>
      </c>
      <c r="F73" s="69">
        <v>520032640</v>
      </c>
      <c r="G73" s="82" t="s">
        <v>253</v>
      </c>
      <c r="H73" s="69" t="s">
        <v>291</v>
      </c>
      <c r="I73" s="69" t="s">
        <v>128</v>
      </c>
      <c r="J73" s="69"/>
      <c r="K73" s="76">
        <v>1.7399999999994724</v>
      </c>
      <c r="L73" s="82" t="s">
        <v>130</v>
      </c>
      <c r="M73" s="83">
        <v>2.0199999999999999E-2</v>
      </c>
      <c r="N73" s="83">
        <v>3.2399999999994725E-2</v>
      </c>
      <c r="O73" s="76">
        <v>13.949369000000004</v>
      </c>
      <c r="P73" s="78">
        <v>5436000</v>
      </c>
      <c r="Q73" s="69"/>
      <c r="R73" s="76">
        <v>758.28769741000019</v>
      </c>
      <c r="S73" s="77">
        <v>6.6283530529817082E-4</v>
      </c>
      <c r="T73" s="77">
        <f t="shared" si="0"/>
        <v>7.8914474740986815E-3</v>
      </c>
      <c r="U73" s="77">
        <f>R73/'סכום נכסי הקרן'!$C$42</f>
        <v>2.3170364421116135E-4</v>
      </c>
    </row>
    <row r="74" spans="2:21">
      <c r="B74" s="75" t="s">
        <v>333</v>
      </c>
      <c r="C74" s="69">
        <v>6620462</v>
      </c>
      <c r="D74" s="82" t="s">
        <v>117</v>
      </c>
      <c r="E74" s="82" t="s">
        <v>251</v>
      </c>
      <c r="F74" s="69">
        <v>520000118</v>
      </c>
      <c r="G74" s="82" t="s">
        <v>253</v>
      </c>
      <c r="H74" s="69" t="s">
        <v>291</v>
      </c>
      <c r="I74" s="69" t="s">
        <v>128</v>
      </c>
      <c r="J74" s="69"/>
      <c r="K74" s="76">
        <v>2.959999999999622</v>
      </c>
      <c r="L74" s="82" t="s">
        <v>130</v>
      </c>
      <c r="M74" s="83">
        <v>2.9700000000000001E-2</v>
      </c>
      <c r="N74" s="83">
        <v>2.840000000000063E-2</v>
      </c>
      <c r="O74" s="76">
        <v>11.173509000000001</v>
      </c>
      <c r="P74" s="78">
        <v>5686000</v>
      </c>
      <c r="Q74" s="69"/>
      <c r="R74" s="76">
        <v>635.3257506440001</v>
      </c>
      <c r="S74" s="77">
        <v>7.9810778571428578E-4</v>
      </c>
      <c r="T74" s="77">
        <f t="shared" si="0"/>
        <v>6.6117910224232582E-3</v>
      </c>
      <c r="U74" s="77">
        <f>R74/'סכום נכסי הקרן'!$C$42</f>
        <v>1.9413118818649723E-4</v>
      </c>
    </row>
    <row r="75" spans="2:21">
      <c r="B75" s="75" t="s">
        <v>334</v>
      </c>
      <c r="C75" s="69">
        <v>6620553</v>
      </c>
      <c r="D75" s="82" t="s">
        <v>117</v>
      </c>
      <c r="E75" s="82" t="s">
        <v>251</v>
      </c>
      <c r="F75" s="69">
        <v>520000118</v>
      </c>
      <c r="G75" s="82" t="s">
        <v>253</v>
      </c>
      <c r="H75" s="69" t="s">
        <v>291</v>
      </c>
      <c r="I75" s="69" t="s">
        <v>128</v>
      </c>
      <c r="J75" s="69"/>
      <c r="K75" s="76">
        <v>4.6199999999968284</v>
      </c>
      <c r="L75" s="82" t="s">
        <v>130</v>
      </c>
      <c r="M75" s="83">
        <v>8.3999999999999995E-3</v>
      </c>
      <c r="N75" s="83">
        <v>3.3799999999971873E-2</v>
      </c>
      <c r="O75" s="76">
        <v>6.9692950000000007</v>
      </c>
      <c r="P75" s="78">
        <v>4796011</v>
      </c>
      <c r="Q75" s="69"/>
      <c r="R75" s="76">
        <v>334.24814106300005</v>
      </c>
      <c r="S75" s="77">
        <v>8.7631019740978258E-4</v>
      </c>
      <c r="T75" s="77">
        <f t="shared" si="0"/>
        <v>3.4784972214676551E-3</v>
      </c>
      <c r="U75" s="77">
        <f>R75/'סכום נכסי הקרן'!$C$42</f>
        <v>1.0213341535096634E-4</v>
      </c>
    </row>
    <row r="76" spans="2:21">
      <c r="B76" s="75" t="s">
        <v>335</v>
      </c>
      <c r="C76" s="69">
        <v>1191329</v>
      </c>
      <c r="D76" s="82" t="s">
        <v>117</v>
      </c>
      <c r="E76" s="82" t="s">
        <v>251</v>
      </c>
      <c r="F76" s="69">
        <v>520000118</v>
      </c>
      <c r="G76" s="82" t="s">
        <v>253</v>
      </c>
      <c r="H76" s="69" t="s">
        <v>291</v>
      </c>
      <c r="I76" s="69" t="s">
        <v>128</v>
      </c>
      <c r="J76" s="69"/>
      <c r="K76" s="76">
        <v>4.9899999999996378</v>
      </c>
      <c r="L76" s="82" t="s">
        <v>130</v>
      </c>
      <c r="M76" s="83">
        <v>3.0899999999999997E-2</v>
      </c>
      <c r="N76" s="83">
        <v>3.340000000000632E-2</v>
      </c>
      <c r="O76" s="76">
        <v>16.579698000000004</v>
      </c>
      <c r="P76" s="78">
        <v>5154899</v>
      </c>
      <c r="Q76" s="69"/>
      <c r="R76" s="76">
        <v>854.66667026900006</v>
      </c>
      <c r="S76" s="77">
        <v>8.7261568421052654E-4</v>
      </c>
      <c r="T76" s="77">
        <f t="shared" ref="T76:T139" si="1">IFERROR(R76/$R$11,0)</f>
        <v>8.8944567600493483E-3</v>
      </c>
      <c r="U76" s="77">
        <f>R76/'סכום נכסי הקרן'!$C$42</f>
        <v>2.6115336271910185E-4</v>
      </c>
    </row>
    <row r="77" spans="2:21">
      <c r="B77" s="75" t="s">
        <v>336</v>
      </c>
      <c r="C77" s="69">
        <v>1157569</v>
      </c>
      <c r="D77" s="82" t="s">
        <v>117</v>
      </c>
      <c r="E77" s="82" t="s">
        <v>251</v>
      </c>
      <c r="F77" s="69">
        <v>513765859</v>
      </c>
      <c r="G77" s="82" t="s">
        <v>265</v>
      </c>
      <c r="H77" s="69" t="s">
        <v>296</v>
      </c>
      <c r="I77" s="69" t="s">
        <v>262</v>
      </c>
      <c r="J77" s="69"/>
      <c r="K77" s="76">
        <v>3.2299999999966484</v>
      </c>
      <c r="L77" s="82" t="s">
        <v>130</v>
      </c>
      <c r="M77" s="83">
        <v>1.4199999999999999E-2</v>
      </c>
      <c r="N77" s="83">
        <v>2.6799999999972467E-2</v>
      </c>
      <c r="O77" s="76">
        <v>314119.12868200004</v>
      </c>
      <c r="P77" s="78">
        <v>106.38</v>
      </c>
      <c r="Q77" s="69"/>
      <c r="R77" s="76">
        <v>334.15992014400001</v>
      </c>
      <c r="S77" s="77">
        <v>3.2625620298066242E-4</v>
      </c>
      <c r="T77" s="77">
        <f t="shared" si="1"/>
        <v>3.4775791124823934E-3</v>
      </c>
      <c r="U77" s="77">
        <f>R77/'סכום נכסי הקרן'!$C$42</f>
        <v>1.0210645842090169E-4</v>
      </c>
    </row>
    <row r="78" spans="2:21">
      <c r="B78" s="75" t="s">
        <v>338</v>
      </c>
      <c r="C78" s="69">
        <v>1129899</v>
      </c>
      <c r="D78" s="82" t="s">
        <v>117</v>
      </c>
      <c r="E78" s="82" t="s">
        <v>251</v>
      </c>
      <c r="F78" s="69">
        <v>513821488</v>
      </c>
      <c r="G78" s="82" t="s">
        <v>265</v>
      </c>
      <c r="H78" s="69" t="s">
        <v>296</v>
      </c>
      <c r="I78" s="69" t="s">
        <v>262</v>
      </c>
      <c r="J78" s="69"/>
      <c r="K78" s="76">
        <v>0.70999999999227215</v>
      </c>
      <c r="L78" s="82" t="s">
        <v>130</v>
      </c>
      <c r="M78" s="83">
        <v>0.04</v>
      </c>
      <c r="N78" s="83">
        <v>2.8400000000120218E-2</v>
      </c>
      <c r="O78" s="76">
        <v>20729.637561000003</v>
      </c>
      <c r="P78" s="78">
        <v>112.36</v>
      </c>
      <c r="Q78" s="69"/>
      <c r="R78" s="76">
        <v>23.291821857999999</v>
      </c>
      <c r="S78" s="77">
        <v>1.2731485584967147E-4</v>
      </c>
      <c r="T78" s="77">
        <f t="shared" si="1"/>
        <v>2.4239637461649069E-4</v>
      </c>
      <c r="U78" s="77">
        <f>R78/'סכום נכסי הקרן'!$C$42</f>
        <v>7.1170876479323594E-6</v>
      </c>
    </row>
    <row r="79" spans="2:21">
      <c r="B79" s="75" t="s">
        <v>340</v>
      </c>
      <c r="C79" s="69">
        <v>1136753</v>
      </c>
      <c r="D79" s="82" t="s">
        <v>117</v>
      </c>
      <c r="E79" s="82" t="s">
        <v>251</v>
      </c>
      <c r="F79" s="69">
        <v>513821488</v>
      </c>
      <c r="G79" s="82" t="s">
        <v>265</v>
      </c>
      <c r="H79" s="69" t="s">
        <v>296</v>
      </c>
      <c r="I79" s="69" t="s">
        <v>262</v>
      </c>
      <c r="J79" s="69"/>
      <c r="K79" s="76">
        <v>3.0500000000010297</v>
      </c>
      <c r="L79" s="82" t="s">
        <v>130</v>
      </c>
      <c r="M79" s="83">
        <v>0.04</v>
      </c>
      <c r="N79" s="83">
        <v>2.5300000000015924E-2</v>
      </c>
      <c r="O79" s="76">
        <v>786278.03471000015</v>
      </c>
      <c r="P79" s="78">
        <v>117.41</v>
      </c>
      <c r="Q79" s="69"/>
      <c r="R79" s="76">
        <v>923.16905950100011</v>
      </c>
      <c r="S79" s="77">
        <v>8.4479093269576556E-4</v>
      </c>
      <c r="T79" s="77">
        <f t="shared" si="1"/>
        <v>9.6073563736406038E-3</v>
      </c>
      <c r="U79" s="77">
        <f>R79/'סכום נכסי הקרן'!$C$42</f>
        <v>2.8208506618262758E-4</v>
      </c>
    </row>
    <row r="80" spans="2:21">
      <c r="B80" s="75" t="s">
        <v>341</v>
      </c>
      <c r="C80" s="69">
        <v>1138544</v>
      </c>
      <c r="D80" s="82" t="s">
        <v>117</v>
      </c>
      <c r="E80" s="82" t="s">
        <v>251</v>
      </c>
      <c r="F80" s="69">
        <v>513821488</v>
      </c>
      <c r="G80" s="82" t="s">
        <v>265</v>
      </c>
      <c r="H80" s="69" t="s">
        <v>296</v>
      </c>
      <c r="I80" s="69" t="s">
        <v>262</v>
      </c>
      <c r="J80" s="69"/>
      <c r="K80" s="76">
        <v>4.4199999999942809</v>
      </c>
      <c r="L80" s="82" t="s">
        <v>130</v>
      </c>
      <c r="M80" s="83">
        <v>3.5000000000000003E-2</v>
      </c>
      <c r="N80" s="83">
        <v>2.6899999999943872E-2</v>
      </c>
      <c r="O80" s="76">
        <v>241180.28602200001</v>
      </c>
      <c r="P80" s="78">
        <v>117.45</v>
      </c>
      <c r="Q80" s="69"/>
      <c r="R80" s="76">
        <v>283.26624691100005</v>
      </c>
      <c r="S80" s="77">
        <v>2.7042290220301892E-4</v>
      </c>
      <c r="T80" s="77">
        <f t="shared" si="1"/>
        <v>2.9479321849983438E-3</v>
      </c>
      <c r="U80" s="77">
        <f>R80/'סכום נכסי הקרן'!$C$42</f>
        <v>8.655530337031124E-5</v>
      </c>
    </row>
    <row r="81" spans="2:21">
      <c r="B81" s="75" t="s">
        <v>342</v>
      </c>
      <c r="C81" s="69">
        <v>1171271</v>
      </c>
      <c r="D81" s="82" t="s">
        <v>117</v>
      </c>
      <c r="E81" s="82" t="s">
        <v>251</v>
      </c>
      <c r="F81" s="69">
        <v>513821488</v>
      </c>
      <c r="G81" s="82" t="s">
        <v>265</v>
      </c>
      <c r="H81" s="69" t="s">
        <v>296</v>
      </c>
      <c r="I81" s="69" t="s">
        <v>262</v>
      </c>
      <c r="J81" s="69"/>
      <c r="K81" s="76">
        <v>6.7000000000025191</v>
      </c>
      <c r="L81" s="82" t="s">
        <v>130</v>
      </c>
      <c r="M81" s="83">
        <v>2.5000000000000001E-2</v>
      </c>
      <c r="N81" s="83">
        <v>2.8000000000016793E-2</v>
      </c>
      <c r="O81" s="76">
        <v>436461.9248770001</v>
      </c>
      <c r="P81" s="78">
        <v>109.15</v>
      </c>
      <c r="Q81" s="69"/>
      <c r="R81" s="76">
        <v>476.3981868140001</v>
      </c>
      <c r="S81" s="77">
        <v>7.0315656179004312E-4</v>
      </c>
      <c r="T81" s="77">
        <f t="shared" si="1"/>
        <v>4.9578428884437201E-3</v>
      </c>
      <c r="U81" s="77">
        <f>R81/'סכום נכסי הקרן'!$C$42</f>
        <v>1.4556901866853066E-4</v>
      </c>
    </row>
    <row r="82" spans="2:21">
      <c r="B82" s="75" t="s">
        <v>343</v>
      </c>
      <c r="C82" s="69">
        <v>1410307</v>
      </c>
      <c r="D82" s="82" t="s">
        <v>117</v>
      </c>
      <c r="E82" s="82" t="s">
        <v>251</v>
      </c>
      <c r="F82" s="69">
        <v>520034372</v>
      </c>
      <c r="G82" s="82" t="s">
        <v>126</v>
      </c>
      <c r="H82" s="69" t="s">
        <v>296</v>
      </c>
      <c r="I82" s="69" t="s">
        <v>262</v>
      </c>
      <c r="J82" s="69"/>
      <c r="K82" s="76">
        <v>1.5700000000030208</v>
      </c>
      <c r="L82" s="82" t="s">
        <v>130</v>
      </c>
      <c r="M82" s="83">
        <v>1.8000000000000002E-2</v>
      </c>
      <c r="N82" s="83">
        <v>2.8700000000024282E-2</v>
      </c>
      <c r="O82" s="76">
        <v>309035.64275400003</v>
      </c>
      <c r="P82" s="78">
        <v>109.27</v>
      </c>
      <c r="Q82" s="69"/>
      <c r="R82" s="76">
        <v>337.68326091400002</v>
      </c>
      <c r="S82" s="77">
        <v>3.1705604724855042E-4</v>
      </c>
      <c r="T82" s="77">
        <f t="shared" si="1"/>
        <v>3.5142462755061023E-3</v>
      </c>
      <c r="U82" s="77">
        <f>R82/'סכום נכסי הקרן'!$C$42</f>
        <v>1.0318305625968391E-4</v>
      </c>
    </row>
    <row r="83" spans="2:21">
      <c r="B83" s="75" t="s">
        <v>344</v>
      </c>
      <c r="C83" s="69">
        <v>1192749</v>
      </c>
      <c r="D83" s="82" t="s">
        <v>117</v>
      </c>
      <c r="E83" s="82" t="s">
        <v>251</v>
      </c>
      <c r="F83" s="69">
        <v>520034372</v>
      </c>
      <c r="G83" s="82" t="s">
        <v>126</v>
      </c>
      <c r="H83" s="69" t="s">
        <v>296</v>
      </c>
      <c r="I83" s="69" t="s">
        <v>262</v>
      </c>
      <c r="J83" s="69"/>
      <c r="K83" s="76">
        <v>4.0599999999970313</v>
      </c>
      <c r="L83" s="82" t="s">
        <v>130</v>
      </c>
      <c r="M83" s="83">
        <v>2.2000000000000002E-2</v>
      </c>
      <c r="N83" s="83">
        <v>2.8899999999960589E-2</v>
      </c>
      <c r="O83" s="76">
        <v>196247.80570800003</v>
      </c>
      <c r="P83" s="78">
        <v>99.54</v>
      </c>
      <c r="Q83" s="69"/>
      <c r="R83" s="76">
        <v>195.34506469300001</v>
      </c>
      <c r="S83" s="77">
        <v>6.9598456818453531E-4</v>
      </c>
      <c r="T83" s="77">
        <f t="shared" si="1"/>
        <v>2.0329425396383711E-3</v>
      </c>
      <c r="U83" s="77">
        <f>R83/'סכום נכסי הקרן'!$C$42</f>
        <v>5.9689961373012059E-5</v>
      </c>
    </row>
    <row r="84" spans="2:21">
      <c r="B84" s="75" t="s">
        <v>345</v>
      </c>
      <c r="C84" s="69">
        <v>1110915</v>
      </c>
      <c r="D84" s="82" t="s">
        <v>117</v>
      </c>
      <c r="E84" s="82" t="s">
        <v>251</v>
      </c>
      <c r="F84" s="69">
        <v>520043605</v>
      </c>
      <c r="G84" s="82" t="s">
        <v>346</v>
      </c>
      <c r="H84" s="69" t="s">
        <v>347</v>
      </c>
      <c r="I84" s="69" t="s">
        <v>262</v>
      </c>
      <c r="J84" s="69"/>
      <c r="K84" s="76">
        <v>5.9199999999995061</v>
      </c>
      <c r="L84" s="82" t="s">
        <v>130</v>
      </c>
      <c r="M84" s="83">
        <v>5.1500000000000004E-2</v>
      </c>
      <c r="N84" s="83">
        <v>2.9200000000000434E-2</v>
      </c>
      <c r="O84" s="76">
        <v>1229086.2074170003</v>
      </c>
      <c r="P84" s="78">
        <v>151.80000000000001</v>
      </c>
      <c r="Q84" s="69"/>
      <c r="R84" s="76">
        <v>1865.7527974760001</v>
      </c>
      <c r="S84" s="77">
        <v>3.9300949728451797E-4</v>
      </c>
      <c r="T84" s="77">
        <f t="shared" si="1"/>
        <v>1.9416759959608912E-2</v>
      </c>
      <c r="U84" s="77">
        <f>R84/'סכום נכסי הקרן'!$C$42</f>
        <v>5.7010251366193E-4</v>
      </c>
    </row>
    <row r="85" spans="2:21">
      <c r="B85" s="75" t="s">
        <v>348</v>
      </c>
      <c r="C85" s="69">
        <v>2300184</v>
      </c>
      <c r="D85" s="82" t="s">
        <v>117</v>
      </c>
      <c r="E85" s="82" t="s">
        <v>251</v>
      </c>
      <c r="F85" s="69">
        <v>520031931</v>
      </c>
      <c r="G85" s="82" t="s">
        <v>153</v>
      </c>
      <c r="H85" s="69" t="s">
        <v>350</v>
      </c>
      <c r="I85" s="69" t="s">
        <v>128</v>
      </c>
      <c r="J85" s="69"/>
      <c r="K85" s="76">
        <v>1.3999999999976487</v>
      </c>
      <c r="L85" s="82" t="s">
        <v>130</v>
      </c>
      <c r="M85" s="83">
        <v>2.2000000000000002E-2</v>
      </c>
      <c r="N85" s="83">
        <v>2.4399999999954541E-2</v>
      </c>
      <c r="O85" s="76">
        <v>230910.63589300003</v>
      </c>
      <c r="P85" s="78">
        <v>110.51</v>
      </c>
      <c r="Q85" s="69"/>
      <c r="R85" s="76">
        <v>255.17934078900007</v>
      </c>
      <c r="S85" s="77">
        <v>2.909970342555168E-4</v>
      </c>
      <c r="T85" s="77">
        <f t="shared" si="1"/>
        <v>2.6556337010208817E-3</v>
      </c>
      <c r="U85" s="77">
        <f>R85/'סכום נכסי הקרן'!$C$42</f>
        <v>7.797302183612272E-5</v>
      </c>
    </row>
    <row r="86" spans="2:21">
      <c r="B86" s="75" t="s">
        <v>351</v>
      </c>
      <c r="C86" s="69">
        <v>2300242</v>
      </c>
      <c r="D86" s="82" t="s">
        <v>117</v>
      </c>
      <c r="E86" s="82" t="s">
        <v>251</v>
      </c>
      <c r="F86" s="69">
        <v>520031931</v>
      </c>
      <c r="G86" s="82" t="s">
        <v>153</v>
      </c>
      <c r="H86" s="69" t="s">
        <v>350</v>
      </c>
      <c r="I86" s="69" t="s">
        <v>128</v>
      </c>
      <c r="J86" s="69"/>
      <c r="K86" s="76">
        <v>4.710000000001239</v>
      </c>
      <c r="L86" s="82" t="s">
        <v>130</v>
      </c>
      <c r="M86" s="83">
        <v>1.7000000000000001E-2</v>
      </c>
      <c r="N86" s="83">
        <v>2.2899999999987614E-2</v>
      </c>
      <c r="O86" s="76">
        <v>197993.87462100002</v>
      </c>
      <c r="P86" s="78">
        <v>106.05</v>
      </c>
      <c r="Q86" s="69"/>
      <c r="R86" s="76">
        <v>209.97251379400004</v>
      </c>
      <c r="S86" s="77">
        <v>1.5599403944171317E-4</v>
      </c>
      <c r="T86" s="77">
        <f t="shared" si="1"/>
        <v>2.185169387910948E-3</v>
      </c>
      <c r="U86" s="77">
        <f>R86/'סכום נכסי הקרן'!$C$42</f>
        <v>6.4159548936929041E-5</v>
      </c>
    </row>
    <row r="87" spans="2:21">
      <c r="B87" s="75" t="s">
        <v>352</v>
      </c>
      <c r="C87" s="69">
        <v>2300317</v>
      </c>
      <c r="D87" s="82" t="s">
        <v>117</v>
      </c>
      <c r="E87" s="82" t="s">
        <v>251</v>
      </c>
      <c r="F87" s="69">
        <v>520031931</v>
      </c>
      <c r="G87" s="82" t="s">
        <v>153</v>
      </c>
      <c r="H87" s="69" t="s">
        <v>350</v>
      </c>
      <c r="I87" s="69" t="s">
        <v>128</v>
      </c>
      <c r="J87" s="69"/>
      <c r="K87" s="76">
        <v>9.5799999999681642</v>
      </c>
      <c r="L87" s="82" t="s">
        <v>130</v>
      </c>
      <c r="M87" s="83">
        <v>5.7999999999999996E-3</v>
      </c>
      <c r="N87" s="83">
        <v>2.5099999999931781E-2</v>
      </c>
      <c r="O87" s="76">
        <v>97807.581432000021</v>
      </c>
      <c r="P87" s="78">
        <v>89.93</v>
      </c>
      <c r="Q87" s="69"/>
      <c r="R87" s="76">
        <v>87.958356060000014</v>
      </c>
      <c r="S87" s="77">
        <v>2.0446309901058404E-4</v>
      </c>
      <c r="T87" s="77">
        <f t="shared" si="1"/>
        <v>9.1537651095538615E-4</v>
      </c>
      <c r="U87" s="77">
        <f>R87/'סכום נכסי הקרן'!$C$42</f>
        <v>2.6876700898004201E-5</v>
      </c>
    </row>
    <row r="88" spans="2:21">
      <c r="B88" s="75" t="s">
        <v>353</v>
      </c>
      <c r="C88" s="69">
        <v>1136084</v>
      </c>
      <c r="D88" s="82" t="s">
        <v>117</v>
      </c>
      <c r="E88" s="82" t="s">
        <v>251</v>
      </c>
      <c r="F88" s="69">
        <v>513623314</v>
      </c>
      <c r="G88" s="82" t="s">
        <v>265</v>
      </c>
      <c r="H88" s="69" t="s">
        <v>350</v>
      </c>
      <c r="I88" s="69" t="s">
        <v>128</v>
      </c>
      <c r="J88" s="69"/>
      <c r="K88" s="69">
        <v>1.34</v>
      </c>
      <c r="L88" s="82" t="s">
        <v>130</v>
      </c>
      <c r="M88" s="83">
        <v>2.5000000000000001E-2</v>
      </c>
      <c r="N88" s="83">
        <v>2.7500584521861118E-2</v>
      </c>
      <c r="O88" s="76">
        <v>1.1636000000000002E-2</v>
      </c>
      <c r="P88" s="78">
        <v>110.7</v>
      </c>
      <c r="Q88" s="69"/>
      <c r="R88" s="76">
        <v>1.2831000000000001E-5</v>
      </c>
      <c r="S88" s="77">
        <v>2.4709367583931443E-11</v>
      </c>
      <c r="T88" s="77">
        <f t="shared" si="1"/>
        <v>1.3353132707547056E-10</v>
      </c>
      <c r="U88" s="77">
        <f>R88/'סכום נכסי הקרן'!$C$42</f>
        <v>3.9206616024866609E-12</v>
      </c>
    </row>
    <row r="89" spans="2:21">
      <c r="B89" s="75" t="s">
        <v>354</v>
      </c>
      <c r="C89" s="69">
        <v>1141050</v>
      </c>
      <c r="D89" s="82" t="s">
        <v>117</v>
      </c>
      <c r="E89" s="82" t="s">
        <v>251</v>
      </c>
      <c r="F89" s="69">
        <v>513623314</v>
      </c>
      <c r="G89" s="82" t="s">
        <v>265</v>
      </c>
      <c r="H89" s="69" t="s">
        <v>350</v>
      </c>
      <c r="I89" s="69" t="s">
        <v>128</v>
      </c>
      <c r="J89" s="69"/>
      <c r="K89" s="76">
        <v>2.1899999999989759</v>
      </c>
      <c r="L89" s="82" t="s">
        <v>130</v>
      </c>
      <c r="M89" s="83">
        <v>1.95E-2</v>
      </c>
      <c r="N89" s="83">
        <v>2.9300000000013073E-2</v>
      </c>
      <c r="O89" s="76">
        <v>259283.82768400002</v>
      </c>
      <c r="P89" s="78">
        <v>109.19</v>
      </c>
      <c r="Q89" s="69"/>
      <c r="R89" s="76">
        <v>283.11202719100004</v>
      </c>
      <c r="S89" s="77">
        <v>4.5562121525078483E-4</v>
      </c>
      <c r="T89" s="77">
        <f t="shared" si="1"/>
        <v>2.9463272310685791E-3</v>
      </c>
      <c r="U89" s="77">
        <f>R89/'סכום נכסי הקרן'!$C$42</f>
        <v>8.6508179737348071E-5</v>
      </c>
    </row>
    <row r="90" spans="2:21">
      <c r="B90" s="75" t="s">
        <v>355</v>
      </c>
      <c r="C90" s="69">
        <v>1162221</v>
      </c>
      <c r="D90" s="82" t="s">
        <v>117</v>
      </c>
      <c r="E90" s="82" t="s">
        <v>251</v>
      </c>
      <c r="F90" s="69">
        <v>513623314</v>
      </c>
      <c r="G90" s="82" t="s">
        <v>265</v>
      </c>
      <c r="H90" s="69" t="s">
        <v>350</v>
      </c>
      <c r="I90" s="69" t="s">
        <v>128</v>
      </c>
      <c r="J90" s="69"/>
      <c r="K90" s="76">
        <v>5.370000000010215</v>
      </c>
      <c r="L90" s="82" t="s">
        <v>130</v>
      </c>
      <c r="M90" s="83">
        <v>1.1699999999999999E-2</v>
      </c>
      <c r="N90" s="83">
        <v>3.6700000000132189E-2</v>
      </c>
      <c r="O90" s="76">
        <v>68839.908533000009</v>
      </c>
      <c r="P90" s="78">
        <v>96.7</v>
      </c>
      <c r="Q90" s="69"/>
      <c r="R90" s="76">
        <v>66.568189636000014</v>
      </c>
      <c r="S90" s="77">
        <v>9.543064136823436E-5</v>
      </c>
      <c r="T90" s="77">
        <f t="shared" si="1"/>
        <v>6.9277053254669684E-4</v>
      </c>
      <c r="U90" s="77">
        <f>R90/'סכום נכסי הקרן'!$C$42</f>
        <v>2.0340686232789003E-5</v>
      </c>
    </row>
    <row r="91" spans="2:21">
      <c r="B91" s="75" t="s">
        <v>356</v>
      </c>
      <c r="C91" s="69">
        <v>1156231</v>
      </c>
      <c r="D91" s="82" t="s">
        <v>117</v>
      </c>
      <c r="E91" s="82" t="s">
        <v>251</v>
      </c>
      <c r="F91" s="69">
        <v>513623314</v>
      </c>
      <c r="G91" s="82" t="s">
        <v>265</v>
      </c>
      <c r="H91" s="69" t="s">
        <v>350</v>
      </c>
      <c r="I91" s="69" t="s">
        <v>128</v>
      </c>
      <c r="J91" s="69"/>
      <c r="K91" s="76">
        <v>3.6999999999958737</v>
      </c>
      <c r="L91" s="82" t="s">
        <v>130</v>
      </c>
      <c r="M91" s="83">
        <v>3.3500000000000002E-2</v>
      </c>
      <c r="N91" s="83">
        <v>3.0999999999988748E-2</v>
      </c>
      <c r="O91" s="76">
        <v>236954.82546500006</v>
      </c>
      <c r="P91" s="78">
        <v>112.51</v>
      </c>
      <c r="Q91" s="69"/>
      <c r="R91" s="76">
        <v>266.59789301300009</v>
      </c>
      <c r="S91" s="77">
        <v>5.6968012653108501E-4</v>
      </c>
      <c r="T91" s="77">
        <f t="shared" si="1"/>
        <v>2.774465782055196E-3</v>
      </c>
      <c r="U91" s="77">
        <f>R91/'סכום נכסי הקרן'!$C$42</f>
        <v>8.1462093557783198E-5</v>
      </c>
    </row>
    <row r="92" spans="2:21">
      <c r="B92" s="75" t="s">
        <v>357</v>
      </c>
      <c r="C92" s="69">
        <v>1174226</v>
      </c>
      <c r="D92" s="82" t="s">
        <v>117</v>
      </c>
      <c r="E92" s="82" t="s">
        <v>251</v>
      </c>
      <c r="F92" s="69">
        <v>513623314</v>
      </c>
      <c r="G92" s="82" t="s">
        <v>265</v>
      </c>
      <c r="H92" s="69" t="s">
        <v>350</v>
      </c>
      <c r="I92" s="69" t="s">
        <v>128</v>
      </c>
      <c r="J92" s="69"/>
      <c r="K92" s="76">
        <v>5.3799999999976569</v>
      </c>
      <c r="L92" s="82" t="s">
        <v>130</v>
      </c>
      <c r="M92" s="83">
        <v>1.3300000000000001E-2</v>
      </c>
      <c r="N92" s="83">
        <v>3.6899999999977909E-2</v>
      </c>
      <c r="O92" s="76">
        <v>986994.51899600017</v>
      </c>
      <c r="P92" s="78">
        <v>97.7</v>
      </c>
      <c r="Q92" s="69"/>
      <c r="R92" s="76">
        <v>964.2936161770001</v>
      </c>
      <c r="S92" s="77">
        <v>8.3115327915452648E-4</v>
      </c>
      <c r="T92" s="77">
        <f t="shared" si="1"/>
        <v>1.0035336782676273E-2</v>
      </c>
      <c r="U92" s="77">
        <f>R92/'סכום נכסי הקרן'!$C$42</f>
        <v>2.9465115380470529E-4</v>
      </c>
    </row>
    <row r="93" spans="2:21">
      <c r="B93" s="75" t="s">
        <v>358</v>
      </c>
      <c r="C93" s="69">
        <v>1186188</v>
      </c>
      <c r="D93" s="82" t="s">
        <v>117</v>
      </c>
      <c r="E93" s="82" t="s">
        <v>251</v>
      </c>
      <c r="F93" s="69">
        <v>513623314</v>
      </c>
      <c r="G93" s="82" t="s">
        <v>265</v>
      </c>
      <c r="H93" s="69" t="s">
        <v>347</v>
      </c>
      <c r="I93" s="69" t="s">
        <v>262</v>
      </c>
      <c r="J93" s="69"/>
      <c r="K93" s="76">
        <v>6.0200000000031215</v>
      </c>
      <c r="L93" s="82" t="s">
        <v>130</v>
      </c>
      <c r="M93" s="83">
        <v>1.8700000000000001E-2</v>
      </c>
      <c r="N93" s="83">
        <v>3.7500000000022952E-2</v>
      </c>
      <c r="O93" s="76">
        <v>572417.51500900008</v>
      </c>
      <c r="P93" s="78">
        <v>95.12</v>
      </c>
      <c r="Q93" s="69"/>
      <c r="R93" s="76">
        <v>544.48353276500018</v>
      </c>
      <c r="S93" s="77">
        <v>1.0237373443073524E-3</v>
      </c>
      <c r="T93" s="77">
        <f t="shared" si="1"/>
        <v>5.6664023615346374E-3</v>
      </c>
      <c r="U93" s="77">
        <f>R93/'סכום נכסי הקרן'!$C$42</f>
        <v>1.6637328969667397E-4</v>
      </c>
    </row>
    <row r="94" spans="2:21">
      <c r="B94" s="75" t="s">
        <v>359</v>
      </c>
      <c r="C94" s="69">
        <v>1185537</v>
      </c>
      <c r="D94" s="82" t="s">
        <v>117</v>
      </c>
      <c r="E94" s="82" t="s">
        <v>251</v>
      </c>
      <c r="F94" s="69">
        <v>513141879</v>
      </c>
      <c r="G94" s="82" t="s">
        <v>253</v>
      </c>
      <c r="H94" s="69" t="s">
        <v>350</v>
      </c>
      <c r="I94" s="69" t="s">
        <v>128</v>
      </c>
      <c r="J94" s="69"/>
      <c r="K94" s="76">
        <v>4.6400000000003816</v>
      </c>
      <c r="L94" s="82" t="s">
        <v>130</v>
      </c>
      <c r="M94" s="83">
        <v>1.09E-2</v>
      </c>
      <c r="N94" s="83">
        <v>3.4600000000005723E-2</v>
      </c>
      <c r="O94" s="76">
        <v>21.818797000000004</v>
      </c>
      <c r="P94" s="78">
        <v>4800000</v>
      </c>
      <c r="Q94" s="69"/>
      <c r="R94" s="76">
        <v>1047.3022160400003</v>
      </c>
      <c r="S94" s="77">
        <v>1.2015417699212513E-3</v>
      </c>
      <c r="T94" s="77">
        <f t="shared" si="1"/>
        <v>1.0899201524191599E-2</v>
      </c>
      <c r="U94" s="77">
        <f>R94/'סכום נכסי הקרן'!$C$42</f>
        <v>3.200153990045373E-4</v>
      </c>
    </row>
    <row r="95" spans="2:21">
      <c r="B95" s="75" t="s">
        <v>361</v>
      </c>
      <c r="C95" s="69">
        <v>1151000</v>
      </c>
      <c r="D95" s="82" t="s">
        <v>117</v>
      </c>
      <c r="E95" s="82" t="s">
        <v>251</v>
      </c>
      <c r="F95" s="69">
        <v>513141879</v>
      </c>
      <c r="G95" s="82" t="s">
        <v>253</v>
      </c>
      <c r="H95" s="69" t="s">
        <v>350</v>
      </c>
      <c r="I95" s="69" t="s">
        <v>128</v>
      </c>
      <c r="J95" s="69"/>
      <c r="K95" s="76">
        <v>1.0100000000008811</v>
      </c>
      <c r="L95" s="82" t="s">
        <v>130</v>
      </c>
      <c r="M95" s="83">
        <v>2.2000000000000002E-2</v>
      </c>
      <c r="N95" s="83">
        <v>2.6500000000044047E-2</v>
      </c>
      <c r="O95" s="76">
        <v>4.0425140000000006</v>
      </c>
      <c r="P95" s="78">
        <v>5614899</v>
      </c>
      <c r="Q95" s="69"/>
      <c r="R95" s="76">
        <v>226.98308988000005</v>
      </c>
      <c r="S95" s="77">
        <v>8.0304211362733423E-4</v>
      </c>
      <c r="T95" s="77">
        <f t="shared" si="1"/>
        <v>2.3621972734289782E-3</v>
      </c>
      <c r="U95" s="77">
        <f>R95/'סכום נכסי הקרן'!$C$42</f>
        <v>6.9357328727791644E-5</v>
      </c>
    </row>
    <row r="96" spans="2:21">
      <c r="B96" s="75" t="s">
        <v>362</v>
      </c>
      <c r="C96" s="69">
        <v>1167030</v>
      </c>
      <c r="D96" s="82" t="s">
        <v>117</v>
      </c>
      <c r="E96" s="82" t="s">
        <v>251</v>
      </c>
      <c r="F96" s="69">
        <v>513141879</v>
      </c>
      <c r="G96" s="82" t="s">
        <v>253</v>
      </c>
      <c r="H96" s="69" t="s">
        <v>350</v>
      </c>
      <c r="I96" s="69" t="s">
        <v>128</v>
      </c>
      <c r="J96" s="69"/>
      <c r="K96" s="76">
        <v>2.9199999999905155</v>
      </c>
      <c r="L96" s="82" t="s">
        <v>130</v>
      </c>
      <c r="M96" s="83">
        <v>2.3199999999999998E-2</v>
      </c>
      <c r="N96" s="83">
        <v>3.1499999999935337E-2</v>
      </c>
      <c r="O96" s="76">
        <v>2.5764290000000005</v>
      </c>
      <c r="P96" s="78">
        <v>5402041</v>
      </c>
      <c r="Q96" s="69"/>
      <c r="R96" s="76">
        <v>139.17974774600003</v>
      </c>
      <c r="S96" s="77">
        <v>4.2940483333333342E-4</v>
      </c>
      <c r="T96" s="77">
        <f t="shared" si="1"/>
        <v>1.4484339816501143E-3</v>
      </c>
      <c r="U96" s="77">
        <f>R96/'סכום נכסי הקרן'!$C$42</f>
        <v>4.2527994141650818E-5</v>
      </c>
    </row>
    <row r="97" spans="2:21">
      <c r="B97" s="75" t="s">
        <v>363</v>
      </c>
      <c r="C97" s="69">
        <v>1189497</v>
      </c>
      <c r="D97" s="82" t="s">
        <v>117</v>
      </c>
      <c r="E97" s="82" t="s">
        <v>251</v>
      </c>
      <c r="F97" s="69">
        <v>513141879</v>
      </c>
      <c r="G97" s="82" t="s">
        <v>253</v>
      </c>
      <c r="H97" s="69" t="s">
        <v>350</v>
      </c>
      <c r="I97" s="69" t="s">
        <v>128</v>
      </c>
      <c r="J97" s="69"/>
      <c r="K97" s="76">
        <v>5.2799999999977434</v>
      </c>
      <c r="L97" s="82" t="s">
        <v>130</v>
      </c>
      <c r="M97" s="83">
        <v>2.9900000000000003E-2</v>
      </c>
      <c r="N97" s="83">
        <v>3.549999999999004E-2</v>
      </c>
      <c r="O97" s="76">
        <v>17.905643000000005</v>
      </c>
      <c r="P97" s="78">
        <v>5048968</v>
      </c>
      <c r="Q97" s="69"/>
      <c r="R97" s="76">
        <v>904.05020221800021</v>
      </c>
      <c r="S97" s="77">
        <v>1.1191026875000004E-3</v>
      </c>
      <c r="T97" s="77">
        <f t="shared" si="1"/>
        <v>9.4083877519302531E-3</v>
      </c>
      <c r="U97" s="77">
        <f>R97/'סכום נכסי הקרן'!$C$42</f>
        <v>2.7624307649882427E-4</v>
      </c>
    </row>
    <row r="98" spans="2:21">
      <c r="B98" s="75" t="s">
        <v>364</v>
      </c>
      <c r="C98" s="69">
        <v>7480197</v>
      </c>
      <c r="D98" s="82" t="s">
        <v>117</v>
      </c>
      <c r="E98" s="82" t="s">
        <v>251</v>
      </c>
      <c r="F98" s="69">
        <v>520029935</v>
      </c>
      <c r="G98" s="82" t="s">
        <v>253</v>
      </c>
      <c r="H98" s="69" t="s">
        <v>350</v>
      </c>
      <c r="I98" s="69" t="s">
        <v>128</v>
      </c>
      <c r="J98" s="69"/>
      <c r="K98" s="76">
        <v>2.2900000000003331</v>
      </c>
      <c r="L98" s="82" t="s">
        <v>130</v>
      </c>
      <c r="M98" s="83">
        <v>1.46E-2</v>
      </c>
      <c r="N98" s="83">
        <v>3.0199999999999005E-2</v>
      </c>
      <c r="O98" s="76">
        <v>26.367973000000003</v>
      </c>
      <c r="P98" s="78">
        <v>5353345</v>
      </c>
      <c r="Q98" s="69"/>
      <c r="R98" s="76">
        <v>1411.5685668570004</v>
      </c>
      <c r="S98" s="77">
        <v>9.9004892426688708E-4</v>
      </c>
      <c r="T98" s="77">
        <f t="shared" si="1"/>
        <v>1.4690096172584783E-2</v>
      </c>
      <c r="U98" s="77">
        <f>R98/'סכום נכסי הקרן'!$C$42</f>
        <v>4.3132122822487457E-4</v>
      </c>
    </row>
    <row r="99" spans="2:21">
      <c r="B99" s="75" t="s">
        <v>366</v>
      </c>
      <c r="C99" s="69">
        <v>7480247</v>
      </c>
      <c r="D99" s="82" t="s">
        <v>117</v>
      </c>
      <c r="E99" s="82" t="s">
        <v>251</v>
      </c>
      <c r="F99" s="69">
        <v>520029935</v>
      </c>
      <c r="G99" s="82" t="s">
        <v>253</v>
      </c>
      <c r="H99" s="69" t="s">
        <v>350</v>
      </c>
      <c r="I99" s="69" t="s">
        <v>128</v>
      </c>
      <c r="J99" s="69"/>
      <c r="K99" s="76">
        <v>2.9299999999997577</v>
      </c>
      <c r="L99" s="82" t="s">
        <v>130</v>
      </c>
      <c r="M99" s="83">
        <v>2.4199999999999999E-2</v>
      </c>
      <c r="N99" s="83">
        <v>3.2699999999998147E-2</v>
      </c>
      <c r="O99" s="76">
        <v>25.360039000000008</v>
      </c>
      <c r="P99" s="78">
        <v>5395500</v>
      </c>
      <c r="Q99" s="76">
        <v>33.928577339000007</v>
      </c>
      <c r="R99" s="76">
        <v>1402.2295055380002</v>
      </c>
      <c r="S99" s="77">
        <v>8.3740717870822907E-4</v>
      </c>
      <c r="T99" s="77">
        <f t="shared" si="1"/>
        <v>1.4592905209170764E-2</v>
      </c>
      <c r="U99" s="77">
        <f>R99/'סכום נכסי הקרן'!$C$42</f>
        <v>4.2846756918686721E-4</v>
      </c>
    </row>
    <row r="100" spans="2:21">
      <c r="B100" s="75" t="s">
        <v>367</v>
      </c>
      <c r="C100" s="69">
        <v>7480312</v>
      </c>
      <c r="D100" s="82" t="s">
        <v>117</v>
      </c>
      <c r="E100" s="82" t="s">
        <v>251</v>
      </c>
      <c r="F100" s="69">
        <v>520029935</v>
      </c>
      <c r="G100" s="82" t="s">
        <v>253</v>
      </c>
      <c r="H100" s="69" t="s">
        <v>350</v>
      </c>
      <c r="I100" s="69" t="s">
        <v>128</v>
      </c>
      <c r="J100" s="69"/>
      <c r="K100" s="76">
        <v>4.3199999999998884</v>
      </c>
      <c r="L100" s="82" t="s">
        <v>130</v>
      </c>
      <c r="M100" s="83">
        <v>2E-3</v>
      </c>
      <c r="N100" s="83">
        <v>3.449999999999228E-2</v>
      </c>
      <c r="O100" s="76">
        <v>15.140563000000002</v>
      </c>
      <c r="P100" s="78">
        <v>4700163</v>
      </c>
      <c r="Q100" s="69"/>
      <c r="R100" s="76">
        <v>711.63117501900012</v>
      </c>
      <c r="S100" s="77">
        <v>1.3209355260861981E-3</v>
      </c>
      <c r="T100" s="77">
        <f t="shared" si="1"/>
        <v>7.4058962815496485E-3</v>
      </c>
      <c r="U100" s="77">
        <f>R100/'סכום נכסי הקרן'!$C$42</f>
        <v>2.174471999867086E-4</v>
      </c>
    </row>
    <row r="101" spans="2:21">
      <c r="B101" s="75" t="s">
        <v>368</v>
      </c>
      <c r="C101" s="69">
        <v>1191246</v>
      </c>
      <c r="D101" s="82" t="s">
        <v>117</v>
      </c>
      <c r="E101" s="82" t="s">
        <v>251</v>
      </c>
      <c r="F101" s="69">
        <v>520029935</v>
      </c>
      <c r="G101" s="82" t="s">
        <v>253</v>
      </c>
      <c r="H101" s="69" t="s">
        <v>350</v>
      </c>
      <c r="I101" s="69" t="s">
        <v>128</v>
      </c>
      <c r="J101" s="69"/>
      <c r="K101" s="76">
        <v>4.9700000000016784</v>
      </c>
      <c r="L101" s="82" t="s">
        <v>130</v>
      </c>
      <c r="M101" s="83">
        <v>3.1699999999999999E-2</v>
      </c>
      <c r="N101" s="83">
        <v>3.650000000001144E-2</v>
      </c>
      <c r="O101" s="76">
        <v>20.546752000000005</v>
      </c>
      <c r="P101" s="78">
        <v>5103222</v>
      </c>
      <c r="Q101" s="69"/>
      <c r="R101" s="76">
        <v>1048.5464143920001</v>
      </c>
      <c r="S101" s="77">
        <v>1.2165039668442868E-3</v>
      </c>
      <c r="T101" s="77">
        <f t="shared" si="1"/>
        <v>1.0912149810146524E-2</v>
      </c>
      <c r="U101" s="77">
        <f>R101/'סכום נכסי הקרן'!$C$42</f>
        <v>3.2039557831281903E-4</v>
      </c>
    </row>
    <row r="102" spans="2:21">
      <c r="B102" s="75" t="s">
        <v>369</v>
      </c>
      <c r="C102" s="69">
        <v>7670284</v>
      </c>
      <c r="D102" s="82" t="s">
        <v>117</v>
      </c>
      <c r="E102" s="82" t="s">
        <v>251</v>
      </c>
      <c r="F102" s="69">
        <v>520017450</v>
      </c>
      <c r="G102" s="82" t="s">
        <v>371</v>
      </c>
      <c r="H102" s="69" t="s">
        <v>347</v>
      </c>
      <c r="I102" s="69" t="s">
        <v>262</v>
      </c>
      <c r="J102" s="69"/>
      <c r="K102" s="76">
        <v>5.5299999999945841</v>
      </c>
      <c r="L102" s="82" t="s">
        <v>130</v>
      </c>
      <c r="M102" s="83">
        <v>4.4000000000000003E-3</v>
      </c>
      <c r="N102" s="83">
        <v>2.5799999999947972E-2</v>
      </c>
      <c r="O102" s="76">
        <v>238922.10382300004</v>
      </c>
      <c r="P102" s="78">
        <v>98.15</v>
      </c>
      <c r="Q102" s="69"/>
      <c r="R102" s="76">
        <v>234.50204695900007</v>
      </c>
      <c r="S102" s="77">
        <v>3.1569765107661838E-4</v>
      </c>
      <c r="T102" s="77">
        <f t="shared" si="1"/>
        <v>2.4404465382549759E-3</v>
      </c>
      <c r="U102" s="77">
        <f>R102/'סכום נכסי הקרן'!$C$42</f>
        <v>7.165483370093331E-5</v>
      </c>
    </row>
    <row r="103" spans="2:21">
      <c r="B103" s="75" t="s">
        <v>372</v>
      </c>
      <c r="C103" s="69">
        <v>1126077</v>
      </c>
      <c r="D103" s="82" t="s">
        <v>117</v>
      </c>
      <c r="E103" s="82" t="s">
        <v>251</v>
      </c>
      <c r="F103" s="69">
        <v>513834200</v>
      </c>
      <c r="G103" s="82" t="s">
        <v>371</v>
      </c>
      <c r="H103" s="69" t="s">
        <v>347</v>
      </c>
      <c r="I103" s="69" t="s">
        <v>262</v>
      </c>
      <c r="J103" s="69"/>
      <c r="K103" s="76">
        <v>0.91000000000236769</v>
      </c>
      <c r="L103" s="82" t="s">
        <v>130</v>
      </c>
      <c r="M103" s="83">
        <v>3.85E-2</v>
      </c>
      <c r="N103" s="83">
        <v>2.4300000000021478E-2</v>
      </c>
      <c r="O103" s="76">
        <v>156697.389693</v>
      </c>
      <c r="P103" s="78">
        <v>115.9</v>
      </c>
      <c r="Q103" s="69"/>
      <c r="R103" s="76">
        <v>181.61227402700004</v>
      </c>
      <c r="S103" s="77">
        <v>6.2678955877200002E-4</v>
      </c>
      <c r="T103" s="77">
        <f t="shared" si="1"/>
        <v>1.8900263396476758E-3</v>
      </c>
      <c r="U103" s="77">
        <f>R103/'סכום נכסי הקרן'!$C$42</f>
        <v>5.5493747121654154E-5</v>
      </c>
    </row>
    <row r="104" spans="2:21">
      <c r="B104" s="75" t="s">
        <v>374</v>
      </c>
      <c r="C104" s="69">
        <v>6130223</v>
      </c>
      <c r="D104" s="82" t="s">
        <v>117</v>
      </c>
      <c r="E104" s="82" t="s">
        <v>251</v>
      </c>
      <c r="F104" s="69">
        <v>520017807</v>
      </c>
      <c r="G104" s="82" t="s">
        <v>265</v>
      </c>
      <c r="H104" s="69" t="s">
        <v>350</v>
      </c>
      <c r="I104" s="69" t="s">
        <v>128</v>
      </c>
      <c r="J104" s="69"/>
      <c r="K104" s="76">
        <v>4.3400000000023331</v>
      </c>
      <c r="L104" s="82" t="s">
        <v>130</v>
      </c>
      <c r="M104" s="83">
        <v>2.4E-2</v>
      </c>
      <c r="N104" s="83">
        <v>2.810000000000731E-2</v>
      </c>
      <c r="O104" s="76">
        <v>457020.94228700007</v>
      </c>
      <c r="P104" s="78">
        <v>110.68</v>
      </c>
      <c r="Q104" s="69"/>
      <c r="R104" s="76">
        <v>505.83079102300007</v>
      </c>
      <c r="S104" s="77">
        <v>4.2405070012442993E-4</v>
      </c>
      <c r="T104" s="77">
        <f t="shared" si="1"/>
        <v>5.2641459590784994E-3</v>
      </c>
      <c r="U104" s="77">
        <f>R104/'סכום נכסי הקרן'!$C$42</f>
        <v>1.5456249393806643E-4</v>
      </c>
    </row>
    <row r="105" spans="2:21">
      <c r="B105" s="75" t="s">
        <v>375</v>
      </c>
      <c r="C105" s="69">
        <v>6130181</v>
      </c>
      <c r="D105" s="82" t="s">
        <v>117</v>
      </c>
      <c r="E105" s="82" t="s">
        <v>251</v>
      </c>
      <c r="F105" s="69">
        <v>520017807</v>
      </c>
      <c r="G105" s="82" t="s">
        <v>265</v>
      </c>
      <c r="H105" s="69" t="s">
        <v>350</v>
      </c>
      <c r="I105" s="69" t="s">
        <v>128</v>
      </c>
      <c r="J105" s="69"/>
      <c r="K105" s="76">
        <v>0.50000000015906243</v>
      </c>
      <c r="L105" s="82" t="s">
        <v>130</v>
      </c>
      <c r="M105" s="83">
        <v>3.4799999999999998E-2</v>
      </c>
      <c r="N105" s="83">
        <v>3.2800000003053997E-2</v>
      </c>
      <c r="O105" s="76">
        <v>2857.1365960000003</v>
      </c>
      <c r="P105" s="78">
        <v>110.02</v>
      </c>
      <c r="Q105" s="69"/>
      <c r="R105" s="76">
        <v>3.1434216930000001</v>
      </c>
      <c r="S105" s="77">
        <v>2.1941890039646878E-5</v>
      </c>
      <c r="T105" s="77">
        <f t="shared" si="1"/>
        <v>3.2713371539561409E-5</v>
      </c>
      <c r="U105" s="77">
        <f>R105/'סכום נכסי הקרן'!$C$42</f>
        <v>9.6050913663539166E-7</v>
      </c>
    </row>
    <row r="106" spans="2:21">
      <c r="B106" s="75" t="s">
        <v>376</v>
      </c>
      <c r="C106" s="69">
        <v>6130348</v>
      </c>
      <c r="D106" s="82" t="s">
        <v>117</v>
      </c>
      <c r="E106" s="82" t="s">
        <v>251</v>
      </c>
      <c r="F106" s="69">
        <v>520017807</v>
      </c>
      <c r="G106" s="82" t="s">
        <v>265</v>
      </c>
      <c r="H106" s="69" t="s">
        <v>350</v>
      </c>
      <c r="I106" s="69" t="s">
        <v>128</v>
      </c>
      <c r="J106" s="69"/>
      <c r="K106" s="76">
        <v>6.5200000000064486</v>
      </c>
      <c r="L106" s="82" t="s">
        <v>130</v>
      </c>
      <c r="M106" s="83">
        <v>1.4999999999999999E-2</v>
      </c>
      <c r="N106" s="83">
        <v>3.0000000000035047E-2</v>
      </c>
      <c r="O106" s="76">
        <v>293679.53854799998</v>
      </c>
      <c r="P106" s="78">
        <v>97.16</v>
      </c>
      <c r="Q106" s="69"/>
      <c r="R106" s="76">
        <v>285.33904083300001</v>
      </c>
      <c r="S106" s="77">
        <v>1.1218738567912478E-3</v>
      </c>
      <c r="T106" s="77">
        <f t="shared" si="1"/>
        <v>2.9695036075810437E-3</v>
      </c>
      <c r="U106" s="77">
        <f>R106/'סכום נכסי הקרן'!$C$42</f>
        <v>8.7188669712751651E-5</v>
      </c>
    </row>
    <row r="107" spans="2:21">
      <c r="B107" s="75" t="s">
        <v>377</v>
      </c>
      <c r="C107" s="69">
        <v>1136050</v>
      </c>
      <c r="D107" s="82" t="s">
        <v>117</v>
      </c>
      <c r="E107" s="82" t="s">
        <v>251</v>
      </c>
      <c r="F107" s="69">
        <v>513754069</v>
      </c>
      <c r="G107" s="82" t="s">
        <v>371</v>
      </c>
      <c r="H107" s="69" t="s">
        <v>350</v>
      </c>
      <c r="I107" s="69" t="s">
        <v>128</v>
      </c>
      <c r="J107" s="69"/>
      <c r="K107" s="76">
        <v>2.0300000000027345</v>
      </c>
      <c r="L107" s="82" t="s">
        <v>130</v>
      </c>
      <c r="M107" s="83">
        <v>2.4799999999999999E-2</v>
      </c>
      <c r="N107" s="83">
        <v>2.3500000000039684E-2</v>
      </c>
      <c r="O107" s="76">
        <v>202266.82645200004</v>
      </c>
      <c r="P107" s="78">
        <v>112.11</v>
      </c>
      <c r="Q107" s="69"/>
      <c r="R107" s="76">
        <v>226.76134914600001</v>
      </c>
      <c r="S107" s="77">
        <v>4.7762316977069185E-4</v>
      </c>
      <c r="T107" s="77">
        <f t="shared" si="1"/>
        <v>2.3598896329895961E-3</v>
      </c>
      <c r="U107" s="77">
        <f>R107/'סכום נכסי הקרן'!$C$42</f>
        <v>6.9289573262005567E-5</v>
      </c>
    </row>
    <row r="108" spans="2:21">
      <c r="B108" s="75" t="s">
        <v>379</v>
      </c>
      <c r="C108" s="69">
        <v>1147602</v>
      </c>
      <c r="D108" s="82" t="s">
        <v>117</v>
      </c>
      <c r="E108" s="82" t="s">
        <v>251</v>
      </c>
      <c r="F108" s="69">
        <v>513257873</v>
      </c>
      <c r="G108" s="82" t="s">
        <v>265</v>
      </c>
      <c r="H108" s="69" t="s">
        <v>347</v>
      </c>
      <c r="I108" s="69" t="s">
        <v>262</v>
      </c>
      <c r="J108" s="69"/>
      <c r="K108" s="76">
        <v>2.479999999998594</v>
      </c>
      <c r="L108" s="82" t="s">
        <v>130</v>
      </c>
      <c r="M108" s="83">
        <v>1.3999999999999999E-2</v>
      </c>
      <c r="N108" s="83">
        <v>2.9599999999971885E-2</v>
      </c>
      <c r="O108" s="76">
        <v>291840.71134200005</v>
      </c>
      <c r="P108" s="78">
        <v>107.24</v>
      </c>
      <c r="Q108" s="69"/>
      <c r="R108" s="76">
        <v>312.96997900300005</v>
      </c>
      <c r="S108" s="77">
        <v>3.2842753920999328E-4</v>
      </c>
      <c r="T108" s="77">
        <f t="shared" si="1"/>
        <v>3.2570568647067844E-3</v>
      </c>
      <c r="U108" s="77">
        <f>R108/'סכום נכסי הקרן'!$C$42</f>
        <v>9.5631624924644889E-5</v>
      </c>
    </row>
    <row r="109" spans="2:21">
      <c r="B109" s="75" t="s">
        <v>381</v>
      </c>
      <c r="C109" s="69">
        <v>2310399</v>
      </c>
      <c r="D109" s="82" t="s">
        <v>117</v>
      </c>
      <c r="E109" s="82" t="s">
        <v>251</v>
      </c>
      <c r="F109" s="69">
        <v>520032046</v>
      </c>
      <c r="G109" s="82" t="s">
        <v>253</v>
      </c>
      <c r="H109" s="69" t="s">
        <v>350</v>
      </c>
      <c r="I109" s="69" t="s">
        <v>128</v>
      </c>
      <c r="J109" s="69"/>
      <c r="K109" s="76">
        <v>2.9299999999999446</v>
      </c>
      <c r="L109" s="82" t="s">
        <v>130</v>
      </c>
      <c r="M109" s="83">
        <v>1.89E-2</v>
      </c>
      <c r="N109" s="83">
        <v>3.3399999999997439E-2</v>
      </c>
      <c r="O109" s="76">
        <v>10.316496000000003</v>
      </c>
      <c r="P109" s="78">
        <v>5300000</v>
      </c>
      <c r="Q109" s="69"/>
      <c r="R109" s="76">
        <v>546.77432637100014</v>
      </c>
      <c r="S109" s="77">
        <v>1.2895620000000004E-3</v>
      </c>
      <c r="T109" s="77">
        <f t="shared" si="1"/>
        <v>5.6902424917088384E-3</v>
      </c>
      <c r="U109" s="77">
        <f>R109/'סכום נכסי הקרן'!$C$42</f>
        <v>1.6707326838346891E-4</v>
      </c>
    </row>
    <row r="110" spans="2:21">
      <c r="B110" s="75" t="s">
        <v>382</v>
      </c>
      <c r="C110" s="69">
        <v>1191675</v>
      </c>
      <c r="D110" s="82" t="s">
        <v>117</v>
      </c>
      <c r="E110" s="82" t="s">
        <v>251</v>
      </c>
      <c r="F110" s="69">
        <v>520032046</v>
      </c>
      <c r="G110" s="82" t="s">
        <v>253</v>
      </c>
      <c r="H110" s="69" t="s">
        <v>350</v>
      </c>
      <c r="I110" s="69" t="s">
        <v>128</v>
      </c>
      <c r="J110" s="69"/>
      <c r="K110" s="76">
        <v>4.6300000000028048</v>
      </c>
      <c r="L110" s="82" t="s">
        <v>130</v>
      </c>
      <c r="M110" s="83">
        <v>3.3099999999999997E-2</v>
      </c>
      <c r="N110" s="83">
        <v>3.5300000000014216E-2</v>
      </c>
      <c r="O110" s="76">
        <v>15.625665000000001</v>
      </c>
      <c r="P110" s="78">
        <v>5086667</v>
      </c>
      <c r="Q110" s="69"/>
      <c r="R110" s="76">
        <v>794.82556127900023</v>
      </c>
      <c r="S110" s="77">
        <v>1.1138117470953026E-3</v>
      </c>
      <c r="T110" s="77">
        <f t="shared" si="1"/>
        <v>8.2716944892128937E-3</v>
      </c>
      <c r="U110" s="77">
        <f>R110/'סכום נכסי הקרן'!$C$42</f>
        <v>2.4286821438558836E-4</v>
      </c>
    </row>
    <row r="111" spans="2:21">
      <c r="B111" s="75" t="s">
        <v>383</v>
      </c>
      <c r="C111" s="69">
        <v>2310266</v>
      </c>
      <c r="D111" s="82" t="s">
        <v>117</v>
      </c>
      <c r="E111" s="82" t="s">
        <v>251</v>
      </c>
      <c r="F111" s="69">
        <v>520032046</v>
      </c>
      <c r="G111" s="82" t="s">
        <v>253</v>
      </c>
      <c r="H111" s="69" t="s">
        <v>350</v>
      </c>
      <c r="I111" s="69" t="s">
        <v>128</v>
      </c>
      <c r="J111" s="69"/>
      <c r="K111" s="76">
        <v>0.31000000000043493</v>
      </c>
      <c r="L111" s="82" t="s">
        <v>130</v>
      </c>
      <c r="M111" s="83">
        <v>1.8200000000000001E-2</v>
      </c>
      <c r="N111" s="83">
        <v>4.1000000000026092E-2</v>
      </c>
      <c r="O111" s="76">
        <v>10.381177000000001</v>
      </c>
      <c r="P111" s="78">
        <v>5536999</v>
      </c>
      <c r="Q111" s="69"/>
      <c r="R111" s="76">
        <v>574.8056867250001</v>
      </c>
      <c r="S111" s="77">
        <v>7.3050292027302798E-4</v>
      </c>
      <c r="T111" s="77">
        <f t="shared" si="1"/>
        <v>5.981962914731233E-3</v>
      </c>
      <c r="U111" s="77">
        <f>R111/'סכום נכסי הקרן'!$C$42</f>
        <v>1.7563857726082802E-4</v>
      </c>
    </row>
    <row r="112" spans="2:21">
      <c r="B112" s="75" t="s">
        <v>384</v>
      </c>
      <c r="C112" s="69">
        <v>2310290</v>
      </c>
      <c r="D112" s="82" t="s">
        <v>117</v>
      </c>
      <c r="E112" s="82" t="s">
        <v>251</v>
      </c>
      <c r="F112" s="69">
        <v>520032046</v>
      </c>
      <c r="G112" s="82" t="s">
        <v>253</v>
      </c>
      <c r="H112" s="69" t="s">
        <v>350</v>
      </c>
      <c r="I112" s="69" t="s">
        <v>128</v>
      </c>
      <c r="J112" s="69"/>
      <c r="K112" s="76">
        <v>1.4699999999997972</v>
      </c>
      <c r="L112" s="82" t="s">
        <v>130</v>
      </c>
      <c r="M112" s="83">
        <v>1.89E-2</v>
      </c>
      <c r="N112" s="83">
        <v>3.2499999999996622E-2</v>
      </c>
      <c r="O112" s="76">
        <v>27.445977000000003</v>
      </c>
      <c r="P112" s="78">
        <v>5388408</v>
      </c>
      <c r="Q112" s="69"/>
      <c r="R112" s="76">
        <v>1478.9011524900002</v>
      </c>
      <c r="S112" s="77">
        <v>1.259105284888522E-3</v>
      </c>
      <c r="T112" s="77">
        <f t="shared" si="1"/>
        <v>1.5390821721255754E-2</v>
      </c>
      <c r="U112" s="77">
        <f>R112/'סכום נכסי הקרן'!$C$42</f>
        <v>4.5189548456401007E-4</v>
      </c>
    </row>
    <row r="113" spans="2:21">
      <c r="B113" s="75" t="s">
        <v>385</v>
      </c>
      <c r="C113" s="69">
        <v>1132927</v>
      </c>
      <c r="D113" s="82" t="s">
        <v>117</v>
      </c>
      <c r="E113" s="82" t="s">
        <v>251</v>
      </c>
      <c r="F113" s="69">
        <v>513992529</v>
      </c>
      <c r="G113" s="82" t="s">
        <v>265</v>
      </c>
      <c r="H113" s="69" t="s">
        <v>350</v>
      </c>
      <c r="I113" s="69" t="s">
        <v>128</v>
      </c>
      <c r="J113" s="69"/>
      <c r="K113" s="76">
        <v>1.0300000000033973</v>
      </c>
      <c r="L113" s="82" t="s">
        <v>130</v>
      </c>
      <c r="M113" s="83">
        <v>2.75E-2</v>
      </c>
      <c r="N113" s="83">
        <v>2.6000000000279782E-2</v>
      </c>
      <c r="O113" s="76">
        <v>44765.228777000004</v>
      </c>
      <c r="P113" s="78">
        <v>111.78</v>
      </c>
      <c r="Q113" s="69"/>
      <c r="R113" s="76">
        <v>50.038573361000012</v>
      </c>
      <c r="S113" s="77">
        <v>1.6190982309128337E-4</v>
      </c>
      <c r="T113" s="77">
        <f t="shared" si="1"/>
        <v>5.207479624236319E-4</v>
      </c>
      <c r="U113" s="77">
        <f>R113/'סכום נכסי הקרן'!$C$42</f>
        <v>1.5289869318033251E-5</v>
      </c>
    </row>
    <row r="114" spans="2:21">
      <c r="B114" s="75" t="s">
        <v>386</v>
      </c>
      <c r="C114" s="69">
        <v>1138973</v>
      </c>
      <c r="D114" s="82" t="s">
        <v>117</v>
      </c>
      <c r="E114" s="82" t="s">
        <v>251</v>
      </c>
      <c r="F114" s="69">
        <v>513992529</v>
      </c>
      <c r="G114" s="82" t="s">
        <v>265</v>
      </c>
      <c r="H114" s="69" t="s">
        <v>350</v>
      </c>
      <c r="I114" s="69" t="s">
        <v>128</v>
      </c>
      <c r="J114" s="69"/>
      <c r="K114" s="76">
        <v>4.0900000000054746</v>
      </c>
      <c r="L114" s="82" t="s">
        <v>130</v>
      </c>
      <c r="M114" s="83">
        <v>1.9599999999999999E-2</v>
      </c>
      <c r="N114" s="83">
        <v>2.8500000000029183E-2</v>
      </c>
      <c r="O114" s="76">
        <v>334029.58468400006</v>
      </c>
      <c r="P114" s="78">
        <v>107.72</v>
      </c>
      <c r="Q114" s="69"/>
      <c r="R114" s="76">
        <v>359.81668256700004</v>
      </c>
      <c r="S114" s="77">
        <v>3.1780816251324753E-4</v>
      </c>
      <c r="T114" s="77">
        <f t="shared" si="1"/>
        <v>3.7445872595327605E-3</v>
      </c>
      <c r="U114" s="77">
        <f>R114/'סכום נכסי הקרן'!$C$42</f>
        <v>1.0994618122317578E-4</v>
      </c>
    </row>
    <row r="115" spans="2:21">
      <c r="B115" s="75" t="s">
        <v>387</v>
      </c>
      <c r="C115" s="69">
        <v>1167147</v>
      </c>
      <c r="D115" s="82" t="s">
        <v>117</v>
      </c>
      <c r="E115" s="82" t="s">
        <v>251</v>
      </c>
      <c r="F115" s="69">
        <v>513992529</v>
      </c>
      <c r="G115" s="82" t="s">
        <v>265</v>
      </c>
      <c r="H115" s="69" t="s">
        <v>350</v>
      </c>
      <c r="I115" s="69" t="s">
        <v>128</v>
      </c>
      <c r="J115" s="69"/>
      <c r="K115" s="76">
        <v>6.2899999999986278</v>
      </c>
      <c r="L115" s="82" t="s">
        <v>130</v>
      </c>
      <c r="M115" s="83">
        <v>1.5800000000000002E-2</v>
      </c>
      <c r="N115" s="83">
        <v>2.9799999999998696E-2</v>
      </c>
      <c r="O115" s="76">
        <v>751183.37096300011</v>
      </c>
      <c r="P115" s="78">
        <v>101.77</v>
      </c>
      <c r="Q115" s="69"/>
      <c r="R115" s="76">
        <v>764.47928324500003</v>
      </c>
      <c r="S115" s="77">
        <v>6.326554869523339E-4</v>
      </c>
      <c r="T115" s="77">
        <f t="shared" si="1"/>
        <v>7.9558828784513595E-3</v>
      </c>
      <c r="U115" s="77">
        <f>R115/'סכום נכסי הקרן'!$C$42</f>
        <v>2.3359555542944396E-4</v>
      </c>
    </row>
    <row r="116" spans="2:21">
      <c r="B116" s="75" t="s">
        <v>388</v>
      </c>
      <c r="C116" s="69">
        <v>1135417</v>
      </c>
      <c r="D116" s="82" t="s">
        <v>117</v>
      </c>
      <c r="E116" s="82" t="s">
        <v>251</v>
      </c>
      <c r="F116" s="69">
        <v>514290345</v>
      </c>
      <c r="G116" s="82" t="s">
        <v>371</v>
      </c>
      <c r="H116" s="69" t="s">
        <v>350</v>
      </c>
      <c r="I116" s="69" t="s">
        <v>128</v>
      </c>
      <c r="J116" s="69"/>
      <c r="K116" s="76">
        <v>3.2300000000158589</v>
      </c>
      <c r="L116" s="82" t="s">
        <v>130</v>
      </c>
      <c r="M116" s="83">
        <v>2.2499999999999999E-2</v>
      </c>
      <c r="N116" s="83">
        <v>2.1400000000100162E-2</v>
      </c>
      <c r="O116" s="76">
        <v>106287.56315800002</v>
      </c>
      <c r="P116" s="78">
        <v>112.72</v>
      </c>
      <c r="Q116" s="69"/>
      <c r="R116" s="76">
        <v>119.80734197000001</v>
      </c>
      <c r="S116" s="77">
        <v>2.5979802326300334E-4</v>
      </c>
      <c r="T116" s="77">
        <f t="shared" si="1"/>
        <v>1.2468266983585708E-3</v>
      </c>
      <c r="U116" s="77">
        <f>R116/'סכום נכסי הקרן'!$C$42</f>
        <v>3.6608529760561732E-5</v>
      </c>
    </row>
    <row r="117" spans="2:21">
      <c r="B117" s="75" t="s">
        <v>389</v>
      </c>
      <c r="C117" s="69">
        <v>1140607</v>
      </c>
      <c r="D117" s="82" t="s">
        <v>117</v>
      </c>
      <c r="E117" s="82" t="s">
        <v>251</v>
      </c>
      <c r="F117" s="69">
        <v>513765859</v>
      </c>
      <c r="G117" s="82" t="s">
        <v>265</v>
      </c>
      <c r="H117" s="69" t="s">
        <v>347</v>
      </c>
      <c r="I117" s="69" t="s">
        <v>262</v>
      </c>
      <c r="J117" s="69"/>
      <c r="K117" s="76">
        <v>2.4300000000010882</v>
      </c>
      <c r="L117" s="82" t="s">
        <v>130</v>
      </c>
      <c r="M117" s="83">
        <v>2.1499999999999998E-2</v>
      </c>
      <c r="N117" s="83">
        <v>2.9500000000007773E-2</v>
      </c>
      <c r="O117" s="76">
        <v>1050807.6503099999</v>
      </c>
      <c r="P117" s="78">
        <v>110.12</v>
      </c>
      <c r="Q117" s="69"/>
      <c r="R117" s="76">
        <v>1157.1493178180003</v>
      </c>
      <c r="S117" s="77">
        <v>5.3577121242388717E-4</v>
      </c>
      <c r="T117" s="77">
        <f t="shared" si="1"/>
        <v>1.2042372693688179E-2</v>
      </c>
      <c r="U117" s="77">
        <f>R117/'סכום נכסי הקרן'!$C$42</f>
        <v>3.5358046128225912E-4</v>
      </c>
    </row>
    <row r="118" spans="2:21">
      <c r="B118" s="75" t="s">
        <v>390</v>
      </c>
      <c r="C118" s="69">
        <v>1174556</v>
      </c>
      <c r="D118" s="82" t="s">
        <v>117</v>
      </c>
      <c r="E118" s="82" t="s">
        <v>251</v>
      </c>
      <c r="F118" s="69">
        <v>513765859</v>
      </c>
      <c r="G118" s="82" t="s">
        <v>265</v>
      </c>
      <c r="H118" s="69" t="s">
        <v>347</v>
      </c>
      <c r="I118" s="69" t="s">
        <v>262</v>
      </c>
      <c r="J118" s="69"/>
      <c r="K118" s="76">
        <v>7.459999999996362</v>
      </c>
      <c r="L118" s="82" t="s">
        <v>130</v>
      </c>
      <c r="M118" s="83">
        <v>1.15E-2</v>
      </c>
      <c r="N118" s="83">
        <v>3.5199999999983217E-2</v>
      </c>
      <c r="O118" s="76">
        <v>539984.8985120001</v>
      </c>
      <c r="P118" s="78">
        <v>92.66</v>
      </c>
      <c r="Q118" s="69"/>
      <c r="R118" s="76">
        <v>500.35000636700005</v>
      </c>
      <c r="S118" s="77">
        <v>1.1744876923830659E-3</v>
      </c>
      <c r="T118" s="77">
        <f t="shared" si="1"/>
        <v>5.207107813296365E-3</v>
      </c>
      <c r="U118" s="77">
        <f>R118/'סכום נכסי הקרן'!$C$42</f>
        <v>1.5288777630481282E-4</v>
      </c>
    </row>
    <row r="119" spans="2:21">
      <c r="B119" s="75" t="s">
        <v>391</v>
      </c>
      <c r="C119" s="69">
        <v>1158732</v>
      </c>
      <c r="D119" s="82" t="s">
        <v>117</v>
      </c>
      <c r="E119" s="82" t="s">
        <v>251</v>
      </c>
      <c r="F119" s="69">
        <v>512025891</v>
      </c>
      <c r="G119" s="82" t="s">
        <v>126</v>
      </c>
      <c r="H119" s="69" t="s">
        <v>392</v>
      </c>
      <c r="I119" s="69" t="s">
        <v>262</v>
      </c>
      <c r="J119" s="69"/>
      <c r="K119" s="76">
        <v>1.7500000000043547</v>
      </c>
      <c r="L119" s="82" t="s">
        <v>130</v>
      </c>
      <c r="M119" s="83">
        <v>1.8500000000000003E-2</v>
      </c>
      <c r="N119" s="83">
        <v>3.7700000000151543E-2</v>
      </c>
      <c r="O119" s="76">
        <v>54311.983841000016</v>
      </c>
      <c r="P119" s="78">
        <v>105.7</v>
      </c>
      <c r="Q119" s="69"/>
      <c r="R119" s="76">
        <v>57.407769169000005</v>
      </c>
      <c r="S119" s="77">
        <v>6.5438312247253098E-5</v>
      </c>
      <c r="T119" s="77">
        <f t="shared" si="1"/>
        <v>5.9743867208938148E-4</v>
      </c>
      <c r="U119" s="77">
        <f>R119/'סכום נכסי הקרן'!$C$42</f>
        <v>1.7541612989269414E-5</v>
      </c>
    </row>
    <row r="120" spans="2:21">
      <c r="B120" s="75" t="s">
        <v>393</v>
      </c>
      <c r="C120" s="69">
        <v>1191824</v>
      </c>
      <c r="D120" s="82" t="s">
        <v>117</v>
      </c>
      <c r="E120" s="82" t="s">
        <v>251</v>
      </c>
      <c r="F120" s="69">
        <v>512025891</v>
      </c>
      <c r="G120" s="82" t="s">
        <v>126</v>
      </c>
      <c r="H120" s="69" t="s">
        <v>392</v>
      </c>
      <c r="I120" s="69" t="s">
        <v>262</v>
      </c>
      <c r="J120" s="69"/>
      <c r="K120" s="76">
        <v>2.3699999999979182</v>
      </c>
      <c r="L120" s="82" t="s">
        <v>130</v>
      </c>
      <c r="M120" s="83">
        <v>3.2000000000000001E-2</v>
      </c>
      <c r="N120" s="83">
        <v>3.7899999999985522E-2</v>
      </c>
      <c r="O120" s="76">
        <v>434812.02401700005</v>
      </c>
      <c r="P120" s="78">
        <v>101.66</v>
      </c>
      <c r="Q120" s="69"/>
      <c r="R120" s="76">
        <v>442.02990721600014</v>
      </c>
      <c r="S120" s="77">
        <v>1.1959611956448193E-3</v>
      </c>
      <c r="T120" s="77">
        <f t="shared" si="1"/>
        <v>4.6001745863611266E-3</v>
      </c>
      <c r="U120" s="77">
        <f>R120/'סכום נכסי הקרן'!$C$42</f>
        <v>1.3506739025582673E-4</v>
      </c>
    </row>
    <row r="121" spans="2:21">
      <c r="B121" s="75" t="s">
        <v>394</v>
      </c>
      <c r="C121" s="69">
        <v>1155357</v>
      </c>
      <c r="D121" s="82" t="s">
        <v>117</v>
      </c>
      <c r="E121" s="82" t="s">
        <v>251</v>
      </c>
      <c r="F121" s="69">
        <v>510454333</v>
      </c>
      <c r="G121" s="82" t="s">
        <v>126</v>
      </c>
      <c r="H121" s="69" t="s">
        <v>392</v>
      </c>
      <c r="I121" s="69" t="s">
        <v>262</v>
      </c>
      <c r="J121" s="69"/>
      <c r="K121" s="76">
        <v>0.75000000000400502</v>
      </c>
      <c r="L121" s="82" t="s">
        <v>130</v>
      </c>
      <c r="M121" s="83">
        <v>3.15E-2</v>
      </c>
      <c r="N121" s="83">
        <v>2.9700000000075288E-2</v>
      </c>
      <c r="O121" s="76">
        <v>168315.982525</v>
      </c>
      <c r="P121" s="78">
        <v>111.26</v>
      </c>
      <c r="Q121" s="69"/>
      <c r="R121" s="76">
        <v>187.26836874700004</v>
      </c>
      <c r="S121" s="77">
        <v>1.241332662932304E-3</v>
      </c>
      <c r="T121" s="77">
        <f t="shared" si="1"/>
        <v>1.948888925106811E-3</v>
      </c>
      <c r="U121" s="77">
        <f>R121/'סכום נכסי הקרן'!$C$42</f>
        <v>5.7222032788299902E-5</v>
      </c>
    </row>
    <row r="122" spans="2:21">
      <c r="B122" s="75" t="s">
        <v>395</v>
      </c>
      <c r="C122" s="69">
        <v>1184779</v>
      </c>
      <c r="D122" s="82" t="s">
        <v>117</v>
      </c>
      <c r="E122" s="82" t="s">
        <v>251</v>
      </c>
      <c r="F122" s="69">
        <v>510454333</v>
      </c>
      <c r="G122" s="82" t="s">
        <v>126</v>
      </c>
      <c r="H122" s="69" t="s">
        <v>392</v>
      </c>
      <c r="I122" s="69" t="s">
        <v>262</v>
      </c>
      <c r="J122" s="69"/>
      <c r="K122" s="76">
        <v>3.0800000000016854</v>
      </c>
      <c r="L122" s="82" t="s">
        <v>130</v>
      </c>
      <c r="M122" s="83">
        <v>0.01</v>
      </c>
      <c r="N122" s="83">
        <v>3.5100000000002102E-2</v>
      </c>
      <c r="O122" s="76">
        <v>381624.10019600001</v>
      </c>
      <c r="P122" s="78">
        <v>99.47</v>
      </c>
      <c r="Q122" s="69"/>
      <c r="R122" s="76">
        <v>379.60149889200011</v>
      </c>
      <c r="S122" s="77">
        <v>1.0334498694620769E-3</v>
      </c>
      <c r="T122" s="77">
        <f t="shared" si="1"/>
        <v>3.9504864708040325E-3</v>
      </c>
      <c r="U122" s="77">
        <f>R122/'סכום נכסי הקרן'!$C$42</f>
        <v>1.159916624543876E-4</v>
      </c>
    </row>
    <row r="123" spans="2:21">
      <c r="B123" s="75" t="s">
        <v>396</v>
      </c>
      <c r="C123" s="69">
        <v>1192442</v>
      </c>
      <c r="D123" s="82" t="s">
        <v>117</v>
      </c>
      <c r="E123" s="82" t="s">
        <v>251</v>
      </c>
      <c r="F123" s="69">
        <v>510454333</v>
      </c>
      <c r="G123" s="82" t="s">
        <v>126</v>
      </c>
      <c r="H123" s="69" t="s">
        <v>392</v>
      </c>
      <c r="I123" s="69" t="s">
        <v>262</v>
      </c>
      <c r="J123" s="69"/>
      <c r="K123" s="76">
        <v>3.4499999999993269</v>
      </c>
      <c r="L123" s="82" t="s">
        <v>130</v>
      </c>
      <c r="M123" s="83">
        <v>3.2300000000000002E-2</v>
      </c>
      <c r="N123" s="83">
        <v>3.8500000000002241E-2</v>
      </c>
      <c r="O123" s="76">
        <v>437443.21315199998</v>
      </c>
      <c r="P123" s="78">
        <v>101.9</v>
      </c>
      <c r="Q123" s="69"/>
      <c r="R123" s="76">
        <v>445.75466999400004</v>
      </c>
      <c r="S123" s="77">
        <v>9.3088868988764045E-4</v>
      </c>
      <c r="T123" s="77">
        <f t="shared" si="1"/>
        <v>4.6389379342519884E-3</v>
      </c>
      <c r="U123" s="77">
        <f>R123/'סכום נכסי הקרן'!$C$42</f>
        <v>1.3620553493683959E-4</v>
      </c>
    </row>
    <row r="124" spans="2:21">
      <c r="B124" s="75" t="s">
        <v>397</v>
      </c>
      <c r="C124" s="69">
        <v>1139849</v>
      </c>
      <c r="D124" s="82" t="s">
        <v>117</v>
      </c>
      <c r="E124" s="82" t="s">
        <v>251</v>
      </c>
      <c r="F124" s="69">
        <v>520044520</v>
      </c>
      <c r="G124" s="82" t="s">
        <v>265</v>
      </c>
      <c r="H124" s="69" t="s">
        <v>398</v>
      </c>
      <c r="I124" s="69" t="s">
        <v>128</v>
      </c>
      <c r="J124" s="69"/>
      <c r="K124" s="76">
        <v>2.2399999999978069</v>
      </c>
      <c r="L124" s="82" t="s">
        <v>130</v>
      </c>
      <c r="M124" s="83">
        <v>2.5000000000000001E-2</v>
      </c>
      <c r="N124" s="83">
        <v>3.1499999999963439E-2</v>
      </c>
      <c r="O124" s="76">
        <v>198564.33126200002</v>
      </c>
      <c r="P124" s="78">
        <v>110.23</v>
      </c>
      <c r="Q124" s="69"/>
      <c r="R124" s="76">
        <v>218.87746255200008</v>
      </c>
      <c r="S124" s="77">
        <v>5.5827619492587776E-4</v>
      </c>
      <c r="T124" s="77">
        <f t="shared" si="1"/>
        <v>2.2778425720115488E-3</v>
      </c>
      <c r="U124" s="77">
        <f>R124/'סכום נכסי הקרן'!$C$42</f>
        <v>6.6880559822097936E-5</v>
      </c>
    </row>
    <row r="125" spans="2:21">
      <c r="B125" s="75" t="s">
        <v>399</v>
      </c>
      <c r="C125" s="69">
        <v>1142629</v>
      </c>
      <c r="D125" s="82" t="s">
        <v>117</v>
      </c>
      <c r="E125" s="82" t="s">
        <v>251</v>
      </c>
      <c r="F125" s="69">
        <v>520044520</v>
      </c>
      <c r="G125" s="82" t="s">
        <v>265</v>
      </c>
      <c r="H125" s="69" t="s">
        <v>398</v>
      </c>
      <c r="I125" s="69" t="s">
        <v>128</v>
      </c>
      <c r="J125" s="69"/>
      <c r="K125" s="76">
        <v>5.2500000000073381</v>
      </c>
      <c r="L125" s="82" t="s">
        <v>130</v>
      </c>
      <c r="M125" s="83">
        <v>1.9E-2</v>
      </c>
      <c r="N125" s="83">
        <v>3.5600000000050314E-2</v>
      </c>
      <c r="O125" s="76">
        <v>233854.04430300006</v>
      </c>
      <c r="P125" s="78">
        <v>101.98</v>
      </c>
      <c r="Q125" s="69"/>
      <c r="R125" s="76">
        <v>238.48435380500004</v>
      </c>
      <c r="S125" s="77">
        <v>7.7811496460924176E-4</v>
      </c>
      <c r="T125" s="77">
        <f t="shared" si="1"/>
        <v>2.4818901293989326E-3</v>
      </c>
      <c r="U125" s="77">
        <f>R125/'סכום נכסי הקרן'!$C$42</f>
        <v>7.287167397374384E-5</v>
      </c>
    </row>
    <row r="126" spans="2:21">
      <c r="B126" s="75" t="s">
        <v>400</v>
      </c>
      <c r="C126" s="69">
        <v>1183151</v>
      </c>
      <c r="D126" s="82" t="s">
        <v>117</v>
      </c>
      <c r="E126" s="82" t="s">
        <v>251</v>
      </c>
      <c r="F126" s="69">
        <v>520044520</v>
      </c>
      <c r="G126" s="82" t="s">
        <v>265</v>
      </c>
      <c r="H126" s="69" t="s">
        <v>398</v>
      </c>
      <c r="I126" s="69" t="s">
        <v>128</v>
      </c>
      <c r="J126" s="69"/>
      <c r="K126" s="76">
        <v>7.0300000000153906</v>
      </c>
      <c r="L126" s="82" t="s">
        <v>130</v>
      </c>
      <c r="M126" s="83">
        <v>3.9000000000000003E-3</v>
      </c>
      <c r="N126" s="83">
        <v>3.8200000000105871E-2</v>
      </c>
      <c r="O126" s="76">
        <v>242216.72477500004</v>
      </c>
      <c r="P126" s="78">
        <v>84.23</v>
      </c>
      <c r="Q126" s="69"/>
      <c r="R126" s="76">
        <v>204.01914766200002</v>
      </c>
      <c r="S126" s="77">
        <v>1.0307094671276598E-3</v>
      </c>
      <c r="T126" s="77">
        <f t="shared" si="1"/>
        <v>2.1232131194850947E-3</v>
      </c>
      <c r="U126" s="77">
        <f>R126/'סכום נכסי הקרן'!$C$42</f>
        <v>6.2340428525482002E-5</v>
      </c>
    </row>
    <row r="127" spans="2:21">
      <c r="B127" s="75" t="s">
        <v>401</v>
      </c>
      <c r="C127" s="69">
        <v>1177526</v>
      </c>
      <c r="D127" s="82" t="s">
        <v>117</v>
      </c>
      <c r="E127" s="82" t="s">
        <v>251</v>
      </c>
      <c r="F127" s="69">
        <v>515846558</v>
      </c>
      <c r="G127" s="82" t="s">
        <v>403</v>
      </c>
      <c r="H127" s="69" t="s">
        <v>392</v>
      </c>
      <c r="I127" s="69" t="s">
        <v>262</v>
      </c>
      <c r="J127" s="69"/>
      <c r="K127" s="76">
        <v>4.6699999999853983</v>
      </c>
      <c r="L127" s="82" t="s">
        <v>130</v>
      </c>
      <c r="M127" s="83">
        <v>7.4999999999999997E-3</v>
      </c>
      <c r="N127" s="83">
        <v>4.1099999999896566E-2</v>
      </c>
      <c r="O127" s="76">
        <v>141084.56572800002</v>
      </c>
      <c r="P127" s="78">
        <v>93.2</v>
      </c>
      <c r="Q127" s="69"/>
      <c r="R127" s="76">
        <v>131.49081367600002</v>
      </c>
      <c r="S127" s="77">
        <v>2.8865508418950109E-4</v>
      </c>
      <c r="T127" s="77">
        <f t="shared" si="1"/>
        <v>1.3684157780679382E-3</v>
      </c>
      <c r="U127" s="77">
        <f>R127/'סכום נכסי הקרן'!$C$42</f>
        <v>4.017855071773214E-5</v>
      </c>
    </row>
    <row r="128" spans="2:21">
      <c r="B128" s="75" t="s">
        <v>404</v>
      </c>
      <c r="C128" s="69">
        <v>1184555</v>
      </c>
      <c r="D128" s="82" t="s">
        <v>117</v>
      </c>
      <c r="E128" s="82" t="s">
        <v>251</v>
      </c>
      <c r="F128" s="69">
        <v>515846558</v>
      </c>
      <c r="G128" s="82" t="s">
        <v>403</v>
      </c>
      <c r="H128" s="69" t="s">
        <v>392</v>
      </c>
      <c r="I128" s="69" t="s">
        <v>262</v>
      </c>
      <c r="J128" s="69"/>
      <c r="K128" s="76">
        <v>5.3199999999967718</v>
      </c>
      <c r="L128" s="82" t="s">
        <v>130</v>
      </c>
      <c r="M128" s="83">
        <v>7.4999999999999997E-3</v>
      </c>
      <c r="N128" s="83">
        <v>4.3099999999972327E-2</v>
      </c>
      <c r="O128" s="76">
        <v>779883.76869800012</v>
      </c>
      <c r="P128" s="78">
        <v>88.98</v>
      </c>
      <c r="Q128" s="69"/>
      <c r="R128" s="76">
        <v>693.94055193200006</v>
      </c>
      <c r="S128" s="77">
        <v>8.9873313753934003E-4</v>
      </c>
      <c r="T128" s="77">
        <f t="shared" si="1"/>
        <v>7.221791194058488E-3</v>
      </c>
      <c r="U128" s="77">
        <f>R128/'סכום נכסי הקרן'!$C$42</f>
        <v>2.1204162390836201E-4</v>
      </c>
    </row>
    <row r="129" spans="2:21">
      <c r="B129" s="75" t="s">
        <v>405</v>
      </c>
      <c r="C129" s="69">
        <v>1130632</v>
      </c>
      <c r="D129" s="82" t="s">
        <v>117</v>
      </c>
      <c r="E129" s="82" t="s">
        <v>251</v>
      </c>
      <c r="F129" s="69">
        <v>513257873</v>
      </c>
      <c r="G129" s="82" t="s">
        <v>265</v>
      </c>
      <c r="H129" s="69" t="s">
        <v>392</v>
      </c>
      <c r="I129" s="69" t="s">
        <v>262</v>
      </c>
      <c r="J129" s="69"/>
      <c r="K129" s="76">
        <v>0.84999999994087649</v>
      </c>
      <c r="L129" s="82" t="s">
        <v>130</v>
      </c>
      <c r="M129" s="83">
        <v>3.4500000000000003E-2</v>
      </c>
      <c r="N129" s="83">
        <v>3.1200000005991178E-2</v>
      </c>
      <c r="O129" s="76">
        <v>2288.736003</v>
      </c>
      <c r="P129" s="78">
        <v>110.85</v>
      </c>
      <c r="Q129" s="69"/>
      <c r="R129" s="76">
        <v>2.5370637790000004</v>
      </c>
      <c r="S129" s="77">
        <v>1.7709168244317217E-5</v>
      </c>
      <c r="T129" s="77">
        <f t="shared" si="1"/>
        <v>2.6403046783959036E-5</v>
      </c>
      <c r="U129" s="77">
        <f>R129/'סכום נכסי הקרן'!$C$42</f>
        <v>7.7522940857181856E-7</v>
      </c>
    </row>
    <row r="130" spans="2:21">
      <c r="B130" s="75" t="s">
        <v>406</v>
      </c>
      <c r="C130" s="69">
        <v>1138668</v>
      </c>
      <c r="D130" s="82" t="s">
        <v>117</v>
      </c>
      <c r="E130" s="82" t="s">
        <v>251</v>
      </c>
      <c r="F130" s="69">
        <v>513257873</v>
      </c>
      <c r="G130" s="82" t="s">
        <v>265</v>
      </c>
      <c r="H130" s="69" t="s">
        <v>392</v>
      </c>
      <c r="I130" s="69" t="s">
        <v>262</v>
      </c>
      <c r="J130" s="69"/>
      <c r="K130" s="76">
        <v>1.9600000000113662</v>
      </c>
      <c r="L130" s="82" t="s">
        <v>130</v>
      </c>
      <c r="M130" s="83">
        <v>2.0499999999999997E-2</v>
      </c>
      <c r="N130" s="83">
        <v>3.3800000000222583E-2</v>
      </c>
      <c r="O130" s="76">
        <v>38708.272532000003</v>
      </c>
      <c r="P130" s="78">
        <v>109.1</v>
      </c>
      <c r="Q130" s="69"/>
      <c r="R130" s="76">
        <v>42.230726187000009</v>
      </c>
      <c r="S130" s="77">
        <v>1.0461791414299484E-4</v>
      </c>
      <c r="T130" s="77">
        <f t="shared" si="1"/>
        <v>4.3949223841562918E-4</v>
      </c>
      <c r="U130" s="77">
        <f>R130/'סכום נכסי הקרן'!$C$42</f>
        <v>1.2904090609188593E-5</v>
      </c>
    </row>
    <row r="131" spans="2:21">
      <c r="B131" s="75" t="s">
        <v>407</v>
      </c>
      <c r="C131" s="69">
        <v>1141696</v>
      </c>
      <c r="D131" s="82" t="s">
        <v>117</v>
      </c>
      <c r="E131" s="82" t="s">
        <v>251</v>
      </c>
      <c r="F131" s="69">
        <v>513257873</v>
      </c>
      <c r="G131" s="82" t="s">
        <v>265</v>
      </c>
      <c r="H131" s="69" t="s">
        <v>392</v>
      </c>
      <c r="I131" s="69" t="s">
        <v>262</v>
      </c>
      <c r="J131" s="69"/>
      <c r="K131" s="76">
        <v>2.4299999999968187</v>
      </c>
      <c r="L131" s="82" t="s">
        <v>130</v>
      </c>
      <c r="M131" s="83">
        <v>2.0499999999999997E-2</v>
      </c>
      <c r="N131" s="83">
        <v>3.649999999991492E-2</v>
      </c>
      <c r="O131" s="76">
        <v>249168.44246900003</v>
      </c>
      <c r="P131" s="78">
        <v>108.48</v>
      </c>
      <c r="Q131" s="69"/>
      <c r="R131" s="76">
        <v>270.29793470200002</v>
      </c>
      <c r="S131" s="77">
        <v>3.2524777029165872E-4</v>
      </c>
      <c r="T131" s="77">
        <f t="shared" si="1"/>
        <v>2.8129718592874247E-3</v>
      </c>
      <c r="U131" s="77">
        <f>R131/'סכום נכסי הקרן'!$C$42</f>
        <v>8.2592684421913971E-5</v>
      </c>
    </row>
    <row r="132" spans="2:21">
      <c r="B132" s="75" t="s">
        <v>408</v>
      </c>
      <c r="C132" s="69">
        <v>1165141</v>
      </c>
      <c r="D132" s="82" t="s">
        <v>117</v>
      </c>
      <c r="E132" s="82" t="s">
        <v>251</v>
      </c>
      <c r="F132" s="69">
        <v>513257873</v>
      </c>
      <c r="G132" s="82" t="s">
        <v>265</v>
      </c>
      <c r="H132" s="69" t="s">
        <v>392</v>
      </c>
      <c r="I132" s="69" t="s">
        <v>262</v>
      </c>
      <c r="J132" s="69"/>
      <c r="K132" s="76">
        <v>5.5000000000025855</v>
      </c>
      <c r="L132" s="82" t="s">
        <v>130</v>
      </c>
      <c r="M132" s="83">
        <v>8.3999999999999995E-3</v>
      </c>
      <c r="N132" s="83">
        <v>3.8300000000024294E-2</v>
      </c>
      <c r="O132" s="76">
        <v>411167.96224300005</v>
      </c>
      <c r="P132" s="78">
        <v>94.09</v>
      </c>
      <c r="Q132" s="69"/>
      <c r="R132" s="76">
        <v>386.86792188200008</v>
      </c>
      <c r="S132" s="77">
        <v>6.0711485113467713E-4</v>
      </c>
      <c r="T132" s="77">
        <f t="shared" si="1"/>
        <v>4.0261076308809093E-3</v>
      </c>
      <c r="U132" s="77">
        <f>R132/'סכום נכסי הקרן'!$C$42</f>
        <v>1.1821200269320915E-4</v>
      </c>
    </row>
    <row r="133" spans="2:21">
      <c r="B133" s="75" t="s">
        <v>409</v>
      </c>
      <c r="C133" s="69">
        <v>1178367</v>
      </c>
      <c r="D133" s="82" t="s">
        <v>117</v>
      </c>
      <c r="E133" s="82" t="s">
        <v>251</v>
      </c>
      <c r="F133" s="69">
        <v>513257873</v>
      </c>
      <c r="G133" s="82" t="s">
        <v>265</v>
      </c>
      <c r="H133" s="69" t="s">
        <v>392</v>
      </c>
      <c r="I133" s="69" t="s">
        <v>262</v>
      </c>
      <c r="J133" s="69"/>
      <c r="K133" s="76">
        <v>6.3199999999814613</v>
      </c>
      <c r="L133" s="82" t="s">
        <v>130</v>
      </c>
      <c r="M133" s="83">
        <v>5.0000000000000001E-3</v>
      </c>
      <c r="N133" s="83">
        <v>3.4099999999869936E-2</v>
      </c>
      <c r="O133" s="76">
        <v>73693.483788000012</v>
      </c>
      <c r="P133" s="78">
        <v>90.77</v>
      </c>
      <c r="Q133" s="69"/>
      <c r="R133" s="76">
        <v>66.891573407000024</v>
      </c>
      <c r="S133" s="77">
        <v>4.0911095597199375E-4</v>
      </c>
      <c r="T133" s="77">
        <f t="shared" si="1"/>
        <v>6.9613596502244321E-4</v>
      </c>
      <c r="U133" s="77">
        <f>R133/'סכום נכסי הקרן'!$C$42</f>
        <v>2.0439499913236911E-5</v>
      </c>
    </row>
    <row r="134" spans="2:21">
      <c r="B134" s="75" t="s">
        <v>410</v>
      </c>
      <c r="C134" s="69">
        <v>1178375</v>
      </c>
      <c r="D134" s="82" t="s">
        <v>117</v>
      </c>
      <c r="E134" s="82" t="s">
        <v>251</v>
      </c>
      <c r="F134" s="69">
        <v>513257873</v>
      </c>
      <c r="G134" s="82" t="s">
        <v>265</v>
      </c>
      <c r="H134" s="69" t="s">
        <v>392</v>
      </c>
      <c r="I134" s="69" t="s">
        <v>262</v>
      </c>
      <c r="J134" s="69"/>
      <c r="K134" s="76">
        <v>6.1899999999929776</v>
      </c>
      <c r="L134" s="82" t="s">
        <v>130</v>
      </c>
      <c r="M134" s="83">
        <v>9.7000000000000003E-3</v>
      </c>
      <c r="N134" s="83">
        <v>3.9799999999935762E-2</v>
      </c>
      <c r="O134" s="76">
        <v>202512.73542800004</v>
      </c>
      <c r="P134" s="78">
        <v>90.71</v>
      </c>
      <c r="Q134" s="69"/>
      <c r="R134" s="76">
        <v>183.69931249100006</v>
      </c>
      <c r="S134" s="77">
        <v>4.8557829740100082E-4</v>
      </c>
      <c r="T134" s="77">
        <f t="shared" si="1"/>
        <v>1.9117460041910065E-3</v>
      </c>
      <c r="U134" s="77">
        <f>R134/'סכום נכסי הקרן'!$C$42</f>
        <v>5.61314660499308E-5</v>
      </c>
    </row>
    <row r="135" spans="2:21">
      <c r="B135" s="75" t="s">
        <v>411</v>
      </c>
      <c r="C135" s="69">
        <v>1171214</v>
      </c>
      <c r="D135" s="82" t="s">
        <v>117</v>
      </c>
      <c r="E135" s="82" t="s">
        <v>251</v>
      </c>
      <c r="F135" s="69">
        <v>513893123</v>
      </c>
      <c r="G135" s="82" t="s">
        <v>413</v>
      </c>
      <c r="H135" s="69" t="s">
        <v>398</v>
      </c>
      <c r="I135" s="69" t="s">
        <v>128</v>
      </c>
      <c r="J135" s="69"/>
      <c r="K135" s="76">
        <v>1.5400000000004173</v>
      </c>
      <c r="L135" s="82" t="s">
        <v>130</v>
      </c>
      <c r="M135" s="83">
        <v>1.8500000000000003E-2</v>
      </c>
      <c r="N135" s="83">
        <v>3.5099999999967546E-2</v>
      </c>
      <c r="O135" s="76">
        <v>311709.70587500004</v>
      </c>
      <c r="P135" s="78">
        <v>107.74</v>
      </c>
      <c r="Q135" s="69"/>
      <c r="R135" s="76">
        <v>335.83603725900002</v>
      </c>
      <c r="S135" s="77">
        <v>5.2824990827514916E-4</v>
      </c>
      <c r="T135" s="77">
        <f t="shared" si="1"/>
        <v>3.4950223470471085E-3</v>
      </c>
      <c r="U135" s="77">
        <f>R135/'סכום נכסי הקרן'!$C$42</f>
        <v>1.0261861554147306E-4</v>
      </c>
    </row>
    <row r="136" spans="2:21">
      <c r="B136" s="75" t="s">
        <v>414</v>
      </c>
      <c r="C136" s="69">
        <v>1175660</v>
      </c>
      <c r="D136" s="82" t="s">
        <v>117</v>
      </c>
      <c r="E136" s="82" t="s">
        <v>251</v>
      </c>
      <c r="F136" s="69">
        <v>513893123</v>
      </c>
      <c r="G136" s="82" t="s">
        <v>413</v>
      </c>
      <c r="H136" s="69" t="s">
        <v>398</v>
      </c>
      <c r="I136" s="69" t="s">
        <v>128</v>
      </c>
      <c r="J136" s="69"/>
      <c r="K136" s="76">
        <v>1.1299999999996955</v>
      </c>
      <c r="L136" s="82" t="s">
        <v>130</v>
      </c>
      <c r="M136" s="83">
        <v>0.01</v>
      </c>
      <c r="N136" s="83">
        <v>4.0099999999978687E-2</v>
      </c>
      <c r="O136" s="76">
        <v>618493.79441600014</v>
      </c>
      <c r="P136" s="78">
        <v>106.2</v>
      </c>
      <c r="Q136" s="69"/>
      <c r="R136" s="76">
        <v>656.84041874000013</v>
      </c>
      <c r="S136" s="77">
        <v>6.5016720472668688E-4</v>
      </c>
      <c r="T136" s="77">
        <f t="shared" si="1"/>
        <v>6.8356926810973426E-3</v>
      </c>
      <c r="U136" s="77">
        <f>R136/'סכום נכסי הקרן'!$C$42</f>
        <v>2.007052457887287E-4</v>
      </c>
    </row>
    <row r="137" spans="2:21">
      <c r="B137" s="75" t="s">
        <v>415</v>
      </c>
      <c r="C137" s="69">
        <v>1182831</v>
      </c>
      <c r="D137" s="82" t="s">
        <v>117</v>
      </c>
      <c r="E137" s="82" t="s">
        <v>251</v>
      </c>
      <c r="F137" s="69">
        <v>513893123</v>
      </c>
      <c r="G137" s="82" t="s">
        <v>413</v>
      </c>
      <c r="H137" s="69" t="s">
        <v>398</v>
      </c>
      <c r="I137" s="69" t="s">
        <v>128</v>
      </c>
      <c r="J137" s="69"/>
      <c r="K137" s="76">
        <v>4.1399999999986905</v>
      </c>
      <c r="L137" s="82" t="s">
        <v>130</v>
      </c>
      <c r="M137" s="83">
        <v>0.01</v>
      </c>
      <c r="N137" s="83">
        <v>4.6799999999979261E-2</v>
      </c>
      <c r="O137" s="76">
        <v>787339.21237100009</v>
      </c>
      <c r="P137" s="78">
        <v>93.07</v>
      </c>
      <c r="Q137" s="69"/>
      <c r="R137" s="76">
        <v>732.77657821399998</v>
      </c>
      <c r="S137" s="77">
        <v>6.6494986932312441E-4</v>
      </c>
      <c r="T137" s="77">
        <f t="shared" si="1"/>
        <v>7.6259550260102697E-3</v>
      </c>
      <c r="U137" s="77">
        <f>R137/'סכום נכסי הקרן'!$C$42</f>
        <v>2.2390842439445037E-4</v>
      </c>
    </row>
    <row r="138" spans="2:21">
      <c r="B138" s="75" t="s">
        <v>416</v>
      </c>
      <c r="C138" s="69">
        <v>1191659</v>
      </c>
      <c r="D138" s="82" t="s">
        <v>117</v>
      </c>
      <c r="E138" s="82" t="s">
        <v>251</v>
      </c>
      <c r="F138" s="69">
        <v>513893123</v>
      </c>
      <c r="G138" s="82" t="s">
        <v>413</v>
      </c>
      <c r="H138" s="69" t="s">
        <v>398</v>
      </c>
      <c r="I138" s="69" t="s">
        <v>128</v>
      </c>
      <c r="J138" s="69"/>
      <c r="K138" s="76">
        <v>2.7999999999996374</v>
      </c>
      <c r="L138" s="82" t="s">
        <v>130</v>
      </c>
      <c r="M138" s="83">
        <v>3.5400000000000001E-2</v>
      </c>
      <c r="N138" s="83">
        <v>4.4100000000004719E-2</v>
      </c>
      <c r="O138" s="76">
        <v>545453.37000000011</v>
      </c>
      <c r="P138" s="78">
        <v>101.14</v>
      </c>
      <c r="Q138" s="69"/>
      <c r="R138" s="76">
        <v>551.67153831400014</v>
      </c>
      <c r="S138" s="77">
        <v>7.9395259166533251E-4</v>
      </c>
      <c r="T138" s="77">
        <f t="shared" si="1"/>
        <v>5.7412074367418553E-3</v>
      </c>
      <c r="U138" s="77">
        <f>R138/'סכום נכסי הקרן'!$C$42</f>
        <v>1.6856966857239878E-4</v>
      </c>
    </row>
    <row r="139" spans="2:21">
      <c r="B139" s="75" t="s">
        <v>417</v>
      </c>
      <c r="C139" s="69">
        <v>1139542</v>
      </c>
      <c r="D139" s="82" t="s">
        <v>117</v>
      </c>
      <c r="E139" s="82" t="s">
        <v>251</v>
      </c>
      <c r="F139" s="69">
        <v>510216054</v>
      </c>
      <c r="G139" s="82" t="s">
        <v>272</v>
      </c>
      <c r="H139" s="69" t="s">
        <v>392</v>
      </c>
      <c r="I139" s="69" t="s">
        <v>262</v>
      </c>
      <c r="J139" s="69"/>
      <c r="K139" s="76">
        <v>2.8099999999856142</v>
      </c>
      <c r="L139" s="82" t="s">
        <v>130</v>
      </c>
      <c r="M139" s="83">
        <v>1.9400000000000001E-2</v>
      </c>
      <c r="N139" s="83">
        <v>2.5499999999782544E-2</v>
      </c>
      <c r="O139" s="76">
        <v>54515.932336000005</v>
      </c>
      <c r="P139" s="78">
        <v>109.66</v>
      </c>
      <c r="Q139" s="69"/>
      <c r="R139" s="76">
        <v>59.782166806000006</v>
      </c>
      <c r="S139" s="77">
        <v>1.5082710489278719E-4</v>
      </c>
      <c r="T139" s="77">
        <f t="shared" si="1"/>
        <v>6.2214886361564384E-4</v>
      </c>
      <c r="U139" s="77">
        <f>R139/'סכום נכסי הקרן'!$C$42</f>
        <v>1.8267137862188201E-5</v>
      </c>
    </row>
    <row r="140" spans="2:21">
      <c r="B140" s="75" t="s">
        <v>419</v>
      </c>
      <c r="C140" s="69">
        <v>1142595</v>
      </c>
      <c r="D140" s="82" t="s">
        <v>117</v>
      </c>
      <c r="E140" s="82" t="s">
        <v>251</v>
      </c>
      <c r="F140" s="69">
        <v>510216054</v>
      </c>
      <c r="G140" s="82" t="s">
        <v>272</v>
      </c>
      <c r="H140" s="69" t="s">
        <v>392</v>
      </c>
      <c r="I140" s="69" t="s">
        <v>262</v>
      </c>
      <c r="J140" s="69"/>
      <c r="K140" s="76">
        <v>3.7799999999994705</v>
      </c>
      <c r="L140" s="82" t="s">
        <v>130</v>
      </c>
      <c r="M140" s="83">
        <v>1.23E-2</v>
      </c>
      <c r="N140" s="83">
        <v>2.5400000000001765E-2</v>
      </c>
      <c r="O140" s="76">
        <v>534559.25212600012</v>
      </c>
      <c r="P140" s="78">
        <v>105.9</v>
      </c>
      <c r="Q140" s="69"/>
      <c r="R140" s="76">
        <v>566.09823283499998</v>
      </c>
      <c r="S140" s="77">
        <v>4.2035924307396187E-4</v>
      </c>
      <c r="T140" s="77">
        <f t="shared" ref="T140:T202" si="2">IFERROR(R140/$R$11,0)</f>
        <v>5.8913450460241811E-3</v>
      </c>
      <c r="U140" s="77">
        <f>R140/'סכום נכסי הקרן'!$C$42</f>
        <v>1.7297791323448973E-4</v>
      </c>
    </row>
    <row r="141" spans="2:21">
      <c r="B141" s="75" t="s">
        <v>420</v>
      </c>
      <c r="C141" s="69">
        <v>1142231</v>
      </c>
      <c r="D141" s="82" t="s">
        <v>117</v>
      </c>
      <c r="E141" s="82" t="s">
        <v>251</v>
      </c>
      <c r="F141" s="69">
        <v>510560188</v>
      </c>
      <c r="G141" s="82" t="s">
        <v>421</v>
      </c>
      <c r="H141" s="69" t="s">
        <v>422</v>
      </c>
      <c r="I141" s="69" t="s">
        <v>128</v>
      </c>
      <c r="J141" s="69"/>
      <c r="K141" s="76">
        <v>2.6600000000009398</v>
      </c>
      <c r="L141" s="82" t="s">
        <v>130</v>
      </c>
      <c r="M141" s="83">
        <v>2.5699999999999997E-2</v>
      </c>
      <c r="N141" s="83">
        <v>3.9400000000014972E-2</v>
      </c>
      <c r="O141" s="76">
        <v>530931.62986600015</v>
      </c>
      <c r="P141" s="78">
        <v>108.2</v>
      </c>
      <c r="Q141" s="69"/>
      <c r="R141" s="76">
        <v>574.46799968100015</v>
      </c>
      <c r="S141" s="77">
        <v>4.1400957200011645E-4</v>
      </c>
      <c r="T141" s="77">
        <f t="shared" si="2"/>
        <v>5.9784486290854139E-3</v>
      </c>
      <c r="U141" s="77">
        <f>R141/'סכום נכסי הקרן'!$C$42</f>
        <v>1.7553539304860231E-4</v>
      </c>
    </row>
    <row r="142" spans="2:21">
      <c r="B142" s="75" t="s">
        <v>423</v>
      </c>
      <c r="C142" s="69">
        <v>1171628</v>
      </c>
      <c r="D142" s="82" t="s">
        <v>117</v>
      </c>
      <c r="E142" s="82" t="s">
        <v>251</v>
      </c>
      <c r="F142" s="69">
        <v>510560188</v>
      </c>
      <c r="G142" s="82" t="s">
        <v>421</v>
      </c>
      <c r="H142" s="69" t="s">
        <v>422</v>
      </c>
      <c r="I142" s="69" t="s">
        <v>128</v>
      </c>
      <c r="J142" s="69"/>
      <c r="K142" s="76">
        <v>1.4900000000059594</v>
      </c>
      <c r="L142" s="82" t="s">
        <v>130</v>
      </c>
      <c r="M142" s="83">
        <v>1.2199999999999999E-2</v>
      </c>
      <c r="N142" s="83">
        <v>3.6300000000198243E-2</v>
      </c>
      <c r="O142" s="76">
        <v>77087.43387600001</v>
      </c>
      <c r="P142" s="78">
        <v>106.66</v>
      </c>
      <c r="Q142" s="69"/>
      <c r="R142" s="76">
        <v>82.221459799000016</v>
      </c>
      <c r="S142" s="77">
        <v>1.6758137799130436E-4</v>
      </c>
      <c r="T142" s="77">
        <f t="shared" si="2"/>
        <v>8.5567302946324721E-4</v>
      </c>
      <c r="U142" s="77">
        <f>R142/'סכום נכסי הקרן'!$C$42</f>
        <v>2.5123725378718724E-5</v>
      </c>
    </row>
    <row r="143" spans="2:21">
      <c r="B143" s="75" t="s">
        <v>424</v>
      </c>
      <c r="C143" s="69">
        <v>1178292</v>
      </c>
      <c r="D143" s="82" t="s">
        <v>117</v>
      </c>
      <c r="E143" s="82" t="s">
        <v>251</v>
      </c>
      <c r="F143" s="69">
        <v>510560188</v>
      </c>
      <c r="G143" s="82" t="s">
        <v>421</v>
      </c>
      <c r="H143" s="69" t="s">
        <v>422</v>
      </c>
      <c r="I143" s="69" t="s">
        <v>128</v>
      </c>
      <c r="J143" s="69"/>
      <c r="K143" s="76">
        <v>5.3399999999921022</v>
      </c>
      <c r="L143" s="82" t="s">
        <v>130</v>
      </c>
      <c r="M143" s="83">
        <v>1.09E-2</v>
      </c>
      <c r="N143" s="83">
        <v>3.9899999999910632E-2</v>
      </c>
      <c r="O143" s="76">
        <v>205454.10270000005</v>
      </c>
      <c r="P143" s="78">
        <v>93.67</v>
      </c>
      <c r="Q143" s="69"/>
      <c r="R143" s="76">
        <v>192.44885742800003</v>
      </c>
      <c r="S143" s="77">
        <v>3.677386319214744E-4</v>
      </c>
      <c r="T143" s="77">
        <f t="shared" si="2"/>
        <v>2.002801911504861E-3</v>
      </c>
      <c r="U143" s="77">
        <f>R143/'סכום נכסי הקרן'!$C$42</f>
        <v>5.8804991486274601E-5</v>
      </c>
    </row>
    <row r="144" spans="2:21">
      <c r="B144" s="75" t="s">
        <v>425</v>
      </c>
      <c r="C144" s="69">
        <v>1184530</v>
      </c>
      <c r="D144" s="82" t="s">
        <v>117</v>
      </c>
      <c r="E144" s="82" t="s">
        <v>251</v>
      </c>
      <c r="F144" s="69">
        <v>510560188</v>
      </c>
      <c r="G144" s="82" t="s">
        <v>421</v>
      </c>
      <c r="H144" s="69" t="s">
        <v>422</v>
      </c>
      <c r="I144" s="69" t="s">
        <v>128</v>
      </c>
      <c r="J144" s="69"/>
      <c r="K144" s="76">
        <v>6.2599999999993372</v>
      </c>
      <c r="L144" s="82" t="s">
        <v>130</v>
      </c>
      <c r="M144" s="83">
        <v>1.54E-2</v>
      </c>
      <c r="N144" s="83">
        <v>4.1699999999993846E-2</v>
      </c>
      <c r="O144" s="76">
        <v>230102.11192100003</v>
      </c>
      <c r="P144" s="78">
        <v>91.75</v>
      </c>
      <c r="Q144" s="69"/>
      <c r="R144" s="76">
        <v>211.11868638900003</v>
      </c>
      <c r="S144" s="77">
        <v>6.5743460548857153E-4</v>
      </c>
      <c r="T144" s="77">
        <f t="shared" si="2"/>
        <v>2.1970975266115858E-3</v>
      </c>
      <c r="U144" s="77">
        <f>R144/'סכום נכסי הקרן'!$C$42</f>
        <v>6.4509775332614411E-5</v>
      </c>
    </row>
    <row r="145" spans="2:21">
      <c r="B145" s="75" t="s">
        <v>426</v>
      </c>
      <c r="C145" s="69">
        <v>1182989</v>
      </c>
      <c r="D145" s="82" t="s">
        <v>117</v>
      </c>
      <c r="E145" s="82" t="s">
        <v>251</v>
      </c>
      <c r="F145" s="69">
        <v>510381601</v>
      </c>
      <c r="G145" s="82" t="s">
        <v>428</v>
      </c>
      <c r="H145" s="69" t="s">
        <v>429</v>
      </c>
      <c r="I145" s="69" t="s">
        <v>262</v>
      </c>
      <c r="J145" s="69"/>
      <c r="K145" s="76">
        <v>4.4800000000010298</v>
      </c>
      <c r="L145" s="82" t="s">
        <v>130</v>
      </c>
      <c r="M145" s="83">
        <v>7.4999999999999997E-3</v>
      </c>
      <c r="N145" s="83">
        <v>3.7900000000012868E-2</v>
      </c>
      <c r="O145" s="76">
        <v>1030404.5327200001</v>
      </c>
      <c r="P145" s="78">
        <v>94.32</v>
      </c>
      <c r="Q145" s="69"/>
      <c r="R145" s="76">
        <v>971.87755962500012</v>
      </c>
      <c r="S145" s="77">
        <v>6.6954644842390221E-4</v>
      </c>
      <c r="T145" s="77">
        <f t="shared" si="2"/>
        <v>1.0114262356137171E-2</v>
      </c>
      <c r="U145" s="77">
        <f>R145/'סכום נכסי הקרן'!$C$42</f>
        <v>2.9696851612034741E-4</v>
      </c>
    </row>
    <row r="146" spans="2:21">
      <c r="B146" s="75" t="s">
        <v>430</v>
      </c>
      <c r="C146" s="69">
        <v>1260769</v>
      </c>
      <c r="D146" s="82" t="s">
        <v>117</v>
      </c>
      <c r="E146" s="82" t="s">
        <v>251</v>
      </c>
      <c r="F146" s="69">
        <v>520033234</v>
      </c>
      <c r="G146" s="82" t="s">
        <v>421</v>
      </c>
      <c r="H146" s="69" t="s">
        <v>422</v>
      </c>
      <c r="I146" s="69" t="s">
        <v>128</v>
      </c>
      <c r="J146" s="69"/>
      <c r="K146" s="76">
        <v>3.5399999999979848</v>
      </c>
      <c r="L146" s="82" t="s">
        <v>130</v>
      </c>
      <c r="M146" s="83">
        <v>1.3300000000000001E-2</v>
      </c>
      <c r="N146" s="83">
        <v>3.5499999999974809E-2</v>
      </c>
      <c r="O146" s="76">
        <v>270627.98822399997</v>
      </c>
      <c r="P146" s="78">
        <v>102.71</v>
      </c>
      <c r="Q146" s="69"/>
      <c r="R146" s="76">
        <v>277.96201761400005</v>
      </c>
      <c r="S146" s="77">
        <v>8.2508532995121937E-4</v>
      </c>
      <c r="T146" s="77">
        <f t="shared" si="2"/>
        <v>2.8927314385919062E-3</v>
      </c>
      <c r="U146" s="77">
        <f>R146/'סכום נכסי הקרן'!$C$42</f>
        <v>8.4934534284851587E-5</v>
      </c>
    </row>
    <row r="147" spans="2:21">
      <c r="B147" s="75" t="s">
        <v>432</v>
      </c>
      <c r="C147" s="69">
        <v>6120224</v>
      </c>
      <c r="D147" s="82" t="s">
        <v>117</v>
      </c>
      <c r="E147" s="82" t="s">
        <v>251</v>
      </c>
      <c r="F147" s="69">
        <v>520020116</v>
      </c>
      <c r="G147" s="82" t="s">
        <v>265</v>
      </c>
      <c r="H147" s="69" t="s">
        <v>429</v>
      </c>
      <c r="I147" s="69" t="s">
        <v>262</v>
      </c>
      <c r="J147" s="69"/>
      <c r="K147" s="76">
        <v>3.7599999999802391</v>
      </c>
      <c r="L147" s="82" t="s">
        <v>130</v>
      </c>
      <c r="M147" s="83">
        <v>1.8000000000000002E-2</v>
      </c>
      <c r="N147" s="83">
        <v>3.2899999999904284E-2</v>
      </c>
      <c r="O147" s="76">
        <v>30684.354810000004</v>
      </c>
      <c r="P147" s="78">
        <v>105.55</v>
      </c>
      <c r="Q147" s="69"/>
      <c r="R147" s="76">
        <v>32.387336439000009</v>
      </c>
      <c r="S147" s="77">
        <v>3.661538726100421E-5</v>
      </c>
      <c r="T147" s="77">
        <f t="shared" si="2"/>
        <v>3.3705276401990616E-4</v>
      </c>
      <c r="U147" s="77">
        <f>R147/'סכום נכסי הקרן'!$C$42</f>
        <v>9.8963281414702201E-6</v>
      </c>
    </row>
    <row r="148" spans="2:21">
      <c r="B148" s="75" t="s">
        <v>433</v>
      </c>
      <c r="C148" s="69">
        <v>1193630</v>
      </c>
      <c r="D148" s="82" t="s">
        <v>117</v>
      </c>
      <c r="E148" s="82" t="s">
        <v>251</v>
      </c>
      <c r="F148" s="69">
        <v>520025438</v>
      </c>
      <c r="G148" s="82" t="s">
        <v>265</v>
      </c>
      <c r="H148" s="69" t="s">
        <v>429</v>
      </c>
      <c r="I148" s="69" t="s">
        <v>262</v>
      </c>
      <c r="J148" s="69"/>
      <c r="K148" s="76">
        <v>4.9999999999976135</v>
      </c>
      <c r="L148" s="82" t="s">
        <v>130</v>
      </c>
      <c r="M148" s="83">
        <v>3.6200000000000003E-2</v>
      </c>
      <c r="N148" s="83">
        <v>4.1299999999977563E-2</v>
      </c>
      <c r="O148" s="76">
        <v>842052.83347600012</v>
      </c>
      <c r="P148" s="78">
        <v>99.51</v>
      </c>
      <c r="Q148" s="69"/>
      <c r="R148" s="76">
        <v>837.92677057600008</v>
      </c>
      <c r="S148" s="77">
        <v>4.7380878397509983E-4</v>
      </c>
      <c r="T148" s="77">
        <f t="shared" si="2"/>
        <v>8.7202457849798656E-3</v>
      </c>
      <c r="U148" s="77">
        <f>R148/'סכום נכסי הקרן'!$C$42</f>
        <v>2.5603829125500529E-4</v>
      </c>
    </row>
    <row r="149" spans="2:21">
      <c r="B149" s="75" t="s">
        <v>434</v>
      </c>
      <c r="C149" s="69">
        <v>1132828</v>
      </c>
      <c r="D149" s="82" t="s">
        <v>117</v>
      </c>
      <c r="E149" s="82" t="s">
        <v>251</v>
      </c>
      <c r="F149" s="69">
        <v>511930125</v>
      </c>
      <c r="G149" s="82" t="s">
        <v>153</v>
      </c>
      <c r="H149" s="69" t="s">
        <v>429</v>
      </c>
      <c r="I149" s="69" t="s">
        <v>262</v>
      </c>
      <c r="J149" s="69"/>
      <c r="K149" s="76">
        <v>1.0100000000003198</v>
      </c>
      <c r="L149" s="82" t="s">
        <v>130</v>
      </c>
      <c r="M149" s="83">
        <v>1.9799999999999998E-2</v>
      </c>
      <c r="N149" s="83">
        <v>2.9800000000073542E-2</v>
      </c>
      <c r="O149" s="76">
        <v>112606.389125</v>
      </c>
      <c r="P149" s="78">
        <v>109.45</v>
      </c>
      <c r="Q149" s="76">
        <v>126.95806089800003</v>
      </c>
      <c r="R149" s="76">
        <v>250.20575379200002</v>
      </c>
      <c r="S149" s="77">
        <v>1.4822501617384098E-3</v>
      </c>
      <c r="T149" s="77">
        <f t="shared" si="2"/>
        <v>2.6038739260980603E-3</v>
      </c>
      <c r="U149" s="77">
        <f>R149/'סכום נכסי הקרן'!$C$42</f>
        <v>7.6453284359249128E-5</v>
      </c>
    </row>
    <row r="150" spans="2:21">
      <c r="B150" s="75" t="s">
        <v>436</v>
      </c>
      <c r="C150" s="69">
        <v>1166057</v>
      </c>
      <c r="D150" s="82" t="s">
        <v>117</v>
      </c>
      <c r="E150" s="82" t="s">
        <v>251</v>
      </c>
      <c r="F150" s="69">
        <v>514401702</v>
      </c>
      <c r="G150" s="82" t="s">
        <v>272</v>
      </c>
      <c r="H150" s="69" t="s">
        <v>438</v>
      </c>
      <c r="I150" s="69" t="s">
        <v>262</v>
      </c>
      <c r="J150" s="69"/>
      <c r="K150" s="76">
        <v>3.7200000000027629</v>
      </c>
      <c r="L150" s="82" t="s">
        <v>130</v>
      </c>
      <c r="M150" s="83">
        <v>2.75E-2</v>
      </c>
      <c r="N150" s="83">
        <v>3.5800000000024992E-2</v>
      </c>
      <c r="O150" s="76">
        <v>565971.39768000017</v>
      </c>
      <c r="P150" s="78">
        <v>107.45</v>
      </c>
      <c r="Q150" s="69"/>
      <c r="R150" s="76">
        <v>608.13625060600009</v>
      </c>
      <c r="S150" s="77">
        <v>6.2676824665927979E-4</v>
      </c>
      <c r="T150" s="77">
        <f t="shared" si="2"/>
        <v>6.3288317813202499E-3</v>
      </c>
      <c r="U150" s="77">
        <f>R150/'סכום נכסי הקרן'!$C$42</f>
        <v>1.8582311954104509E-4</v>
      </c>
    </row>
    <row r="151" spans="2:21">
      <c r="B151" s="75" t="s">
        <v>439</v>
      </c>
      <c r="C151" s="69">
        <v>1180355</v>
      </c>
      <c r="D151" s="82" t="s">
        <v>117</v>
      </c>
      <c r="E151" s="82" t="s">
        <v>251</v>
      </c>
      <c r="F151" s="69">
        <v>514401702</v>
      </c>
      <c r="G151" s="82" t="s">
        <v>272</v>
      </c>
      <c r="H151" s="69" t="s">
        <v>438</v>
      </c>
      <c r="I151" s="69" t="s">
        <v>262</v>
      </c>
      <c r="J151" s="69"/>
      <c r="K151" s="76">
        <v>3.9700000000480302</v>
      </c>
      <c r="L151" s="82" t="s">
        <v>130</v>
      </c>
      <c r="M151" s="83">
        <v>2.5000000000000001E-2</v>
      </c>
      <c r="N151" s="83">
        <v>5.9700000000480306E-2</v>
      </c>
      <c r="O151" s="76">
        <v>54553.362957000005</v>
      </c>
      <c r="P151" s="78">
        <v>88.16</v>
      </c>
      <c r="Q151" s="69"/>
      <c r="R151" s="76">
        <v>48.094243577000007</v>
      </c>
      <c r="S151" s="77">
        <v>6.4122565822369705E-5</v>
      </c>
      <c r="T151" s="77">
        <f t="shared" si="2"/>
        <v>5.0051345721516152E-4</v>
      </c>
      <c r="U151" s="77">
        <f>R151/'סכום נכסי הקרן'!$C$42</f>
        <v>1.4695756690280151E-5</v>
      </c>
    </row>
    <row r="152" spans="2:21">
      <c r="B152" s="75" t="s">
        <v>440</v>
      </c>
      <c r="C152" s="69">
        <v>1260603</v>
      </c>
      <c r="D152" s="82" t="s">
        <v>117</v>
      </c>
      <c r="E152" s="82" t="s">
        <v>251</v>
      </c>
      <c r="F152" s="69">
        <v>520033234</v>
      </c>
      <c r="G152" s="82" t="s">
        <v>421</v>
      </c>
      <c r="H152" s="69" t="s">
        <v>441</v>
      </c>
      <c r="I152" s="69" t="s">
        <v>128</v>
      </c>
      <c r="J152" s="69"/>
      <c r="K152" s="76">
        <v>2.6299999999978598</v>
      </c>
      <c r="L152" s="82" t="s">
        <v>130</v>
      </c>
      <c r="M152" s="83">
        <v>0.04</v>
      </c>
      <c r="N152" s="83">
        <v>9.3299999999912356E-2</v>
      </c>
      <c r="O152" s="76">
        <v>406295.76495000004</v>
      </c>
      <c r="P152" s="78">
        <v>96.6</v>
      </c>
      <c r="Q152" s="69"/>
      <c r="R152" s="76">
        <v>392.48170266800008</v>
      </c>
      <c r="S152" s="77">
        <v>1.5653840250290217E-4</v>
      </c>
      <c r="T152" s="77">
        <f t="shared" si="2"/>
        <v>4.0845298581636902E-3</v>
      </c>
      <c r="U152" s="77">
        <f>R152/'סכום נכסי הקרן'!$C$42</f>
        <v>1.1992735884412861E-4</v>
      </c>
    </row>
    <row r="153" spans="2:21">
      <c r="B153" s="75" t="s">
        <v>442</v>
      </c>
      <c r="C153" s="69">
        <v>1260652</v>
      </c>
      <c r="D153" s="82" t="s">
        <v>117</v>
      </c>
      <c r="E153" s="82" t="s">
        <v>251</v>
      </c>
      <c r="F153" s="69">
        <v>520033234</v>
      </c>
      <c r="G153" s="82" t="s">
        <v>421</v>
      </c>
      <c r="H153" s="69" t="s">
        <v>441</v>
      </c>
      <c r="I153" s="69" t="s">
        <v>128</v>
      </c>
      <c r="J153" s="69"/>
      <c r="K153" s="76">
        <v>3.2999999999983607</v>
      </c>
      <c r="L153" s="82" t="s">
        <v>130</v>
      </c>
      <c r="M153" s="83">
        <v>3.2799999999999996E-2</v>
      </c>
      <c r="N153" s="83">
        <v>9.4299999999946441E-2</v>
      </c>
      <c r="O153" s="76">
        <v>397032.53260100004</v>
      </c>
      <c r="P153" s="78">
        <v>92.19</v>
      </c>
      <c r="Q153" s="69"/>
      <c r="R153" s="76">
        <v>366.02429137200005</v>
      </c>
      <c r="S153" s="77">
        <v>2.8196302506715488E-4</v>
      </c>
      <c r="T153" s="77">
        <f t="shared" si="2"/>
        <v>3.8091894138229192E-3</v>
      </c>
      <c r="U153" s="77">
        <f>R153/'סכום נכסי הקרן'!$C$42</f>
        <v>1.1184298844669863E-4</v>
      </c>
    </row>
    <row r="154" spans="2:21">
      <c r="B154" s="75" t="s">
        <v>443</v>
      </c>
      <c r="C154" s="69">
        <v>1260736</v>
      </c>
      <c r="D154" s="82" t="s">
        <v>117</v>
      </c>
      <c r="E154" s="82" t="s">
        <v>251</v>
      </c>
      <c r="F154" s="69">
        <v>520033234</v>
      </c>
      <c r="G154" s="82" t="s">
        <v>421</v>
      </c>
      <c r="H154" s="69" t="s">
        <v>441</v>
      </c>
      <c r="I154" s="69" t="s">
        <v>128</v>
      </c>
      <c r="J154" s="69"/>
      <c r="K154" s="76">
        <v>3.909999999988937</v>
      </c>
      <c r="L154" s="82" t="s">
        <v>130</v>
      </c>
      <c r="M154" s="83">
        <v>1.7899999999999999E-2</v>
      </c>
      <c r="N154" s="83">
        <v>8.4999999999807035E-2</v>
      </c>
      <c r="O154" s="76">
        <v>184804.30823900003</v>
      </c>
      <c r="P154" s="78">
        <v>84.13</v>
      </c>
      <c r="Q154" s="69"/>
      <c r="R154" s="76">
        <v>155.47585809200004</v>
      </c>
      <c r="S154" s="77">
        <v>1.7967955586547702E-4</v>
      </c>
      <c r="T154" s="77">
        <f t="shared" si="2"/>
        <v>1.6180264717654356E-3</v>
      </c>
      <c r="U154" s="77">
        <f>R154/'סכום נכסי הקרן'!$C$42</f>
        <v>4.7507460598158326E-5</v>
      </c>
    </row>
    <row r="155" spans="2:21">
      <c r="B155" s="75" t="s">
        <v>444</v>
      </c>
      <c r="C155" s="69">
        <v>6120323</v>
      </c>
      <c r="D155" s="82" t="s">
        <v>117</v>
      </c>
      <c r="E155" s="82" t="s">
        <v>251</v>
      </c>
      <c r="F155" s="69">
        <v>520020116</v>
      </c>
      <c r="G155" s="82" t="s">
        <v>265</v>
      </c>
      <c r="H155" s="69" t="s">
        <v>438</v>
      </c>
      <c r="I155" s="69" t="s">
        <v>262</v>
      </c>
      <c r="J155" s="69"/>
      <c r="K155" s="76">
        <v>3.0100000000004163</v>
      </c>
      <c r="L155" s="82" t="s">
        <v>130</v>
      </c>
      <c r="M155" s="83">
        <v>3.3000000000000002E-2</v>
      </c>
      <c r="N155" s="83">
        <v>4.9799999999991684E-2</v>
      </c>
      <c r="O155" s="76">
        <v>480453.4892960001</v>
      </c>
      <c r="P155" s="78">
        <v>105.04</v>
      </c>
      <c r="Q155" s="69"/>
      <c r="R155" s="76">
        <v>504.66834687900007</v>
      </c>
      <c r="S155" s="77">
        <v>7.6094085356528582E-4</v>
      </c>
      <c r="T155" s="77">
        <f t="shared" si="2"/>
        <v>5.2520484834959703E-3</v>
      </c>
      <c r="U155" s="77">
        <f>R155/'סכום נכסי הקרן'!$C$42</f>
        <v>1.542072955809301E-4</v>
      </c>
    </row>
    <row r="156" spans="2:21">
      <c r="B156" s="75" t="s">
        <v>445</v>
      </c>
      <c r="C156" s="69">
        <v>1168350</v>
      </c>
      <c r="D156" s="82" t="s">
        <v>117</v>
      </c>
      <c r="E156" s="82" t="s">
        <v>251</v>
      </c>
      <c r="F156" s="69">
        <v>515434074</v>
      </c>
      <c r="G156" s="82" t="s">
        <v>265</v>
      </c>
      <c r="H156" s="69" t="s">
        <v>438</v>
      </c>
      <c r="I156" s="69" t="s">
        <v>262</v>
      </c>
      <c r="J156" s="69"/>
      <c r="K156" s="76">
        <v>2.5000000000019109</v>
      </c>
      <c r="L156" s="82" t="s">
        <v>130</v>
      </c>
      <c r="M156" s="83">
        <v>1E-3</v>
      </c>
      <c r="N156" s="83">
        <v>2.7500000000028665E-2</v>
      </c>
      <c r="O156" s="76">
        <v>505785.92301600007</v>
      </c>
      <c r="P156" s="78">
        <v>103.46</v>
      </c>
      <c r="Q156" s="69"/>
      <c r="R156" s="76">
        <v>523.28611387400008</v>
      </c>
      <c r="S156" s="77">
        <v>8.9312553727816937E-4</v>
      </c>
      <c r="T156" s="77">
        <f t="shared" si="2"/>
        <v>5.4458022933334144E-3</v>
      </c>
      <c r="U156" s="77">
        <f>R156/'סכום נכסי הקרן'!$C$42</f>
        <v>1.5989617128674727E-4</v>
      </c>
    </row>
    <row r="157" spans="2:21">
      <c r="B157" s="75" t="s">
        <v>446</v>
      </c>
      <c r="C157" s="69">
        <v>1175975</v>
      </c>
      <c r="D157" s="82" t="s">
        <v>117</v>
      </c>
      <c r="E157" s="82" t="s">
        <v>251</v>
      </c>
      <c r="F157" s="69">
        <v>515434074</v>
      </c>
      <c r="G157" s="82" t="s">
        <v>265</v>
      </c>
      <c r="H157" s="69" t="s">
        <v>438</v>
      </c>
      <c r="I157" s="69" t="s">
        <v>262</v>
      </c>
      <c r="J157" s="69"/>
      <c r="K157" s="76">
        <v>5.2100000000099627</v>
      </c>
      <c r="L157" s="82" t="s">
        <v>130</v>
      </c>
      <c r="M157" s="83">
        <v>3.0000000000000001E-3</v>
      </c>
      <c r="N157" s="83">
        <v>3.7300000000073684E-2</v>
      </c>
      <c r="O157" s="76">
        <v>285230.58013199997</v>
      </c>
      <c r="P157" s="78">
        <v>91.84</v>
      </c>
      <c r="Q157" s="69"/>
      <c r="R157" s="76">
        <v>261.95577215900005</v>
      </c>
      <c r="S157" s="77">
        <v>7.8837841460057377E-4</v>
      </c>
      <c r="T157" s="77">
        <f t="shared" si="2"/>
        <v>2.7261555522929532E-3</v>
      </c>
      <c r="U157" s="77">
        <f>R157/'סכום נכסי הקרן'!$C$42</f>
        <v>8.0043639424326685E-5</v>
      </c>
    </row>
    <row r="158" spans="2:21">
      <c r="B158" s="75" t="s">
        <v>447</v>
      </c>
      <c r="C158" s="69">
        <v>1185834</v>
      </c>
      <c r="D158" s="82" t="s">
        <v>117</v>
      </c>
      <c r="E158" s="82" t="s">
        <v>251</v>
      </c>
      <c r="F158" s="69">
        <v>515434074</v>
      </c>
      <c r="G158" s="82" t="s">
        <v>265</v>
      </c>
      <c r="H158" s="69" t="s">
        <v>438</v>
      </c>
      <c r="I158" s="69" t="s">
        <v>262</v>
      </c>
      <c r="J158" s="69"/>
      <c r="K158" s="76">
        <v>3.7299999999984421</v>
      </c>
      <c r="L158" s="82" t="s">
        <v>130</v>
      </c>
      <c r="M158" s="83">
        <v>3.0000000000000001E-3</v>
      </c>
      <c r="N158" s="83">
        <v>3.6199999999991316E-2</v>
      </c>
      <c r="O158" s="76">
        <v>414274.43191200006</v>
      </c>
      <c r="P158" s="78">
        <v>94.5</v>
      </c>
      <c r="Q158" s="69"/>
      <c r="R158" s="76">
        <v>391.48934615700006</v>
      </c>
      <c r="S158" s="77">
        <v>8.1453879652379089E-4</v>
      </c>
      <c r="T158" s="77">
        <f t="shared" si="2"/>
        <v>4.0742024727809592E-3</v>
      </c>
      <c r="U158" s="77">
        <f>R158/'סכום נכסי הקרן'!$C$42</f>
        <v>1.1962413274572199E-4</v>
      </c>
    </row>
    <row r="159" spans="2:21">
      <c r="B159" s="75" t="s">
        <v>448</v>
      </c>
      <c r="C159" s="69">
        <v>1192129</v>
      </c>
      <c r="D159" s="82" t="s">
        <v>117</v>
      </c>
      <c r="E159" s="82" t="s">
        <v>251</v>
      </c>
      <c r="F159" s="69">
        <v>515434074</v>
      </c>
      <c r="G159" s="82" t="s">
        <v>265</v>
      </c>
      <c r="H159" s="69" t="s">
        <v>438</v>
      </c>
      <c r="I159" s="69" t="s">
        <v>262</v>
      </c>
      <c r="J159" s="69"/>
      <c r="K159" s="76">
        <v>3.2399999999929472</v>
      </c>
      <c r="L159" s="82" t="s">
        <v>130</v>
      </c>
      <c r="M159" s="83">
        <v>3.0000000000000001E-3</v>
      </c>
      <c r="N159" s="83">
        <v>3.549999999989488E-2</v>
      </c>
      <c r="O159" s="76">
        <v>159459.39662400002</v>
      </c>
      <c r="P159" s="78">
        <v>92.47</v>
      </c>
      <c r="Q159" s="69"/>
      <c r="R159" s="76">
        <v>147.45210972100003</v>
      </c>
      <c r="S159" s="77">
        <v>6.3783758649600003E-4</v>
      </c>
      <c r="T159" s="77">
        <f t="shared" si="2"/>
        <v>1.5345238789745948E-3</v>
      </c>
      <c r="U159" s="77">
        <f>R159/'סכום נכסי הקרן'!$C$42</f>
        <v>4.5055710762121022E-5</v>
      </c>
    </row>
    <row r="160" spans="2:21">
      <c r="B160" s="75" t="s">
        <v>449</v>
      </c>
      <c r="C160" s="69">
        <v>1188192</v>
      </c>
      <c r="D160" s="82" t="s">
        <v>117</v>
      </c>
      <c r="E160" s="82" t="s">
        <v>251</v>
      </c>
      <c r="F160" s="69">
        <v>512607888</v>
      </c>
      <c r="G160" s="82" t="s">
        <v>451</v>
      </c>
      <c r="H160" s="69" t="s">
        <v>441</v>
      </c>
      <c r="I160" s="69" t="s">
        <v>128</v>
      </c>
      <c r="J160" s="69"/>
      <c r="K160" s="76">
        <v>4.2700000000104659</v>
      </c>
      <c r="L160" s="82" t="s">
        <v>130</v>
      </c>
      <c r="M160" s="83">
        <v>3.2500000000000001E-2</v>
      </c>
      <c r="N160" s="83">
        <v>4.9400000000138881E-2</v>
      </c>
      <c r="O160" s="76">
        <v>204383.20111200004</v>
      </c>
      <c r="P160" s="78">
        <v>97.23</v>
      </c>
      <c r="Q160" s="69"/>
      <c r="R160" s="76">
        <v>198.72178089600004</v>
      </c>
      <c r="S160" s="77">
        <v>7.86089235046154E-4</v>
      </c>
      <c r="T160" s="77">
        <f t="shared" si="2"/>
        <v>2.068083790962807E-3</v>
      </c>
      <c r="U160" s="77">
        <f>R160/'סכום נכסי הקרן'!$C$42</f>
        <v>6.0721756366356053E-5</v>
      </c>
    </row>
    <row r="161" spans="2:21">
      <c r="B161" s="75" t="s">
        <v>456</v>
      </c>
      <c r="C161" s="69">
        <v>3660156</v>
      </c>
      <c r="D161" s="82" t="s">
        <v>117</v>
      </c>
      <c r="E161" s="82" t="s">
        <v>251</v>
      </c>
      <c r="F161" s="69">
        <v>520038332</v>
      </c>
      <c r="G161" s="82" t="s">
        <v>265</v>
      </c>
      <c r="H161" s="69" t="s">
        <v>455</v>
      </c>
      <c r="I161" s="69"/>
      <c r="J161" s="69"/>
      <c r="K161" s="76">
        <v>3.4199999999989035</v>
      </c>
      <c r="L161" s="82" t="s">
        <v>130</v>
      </c>
      <c r="M161" s="83">
        <v>1.9E-2</v>
      </c>
      <c r="N161" s="83">
        <v>3.5000000000011904E-2</v>
      </c>
      <c r="O161" s="76">
        <v>415583.52000000008</v>
      </c>
      <c r="P161" s="78">
        <v>101</v>
      </c>
      <c r="Q161" s="69"/>
      <c r="R161" s="76">
        <v>419.73934621300009</v>
      </c>
      <c r="S161" s="77">
        <v>7.6420579944135015E-4</v>
      </c>
      <c r="T161" s="77">
        <f t="shared" si="2"/>
        <v>4.3681982640177922E-3</v>
      </c>
      <c r="U161" s="77">
        <f>R161/'סכום נכסי הקרן'!$C$42</f>
        <v>1.282562495323953E-4</v>
      </c>
    </row>
    <row r="162" spans="2:21">
      <c r="B162" s="75" t="s">
        <v>457</v>
      </c>
      <c r="C162" s="69">
        <v>1155928</v>
      </c>
      <c r="D162" s="82" t="s">
        <v>117</v>
      </c>
      <c r="E162" s="82" t="s">
        <v>251</v>
      </c>
      <c r="F162" s="69">
        <v>515327120</v>
      </c>
      <c r="G162" s="82" t="s">
        <v>265</v>
      </c>
      <c r="H162" s="69" t="s">
        <v>455</v>
      </c>
      <c r="I162" s="69"/>
      <c r="J162" s="69"/>
      <c r="K162" s="76">
        <v>3.75</v>
      </c>
      <c r="L162" s="82" t="s">
        <v>130</v>
      </c>
      <c r="M162" s="83">
        <v>2.75E-2</v>
      </c>
      <c r="N162" s="83">
        <v>2.8600000000005878E-2</v>
      </c>
      <c r="O162" s="76">
        <v>435268.21383900003</v>
      </c>
      <c r="P162" s="78">
        <v>109.41</v>
      </c>
      <c r="Q162" s="69"/>
      <c r="R162" s="76">
        <v>476.22694635200014</v>
      </c>
      <c r="S162" s="77">
        <v>8.5217609932195784E-4</v>
      </c>
      <c r="T162" s="77">
        <f t="shared" si="2"/>
        <v>4.9560608008324758E-3</v>
      </c>
      <c r="U162" s="77">
        <f>R162/'סכום נכסי הקרן'!$C$42</f>
        <v>1.4551669414946316E-4</v>
      </c>
    </row>
    <row r="163" spans="2:21">
      <c r="B163" s="75" t="s">
        <v>459</v>
      </c>
      <c r="C163" s="69">
        <v>1177658</v>
      </c>
      <c r="D163" s="82" t="s">
        <v>117</v>
      </c>
      <c r="E163" s="82" t="s">
        <v>251</v>
      </c>
      <c r="F163" s="69">
        <v>515327120</v>
      </c>
      <c r="G163" s="82" t="s">
        <v>265</v>
      </c>
      <c r="H163" s="69" t="s">
        <v>455</v>
      </c>
      <c r="I163" s="69"/>
      <c r="J163" s="69"/>
      <c r="K163" s="76">
        <v>5.4099999999967823</v>
      </c>
      <c r="L163" s="82" t="s">
        <v>130</v>
      </c>
      <c r="M163" s="83">
        <v>8.5000000000000006E-3</v>
      </c>
      <c r="N163" s="83">
        <v>3.0199999999966285E-2</v>
      </c>
      <c r="O163" s="76">
        <v>334867.32511300006</v>
      </c>
      <c r="P163" s="78">
        <v>97.44</v>
      </c>
      <c r="Q163" s="69"/>
      <c r="R163" s="76">
        <v>326.29474940500006</v>
      </c>
      <c r="S163" s="77">
        <v>6.4758215970675157E-4</v>
      </c>
      <c r="T163" s="77">
        <f t="shared" si="2"/>
        <v>3.3957268261092482E-3</v>
      </c>
      <c r="U163" s="77">
        <f>R163/'סכום נכסי הקרן'!$C$42</f>
        <v>9.9703163828633064E-5</v>
      </c>
    </row>
    <row r="164" spans="2:21">
      <c r="B164" s="75" t="s">
        <v>460</v>
      </c>
      <c r="C164" s="69">
        <v>1193929</v>
      </c>
      <c r="D164" s="82" t="s">
        <v>117</v>
      </c>
      <c r="E164" s="82" t="s">
        <v>251</v>
      </c>
      <c r="F164" s="69">
        <v>515327120</v>
      </c>
      <c r="G164" s="82" t="s">
        <v>265</v>
      </c>
      <c r="H164" s="69" t="s">
        <v>455</v>
      </c>
      <c r="I164" s="69"/>
      <c r="J164" s="69"/>
      <c r="K164" s="76">
        <v>6.7299999999779017</v>
      </c>
      <c r="L164" s="82" t="s">
        <v>130</v>
      </c>
      <c r="M164" s="83">
        <v>3.1800000000000002E-2</v>
      </c>
      <c r="N164" s="83">
        <v>3.6099999999891261E-2</v>
      </c>
      <c r="O164" s="76">
        <v>142321.77121800004</v>
      </c>
      <c r="P164" s="78">
        <v>100.16</v>
      </c>
      <c r="Q164" s="69"/>
      <c r="R164" s="76">
        <v>142.54948345500003</v>
      </c>
      <c r="S164" s="77">
        <v>7.2665052189318916E-4</v>
      </c>
      <c r="T164" s="77">
        <f t="shared" si="2"/>
        <v>1.4835025874576407E-3</v>
      </c>
      <c r="U164" s="77">
        <f>R164/'סכום נכסי הקרן'!$C$42</f>
        <v>4.3557656163691534E-5</v>
      </c>
    </row>
    <row r="165" spans="2:21">
      <c r="B165" s="75" t="s">
        <v>461</v>
      </c>
      <c r="C165" s="69">
        <v>1169531</v>
      </c>
      <c r="D165" s="82" t="s">
        <v>117</v>
      </c>
      <c r="E165" s="82" t="s">
        <v>251</v>
      </c>
      <c r="F165" s="69">
        <v>516167343</v>
      </c>
      <c r="G165" s="82" t="s">
        <v>272</v>
      </c>
      <c r="H165" s="69" t="s">
        <v>455</v>
      </c>
      <c r="I165" s="69"/>
      <c r="J165" s="69"/>
      <c r="K165" s="76">
        <v>2.5099999999996001</v>
      </c>
      <c r="L165" s="82" t="s">
        <v>130</v>
      </c>
      <c r="M165" s="83">
        <v>1.6399999999999998E-2</v>
      </c>
      <c r="N165" s="83">
        <v>2.8799999999997997E-2</v>
      </c>
      <c r="O165" s="76">
        <v>185653.48038299999</v>
      </c>
      <c r="P165" s="78">
        <v>107.69</v>
      </c>
      <c r="Q165" s="69"/>
      <c r="R165" s="76">
        <v>199.93022670800002</v>
      </c>
      <c r="S165" s="77">
        <v>7.1195194809429562E-4</v>
      </c>
      <c r="T165" s="77">
        <f t="shared" si="2"/>
        <v>2.0806600027136568E-3</v>
      </c>
      <c r="U165" s="77">
        <f>R165/'סכום נכסי הקרן'!$C$42</f>
        <v>6.109101106932497E-5</v>
      </c>
    </row>
    <row r="166" spans="2:21">
      <c r="B166" s="75" t="s">
        <v>463</v>
      </c>
      <c r="C166" s="69">
        <v>1179340</v>
      </c>
      <c r="D166" s="82" t="s">
        <v>117</v>
      </c>
      <c r="E166" s="82" t="s">
        <v>251</v>
      </c>
      <c r="F166" s="69">
        <v>514599943</v>
      </c>
      <c r="G166" s="82" t="s">
        <v>465</v>
      </c>
      <c r="H166" s="69" t="s">
        <v>455</v>
      </c>
      <c r="I166" s="69"/>
      <c r="J166" s="69"/>
      <c r="K166" s="76">
        <v>3.2700000000020486</v>
      </c>
      <c r="L166" s="82" t="s">
        <v>130</v>
      </c>
      <c r="M166" s="83">
        <v>1.4800000000000001E-2</v>
      </c>
      <c r="N166" s="83">
        <v>4.3000000000022763E-2</v>
      </c>
      <c r="O166" s="76">
        <v>842730.13196500007</v>
      </c>
      <c r="P166" s="78">
        <v>99.03</v>
      </c>
      <c r="Q166" s="69"/>
      <c r="R166" s="76">
        <v>834.5556188270001</v>
      </c>
      <c r="S166" s="77">
        <v>9.6831641335302769E-4</v>
      </c>
      <c r="T166" s="77">
        <f t="shared" si="2"/>
        <v>8.6851624425422717E-3</v>
      </c>
      <c r="U166" s="77">
        <f>R166/'סכום נכסי הקרן'!$C$42</f>
        <v>2.5500819654543784E-4</v>
      </c>
    </row>
    <row r="167" spans="2:21">
      <c r="B167" s="75" t="s">
        <v>466</v>
      </c>
      <c r="C167" s="69">
        <v>1113034</v>
      </c>
      <c r="D167" s="82" t="s">
        <v>117</v>
      </c>
      <c r="E167" s="82" t="s">
        <v>251</v>
      </c>
      <c r="F167" s="69" t="s">
        <v>467</v>
      </c>
      <c r="G167" s="82" t="s">
        <v>403</v>
      </c>
      <c r="H167" s="69" t="s">
        <v>455</v>
      </c>
      <c r="I167" s="69"/>
      <c r="J167" s="69"/>
      <c r="K167" s="76">
        <v>0</v>
      </c>
      <c r="L167" s="82" t="s">
        <v>130</v>
      </c>
      <c r="M167" s="83">
        <v>4.9000000000000002E-2</v>
      </c>
      <c r="N167" s="101">
        <v>0</v>
      </c>
      <c r="O167" s="76">
        <v>139554.51328499999</v>
      </c>
      <c r="P167" s="78">
        <v>23.05</v>
      </c>
      <c r="Q167" s="69"/>
      <c r="R167" s="76">
        <v>32.167309121000002</v>
      </c>
      <c r="S167" s="77">
        <v>3.0729046283383148E-4</v>
      </c>
      <c r="T167" s="77">
        <f t="shared" si="2"/>
        <v>3.3476295498199816E-4</v>
      </c>
      <c r="U167" s="77">
        <f>R167/'סכום נכסי הקרן'!$C$42</f>
        <v>9.8290962299137743E-6</v>
      </c>
    </row>
    <row r="168" spans="2:21">
      <c r="B168" s="72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76"/>
      <c r="P168" s="78"/>
      <c r="Q168" s="69"/>
      <c r="R168" s="69"/>
      <c r="S168" s="69"/>
      <c r="T168" s="77"/>
      <c r="U168" s="69"/>
    </row>
    <row r="169" spans="2:21">
      <c r="B169" s="86" t="s">
        <v>45</v>
      </c>
      <c r="C169" s="71"/>
      <c r="D169" s="71"/>
      <c r="E169" s="71"/>
      <c r="F169" s="71"/>
      <c r="G169" s="71"/>
      <c r="H169" s="71"/>
      <c r="I169" s="71"/>
      <c r="J169" s="71"/>
      <c r="K169" s="79">
        <v>4.0009711223194762</v>
      </c>
      <c r="L169" s="71"/>
      <c r="M169" s="71"/>
      <c r="N169" s="91">
        <v>5.6734226340563569E-2</v>
      </c>
      <c r="O169" s="79"/>
      <c r="P169" s="81"/>
      <c r="Q169" s="79">
        <v>61.592522852999998</v>
      </c>
      <c r="R169" s="79">
        <v>13971.766372650005</v>
      </c>
      <c r="S169" s="71"/>
      <c r="T169" s="80">
        <f t="shared" si="2"/>
        <v>0.14540320359507355</v>
      </c>
      <c r="U169" s="80">
        <f>R169/'סכום נכסי הקרן'!$C$42</f>
        <v>4.2692360639204428E-3</v>
      </c>
    </row>
    <row r="170" spans="2:21">
      <c r="B170" s="75" t="s">
        <v>468</v>
      </c>
      <c r="C170" s="69">
        <v>7480163</v>
      </c>
      <c r="D170" s="82" t="s">
        <v>117</v>
      </c>
      <c r="E170" s="82" t="s">
        <v>251</v>
      </c>
      <c r="F170" s="69">
        <v>520029935</v>
      </c>
      <c r="G170" s="82" t="s">
        <v>253</v>
      </c>
      <c r="H170" s="69" t="s">
        <v>254</v>
      </c>
      <c r="I170" s="69" t="s">
        <v>128</v>
      </c>
      <c r="J170" s="69"/>
      <c r="K170" s="69">
        <v>3.58</v>
      </c>
      <c r="L170" s="82" t="s">
        <v>130</v>
      </c>
      <c r="M170" s="83">
        <v>2.6800000000000001E-2</v>
      </c>
      <c r="N170" s="83">
        <v>4.5698449554340499E-2</v>
      </c>
      <c r="O170" s="76">
        <v>1.4078000000000002E-2</v>
      </c>
      <c r="P170" s="78">
        <v>95.02</v>
      </c>
      <c r="Q170" s="69"/>
      <c r="R170" s="76">
        <v>1.3351000000000001E-5</v>
      </c>
      <c r="S170" s="77">
        <v>5.3947961774612596E-12</v>
      </c>
      <c r="T170" s="77">
        <f t="shared" si="2"/>
        <v>1.3894293100963351E-10</v>
      </c>
      <c r="U170" s="77">
        <f>R170/'סכום נכסי הקרן'!$C$42</f>
        <v>4.0795536633777105E-12</v>
      </c>
    </row>
    <row r="171" spans="2:21">
      <c r="B171" s="75" t="s">
        <v>469</v>
      </c>
      <c r="C171" s="69">
        <v>6620488</v>
      </c>
      <c r="D171" s="82" t="s">
        <v>117</v>
      </c>
      <c r="E171" s="82" t="s">
        <v>251</v>
      </c>
      <c r="F171" s="69">
        <v>520000118</v>
      </c>
      <c r="G171" s="82" t="s">
        <v>253</v>
      </c>
      <c r="H171" s="69" t="s">
        <v>254</v>
      </c>
      <c r="I171" s="69" t="s">
        <v>128</v>
      </c>
      <c r="J171" s="69"/>
      <c r="K171" s="69">
        <v>4.01</v>
      </c>
      <c r="L171" s="82" t="s">
        <v>130</v>
      </c>
      <c r="M171" s="83">
        <v>2.5000000000000001E-2</v>
      </c>
      <c r="N171" s="83">
        <v>4.5001718803712613E-2</v>
      </c>
      <c r="O171" s="76">
        <v>3.1170000000000004E-3</v>
      </c>
      <c r="P171" s="78">
        <v>93.69</v>
      </c>
      <c r="Q171" s="69"/>
      <c r="R171" s="76">
        <v>2.9090000000000004E-6</v>
      </c>
      <c r="S171" s="77">
        <v>1.0505531430244689E-12</v>
      </c>
      <c r="T171" s="77">
        <f t="shared" si="2"/>
        <v>3.0273761239384611E-11</v>
      </c>
      <c r="U171" s="77">
        <f>R171/'סכום נכסי הקרן'!$C$42</f>
        <v>8.8887885602320134E-13</v>
      </c>
    </row>
    <row r="172" spans="2:21">
      <c r="B172" s="75" t="s">
        <v>470</v>
      </c>
      <c r="C172" s="69">
        <v>1133131</v>
      </c>
      <c r="D172" s="82" t="s">
        <v>117</v>
      </c>
      <c r="E172" s="82" t="s">
        <v>251</v>
      </c>
      <c r="F172" s="69">
        <v>520027194</v>
      </c>
      <c r="G172" s="82" t="s">
        <v>471</v>
      </c>
      <c r="H172" s="69" t="s">
        <v>283</v>
      </c>
      <c r="I172" s="69" t="s">
        <v>262</v>
      </c>
      <c r="J172" s="69"/>
      <c r="K172" s="69">
        <v>0.42</v>
      </c>
      <c r="L172" s="82" t="s">
        <v>130</v>
      </c>
      <c r="M172" s="83">
        <v>5.7000000000000002E-2</v>
      </c>
      <c r="N172" s="83">
        <v>4.8400458728121667E-2</v>
      </c>
      <c r="O172" s="76">
        <v>3.6364000000000007E-2</v>
      </c>
      <c r="P172" s="78">
        <v>100.82</v>
      </c>
      <c r="Q172" s="69"/>
      <c r="R172" s="76">
        <v>3.6623000000000012E-5</v>
      </c>
      <c r="S172" s="77">
        <v>2.3544124728904924E-10</v>
      </c>
      <c r="T172" s="77">
        <f t="shared" si="2"/>
        <v>3.8113302092471045E-10</v>
      </c>
      <c r="U172" s="77">
        <f>R172/'סכום נכסי הקרן'!$C$42</f>
        <v>1.1190584511563325E-11</v>
      </c>
    </row>
    <row r="173" spans="2:21">
      <c r="B173" s="75" t="s">
        <v>472</v>
      </c>
      <c r="C173" s="69">
        <v>2810372</v>
      </c>
      <c r="D173" s="82" t="s">
        <v>117</v>
      </c>
      <c r="E173" s="82" t="s">
        <v>251</v>
      </c>
      <c r="F173" s="69">
        <v>520027830</v>
      </c>
      <c r="G173" s="82" t="s">
        <v>346</v>
      </c>
      <c r="H173" s="69" t="s">
        <v>296</v>
      </c>
      <c r="I173" s="69" t="s">
        <v>262</v>
      </c>
      <c r="J173" s="69"/>
      <c r="K173" s="69">
        <v>8.4700000000000006</v>
      </c>
      <c r="L173" s="82" t="s">
        <v>130</v>
      </c>
      <c r="M173" s="83">
        <v>2.4E-2</v>
      </c>
      <c r="N173" s="83">
        <v>5.0300711424642798E-2</v>
      </c>
      <c r="O173" s="76">
        <v>2.0779000000000002E-2</v>
      </c>
      <c r="P173" s="78">
        <v>80.430000000000007</v>
      </c>
      <c r="Q173" s="69"/>
      <c r="R173" s="76">
        <v>1.6727000000000001E-5</v>
      </c>
      <c r="S173" s="77">
        <v>2.7666872691375964E-11</v>
      </c>
      <c r="T173" s="77">
        <f t="shared" si="2"/>
        <v>1.7407672885912215E-10</v>
      </c>
      <c r="U173" s="77">
        <f>R173/'סכום נכסי הקרן'!$C$42</f>
        <v>5.1111298125472977E-12</v>
      </c>
    </row>
    <row r="174" spans="2:21">
      <c r="B174" s="75" t="s">
        <v>474</v>
      </c>
      <c r="C174" s="69">
        <v>1138114</v>
      </c>
      <c r="D174" s="82" t="s">
        <v>117</v>
      </c>
      <c r="E174" s="82" t="s">
        <v>251</v>
      </c>
      <c r="F174" s="69">
        <v>520026683</v>
      </c>
      <c r="G174" s="82" t="s">
        <v>265</v>
      </c>
      <c r="H174" s="69" t="s">
        <v>291</v>
      </c>
      <c r="I174" s="69" t="s">
        <v>128</v>
      </c>
      <c r="J174" s="69"/>
      <c r="K174" s="69">
        <v>1.46</v>
      </c>
      <c r="L174" s="82" t="s">
        <v>130</v>
      </c>
      <c r="M174" s="83">
        <v>3.39E-2</v>
      </c>
      <c r="N174" s="83">
        <v>5.1100416606809348E-2</v>
      </c>
      <c r="O174" s="76">
        <v>7.0130000000000019E-3</v>
      </c>
      <c r="P174" s="78">
        <v>99.19</v>
      </c>
      <c r="Q174" s="69"/>
      <c r="R174" s="76">
        <v>6.9610000000000016E-6</v>
      </c>
      <c r="S174" s="77">
        <v>1.077054404102028E-11</v>
      </c>
      <c r="T174" s="77">
        <f t="shared" si="2"/>
        <v>7.2442644203285075E-11</v>
      </c>
      <c r="U174" s="77">
        <f>R174/'סכום נכסי הקרן'!$C$42</f>
        <v>2.1270146843511533E-12</v>
      </c>
    </row>
    <row r="175" spans="2:21">
      <c r="B175" s="75" t="s">
        <v>475</v>
      </c>
      <c r="C175" s="69">
        <v>1162866</v>
      </c>
      <c r="D175" s="82" t="s">
        <v>117</v>
      </c>
      <c r="E175" s="82" t="s">
        <v>251</v>
      </c>
      <c r="F175" s="69">
        <v>520026683</v>
      </c>
      <c r="G175" s="82" t="s">
        <v>265</v>
      </c>
      <c r="H175" s="69" t="s">
        <v>291</v>
      </c>
      <c r="I175" s="69" t="s">
        <v>128</v>
      </c>
      <c r="J175" s="69"/>
      <c r="K175" s="69">
        <v>6.36</v>
      </c>
      <c r="L175" s="82" t="s">
        <v>130</v>
      </c>
      <c r="M175" s="83">
        <v>2.4399999999999998E-2</v>
      </c>
      <c r="N175" s="83">
        <v>5.2100598396748327E-2</v>
      </c>
      <c r="O175" s="76">
        <v>2.0779000000000002E-2</v>
      </c>
      <c r="P175" s="78">
        <v>85.25</v>
      </c>
      <c r="Q175" s="69"/>
      <c r="R175" s="76">
        <v>1.7714000000000004E-5</v>
      </c>
      <c r="S175" s="77">
        <v>1.8915139940539156E-11</v>
      </c>
      <c r="T175" s="77">
        <f t="shared" si="2"/>
        <v>1.8434836940338912E-10</v>
      </c>
      <c r="U175" s="77">
        <f>R175/'סכום נכסי הקרן'!$C$42</f>
        <v>5.4127191665847337E-12</v>
      </c>
    </row>
    <row r="176" spans="2:21">
      <c r="B176" s="75" t="s">
        <v>476</v>
      </c>
      <c r="C176" s="69">
        <v>1132521</v>
      </c>
      <c r="D176" s="82" t="s">
        <v>117</v>
      </c>
      <c r="E176" s="82" t="s">
        <v>251</v>
      </c>
      <c r="F176" s="69">
        <v>513623314</v>
      </c>
      <c r="G176" s="82" t="s">
        <v>265</v>
      </c>
      <c r="H176" s="69" t="s">
        <v>291</v>
      </c>
      <c r="I176" s="69" t="s">
        <v>128</v>
      </c>
      <c r="J176" s="69"/>
      <c r="K176" s="76">
        <v>9.9999999992022807E-3</v>
      </c>
      <c r="L176" s="82" t="s">
        <v>130</v>
      </c>
      <c r="M176" s="83">
        <v>3.5000000000000003E-2</v>
      </c>
      <c r="N176" s="83">
        <v>0.1407000000006422</v>
      </c>
      <c r="O176" s="76">
        <v>98667.594955000008</v>
      </c>
      <c r="P176" s="78">
        <v>101.64</v>
      </c>
      <c r="Q176" s="69"/>
      <c r="R176" s="76">
        <v>100.285739208</v>
      </c>
      <c r="S176" s="77">
        <v>8.6545207710930034E-4</v>
      </c>
      <c r="T176" s="77">
        <f t="shared" si="2"/>
        <v>1.0436667323816373E-3</v>
      </c>
      <c r="U176" s="77">
        <f>R176/'סכום נכסי הקרן'!$C$42</f>
        <v>3.0643476501425968E-5</v>
      </c>
    </row>
    <row r="177" spans="2:21">
      <c r="B177" s="75" t="s">
        <v>477</v>
      </c>
      <c r="C177" s="69">
        <v>7590151</v>
      </c>
      <c r="D177" s="82" t="s">
        <v>117</v>
      </c>
      <c r="E177" s="82" t="s">
        <v>251</v>
      </c>
      <c r="F177" s="69">
        <v>520001736</v>
      </c>
      <c r="G177" s="82" t="s">
        <v>265</v>
      </c>
      <c r="H177" s="69" t="s">
        <v>296</v>
      </c>
      <c r="I177" s="69" t="s">
        <v>262</v>
      </c>
      <c r="J177" s="69"/>
      <c r="K177" s="76">
        <v>6.0599999999967924</v>
      </c>
      <c r="L177" s="82" t="s">
        <v>130</v>
      </c>
      <c r="M177" s="83">
        <v>2.5499999999999998E-2</v>
      </c>
      <c r="N177" s="83">
        <v>5.2399999999964225E-2</v>
      </c>
      <c r="O177" s="76">
        <v>760279.79458100011</v>
      </c>
      <c r="P177" s="78">
        <v>85.31</v>
      </c>
      <c r="Q177" s="69"/>
      <c r="R177" s="76">
        <v>648.59471806800013</v>
      </c>
      <c r="S177" s="77">
        <v>5.5785029703228726E-4</v>
      </c>
      <c r="T177" s="77">
        <f t="shared" si="2"/>
        <v>6.7498802461040249E-3</v>
      </c>
      <c r="U177" s="77">
        <f>R177/'סכום נכסי הקרן'!$C$42</f>
        <v>1.9818567584014256E-4</v>
      </c>
    </row>
    <row r="178" spans="2:21">
      <c r="B178" s="75" t="s">
        <v>478</v>
      </c>
      <c r="C178" s="69">
        <v>5850110</v>
      </c>
      <c r="D178" s="82" t="s">
        <v>117</v>
      </c>
      <c r="E178" s="82" t="s">
        <v>251</v>
      </c>
      <c r="F178" s="69">
        <v>520033986</v>
      </c>
      <c r="G178" s="82" t="s">
        <v>371</v>
      </c>
      <c r="H178" s="69" t="s">
        <v>291</v>
      </c>
      <c r="I178" s="69" t="s">
        <v>128</v>
      </c>
      <c r="J178" s="69"/>
      <c r="K178" s="76">
        <v>5.6299999999592591</v>
      </c>
      <c r="L178" s="82" t="s">
        <v>130</v>
      </c>
      <c r="M178" s="83">
        <v>1.95E-2</v>
      </c>
      <c r="N178" s="83">
        <v>5.2299999998851862E-2</v>
      </c>
      <c r="O178" s="76">
        <v>6493.6043960000006</v>
      </c>
      <c r="P178" s="78">
        <v>83.16</v>
      </c>
      <c r="Q178" s="69"/>
      <c r="R178" s="76">
        <v>5.4000811940000011</v>
      </c>
      <c r="S178" s="77">
        <v>5.6957289883742921E-6</v>
      </c>
      <c r="T178" s="77">
        <f t="shared" si="2"/>
        <v>5.6198270450480221E-5</v>
      </c>
      <c r="U178" s="77">
        <f>R178/'סכום נכסי הקרן'!$C$42</f>
        <v>1.6500577497955048E-6</v>
      </c>
    </row>
    <row r="179" spans="2:21">
      <c r="B179" s="75" t="s">
        <v>479</v>
      </c>
      <c r="C179" s="69">
        <v>4160156</v>
      </c>
      <c r="D179" s="82" t="s">
        <v>117</v>
      </c>
      <c r="E179" s="82" t="s">
        <v>251</v>
      </c>
      <c r="F179" s="69">
        <v>520038910</v>
      </c>
      <c r="G179" s="82" t="s">
        <v>265</v>
      </c>
      <c r="H179" s="69" t="s">
        <v>296</v>
      </c>
      <c r="I179" s="69" t="s">
        <v>262</v>
      </c>
      <c r="J179" s="69"/>
      <c r="K179" s="76">
        <v>1.3100000000023801</v>
      </c>
      <c r="L179" s="82" t="s">
        <v>130</v>
      </c>
      <c r="M179" s="83">
        <v>2.5499999999999998E-2</v>
      </c>
      <c r="N179" s="83">
        <v>4.9399999999976199E-2</v>
      </c>
      <c r="O179" s="76">
        <v>155843.82005200002</v>
      </c>
      <c r="P179" s="78">
        <v>97.06</v>
      </c>
      <c r="Q179" s="69"/>
      <c r="R179" s="76">
        <v>151.26201174400001</v>
      </c>
      <c r="S179" s="77">
        <v>7.7409459404740634E-4</v>
      </c>
      <c r="T179" s="77">
        <f t="shared" si="2"/>
        <v>1.5741732650831372E-3</v>
      </c>
      <c r="U179" s="77">
        <f>R179/'סכום נכסי הקרן'!$C$42</f>
        <v>4.6219870731789194E-5</v>
      </c>
    </row>
    <row r="180" spans="2:21">
      <c r="B180" s="75" t="s">
        <v>480</v>
      </c>
      <c r="C180" s="69">
        <v>2320232</v>
      </c>
      <c r="D180" s="82" t="s">
        <v>117</v>
      </c>
      <c r="E180" s="82" t="s">
        <v>251</v>
      </c>
      <c r="F180" s="69">
        <v>550010003</v>
      </c>
      <c r="G180" s="82" t="s">
        <v>124</v>
      </c>
      <c r="H180" s="69" t="s">
        <v>296</v>
      </c>
      <c r="I180" s="69" t="s">
        <v>262</v>
      </c>
      <c r="J180" s="69"/>
      <c r="K180" s="69">
        <v>4.05</v>
      </c>
      <c r="L180" s="82" t="s">
        <v>130</v>
      </c>
      <c r="M180" s="83">
        <v>2.2400000000000003E-2</v>
      </c>
      <c r="N180" s="83">
        <v>5.0198348182350257E-2</v>
      </c>
      <c r="O180" s="76">
        <v>1.7039000000000002E-2</v>
      </c>
      <c r="P180" s="78">
        <v>90.04</v>
      </c>
      <c r="Q180" s="69"/>
      <c r="R180" s="76">
        <v>1.5377000000000002E-5</v>
      </c>
      <c r="S180" s="77">
        <v>2.6539179751037297E-11</v>
      </c>
      <c r="T180" s="77">
        <f t="shared" si="2"/>
        <v>1.6002737249158374E-10</v>
      </c>
      <c r="U180" s="77">
        <f>R180/'סכום נכסי הקרן'!$C$42</f>
        <v>4.6986215775416866E-12</v>
      </c>
    </row>
    <row r="181" spans="2:21">
      <c r="B181" s="75" t="s">
        <v>482</v>
      </c>
      <c r="C181" s="69">
        <v>1135920</v>
      </c>
      <c r="D181" s="82" t="s">
        <v>117</v>
      </c>
      <c r="E181" s="82" t="s">
        <v>251</v>
      </c>
      <c r="F181" s="69">
        <v>520007469</v>
      </c>
      <c r="G181" s="82" t="s">
        <v>371</v>
      </c>
      <c r="H181" s="69" t="s">
        <v>291</v>
      </c>
      <c r="I181" s="69" t="s">
        <v>128</v>
      </c>
      <c r="J181" s="69"/>
      <c r="K181" s="76">
        <v>1</v>
      </c>
      <c r="L181" s="82" t="s">
        <v>130</v>
      </c>
      <c r="M181" s="83">
        <v>4.0999999999999995E-2</v>
      </c>
      <c r="N181" s="83">
        <v>5.5000000000183416E-2</v>
      </c>
      <c r="O181" s="76">
        <v>108236.96674900001</v>
      </c>
      <c r="P181" s="78">
        <v>98.7</v>
      </c>
      <c r="Q181" s="76">
        <v>2.2188578160000008</v>
      </c>
      <c r="R181" s="76">
        <v>109.048744012</v>
      </c>
      <c r="S181" s="77">
        <v>3.6078988916333338E-4</v>
      </c>
      <c r="T181" s="77">
        <f t="shared" si="2"/>
        <v>1.1348627155978203E-3</v>
      </c>
      <c r="U181" s="77">
        <f>R181/'סכום נכסי הקרן'!$C$42</f>
        <v>3.3321114757013911E-5</v>
      </c>
    </row>
    <row r="182" spans="2:21">
      <c r="B182" s="75" t="s">
        <v>484</v>
      </c>
      <c r="C182" s="69">
        <v>7770258</v>
      </c>
      <c r="D182" s="82" t="s">
        <v>117</v>
      </c>
      <c r="E182" s="82" t="s">
        <v>251</v>
      </c>
      <c r="F182" s="69">
        <v>520022732</v>
      </c>
      <c r="G182" s="82" t="s">
        <v>486</v>
      </c>
      <c r="H182" s="69" t="s">
        <v>296</v>
      </c>
      <c r="I182" s="69" t="s">
        <v>262</v>
      </c>
      <c r="J182" s="69"/>
      <c r="K182" s="69">
        <v>4.18</v>
      </c>
      <c r="L182" s="82" t="s">
        <v>130</v>
      </c>
      <c r="M182" s="83">
        <v>3.5200000000000002E-2</v>
      </c>
      <c r="N182" s="83">
        <v>4.7500260136658465E-2</v>
      </c>
      <c r="O182" s="76">
        <v>2.9922000000000004E-2</v>
      </c>
      <c r="P182" s="78">
        <v>96.46</v>
      </c>
      <c r="Q182" s="69"/>
      <c r="R182" s="76">
        <v>2.8831000000000002E-5</v>
      </c>
      <c r="S182" s="77">
        <v>3.7232922653773394E-11</v>
      </c>
      <c r="T182" s="77">
        <f t="shared" si="2"/>
        <v>3.0004221735740723E-10</v>
      </c>
      <c r="U182" s="77">
        <f>R182/'סכום נכסי הקרן'!$C$42</f>
        <v>8.8096480914420478E-12</v>
      </c>
    </row>
    <row r="183" spans="2:21">
      <c r="B183" s="75" t="s">
        <v>487</v>
      </c>
      <c r="C183" s="69">
        <v>1410299</v>
      </c>
      <c r="D183" s="82" t="s">
        <v>117</v>
      </c>
      <c r="E183" s="82" t="s">
        <v>251</v>
      </c>
      <c r="F183" s="69">
        <v>520034372</v>
      </c>
      <c r="G183" s="82" t="s">
        <v>126</v>
      </c>
      <c r="H183" s="69" t="s">
        <v>296</v>
      </c>
      <c r="I183" s="69" t="s">
        <v>262</v>
      </c>
      <c r="J183" s="69"/>
      <c r="K183" s="76">
        <v>1.540000000074025</v>
      </c>
      <c r="L183" s="82" t="s">
        <v>130</v>
      </c>
      <c r="M183" s="83">
        <v>2.7000000000000003E-2</v>
      </c>
      <c r="N183" s="83">
        <v>5.0500000003374665E-2</v>
      </c>
      <c r="O183" s="76">
        <v>4752.2387980000012</v>
      </c>
      <c r="P183" s="78">
        <v>96.65</v>
      </c>
      <c r="Q183" s="69"/>
      <c r="R183" s="76">
        <v>4.593038829000001</v>
      </c>
      <c r="S183" s="77">
        <v>2.5322471210457747E-5</v>
      </c>
      <c r="T183" s="77">
        <f t="shared" si="2"/>
        <v>4.7799436532268369E-5</v>
      </c>
      <c r="U183" s="77">
        <f>R183/'סכום נכסי הקרן'!$C$42</f>
        <v>1.4034565486392798E-6</v>
      </c>
    </row>
    <row r="184" spans="2:21">
      <c r="B184" s="75" t="s">
        <v>488</v>
      </c>
      <c r="C184" s="69">
        <v>1192731</v>
      </c>
      <c r="D184" s="82" t="s">
        <v>117</v>
      </c>
      <c r="E184" s="82" t="s">
        <v>251</v>
      </c>
      <c r="F184" s="69">
        <v>520034372</v>
      </c>
      <c r="G184" s="82" t="s">
        <v>126</v>
      </c>
      <c r="H184" s="69" t="s">
        <v>296</v>
      </c>
      <c r="I184" s="69" t="s">
        <v>262</v>
      </c>
      <c r="J184" s="69"/>
      <c r="K184" s="76">
        <v>3.8200000000018091</v>
      </c>
      <c r="L184" s="82" t="s">
        <v>130</v>
      </c>
      <c r="M184" s="83">
        <v>4.5599999999999995E-2</v>
      </c>
      <c r="N184" s="83">
        <v>5.2600000000033002E-2</v>
      </c>
      <c r="O184" s="76">
        <v>192008.85307700004</v>
      </c>
      <c r="P184" s="78">
        <v>97.85</v>
      </c>
      <c r="Q184" s="69"/>
      <c r="R184" s="76">
        <v>187.88065636300001</v>
      </c>
      <c r="S184" s="77">
        <v>6.8367631552957451E-4</v>
      </c>
      <c r="T184" s="77">
        <f t="shared" si="2"/>
        <v>1.9552609598598586E-3</v>
      </c>
      <c r="U184" s="77">
        <f>R184/'סכום נכסי הקרן'!$C$42</f>
        <v>5.7409124405923563E-5</v>
      </c>
    </row>
    <row r="185" spans="2:21">
      <c r="B185" s="75" t="s">
        <v>489</v>
      </c>
      <c r="C185" s="69">
        <v>2300309</v>
      </c>
      <c r="D185" s="82" t="s">
        <v>117</v>
      </c>
      <c r="E185" s="82" t="s">
        <v>251</v>
      </c>
      <c r="F185" s="69">
        <v>520031931</v>
      </c>
      <c r="G185" s="82" t="s">
        <v>153</v>
      </c>
      <c r="H185" s="69" t="s">
        <v>350</v>
      </c>
      <c r="I185" s="69" t="s">
        <v>128</v>
      </c>
      <c r="J185" s="69"/>
      <c r="K185" s="76">
        <v>8.8700000000028805</v>
      </c>
      <c r="L185" s="82" t="s">
        <v>130</v>
      </c>
      <c r="M185" s="83">
        <v>2.7900000000000001E-2</v>
      </c>
      <c r="N185" s="83">
        <v>5.1199999999978554E-2</v>
      </c>
      <c r="O185" s="76">
        <v>181817.79000000004</v>
      </c>
      <c r="P185" s="78">
        <v>82.09</v>
      </c>
      <c r="Q185" s="69"/>
      <c r="R185" s="76">
        <v>149.25422381100003</v>
      </c>
      <c r="S185" s="77">
        <v>4.2279274021021307E-4</v>
      </c>
      <c r="T185" s="77">
        <f t="shared" si="2"/>
        <v>1.5532783553193149E-3</v>
      </c>
      <c r="U185" s="77">
        <f>R185/'סכום נכסי הקרן'!$C$42</f>
        <v>4.5606367726968908E-5</v>
      </c>
    </row>
    <row r="186" spans="2:21">
      <c r="B186" s="75" t="s">
        <v>490</v>
      </c>
      <c r="C186" s="69">
        <v>2300176</v>
      </c>
      <c r="D186" s="82" t="s">
        <v>117</v>
      </c>
      <c r="E186" s="82" t="s">
        <v>251</v>
      </c>
      <c r="F186" s="69">
        <v>520031931</v>
      </c>
      <c r="G186" s="82" t="s">
        <v>153</v>
      </c>
      <c r="H186" s="69" t="s">
        <v>350</v>
      </c>
      <c r="I186" s="69" t="s">
        <v>128</v>
      </c>
      <c r="J186" s="69"/>
      <c r="K186" s="69">
        <v>1.38</v>
      </c>
      <c r="L186" s="82" t="s">
        <v>130</v>
      </c>
      <c r="M186" s="83">
        <v>3.6499999999999998E-2</v>
      </c>
      <c r="N186" s="83">
        <v>5.0300833917855198E-2</v>
      </c>
      <c r="O186" s="76">
        <v>1.3039000000000002E-2</v>
      </c>
      <c r="P186" s="78">
        <v>98.51</v>
      </c>
      <c r="Q186" s="69"/>
      <c r="R186" s="76">
        <v>1.2831000000000001E-5</v>
      </c>
      <c r="S186" s="77">
        <v>8.1622746946373578E-12</v>
      </c>
      <c r="T186" s="77">
        <f t="shared" si="2"/>
        <v>1.3353132707547056E-10</v>
      </c>
      <c r="U186" s="77">
        <f>R186/'סכום נכסי הקרן'!$C$42</f>
        <v>3.9206616024866609E-12</v>
      </c>
    </row>
    <row r="187" spans="2:21">
      <c r="B187" s="75" t="s">
        <v>491</v>
      </c>
      <c r="C187" s="69">
        <v>1185941</v>
      </c>
      <c r="D187" s="82" t="s">
        <v>117</v>
      </c>
      <c r="E187" s="82" t="s">
        <v>251</v>
      </c>
      <c r="F187" s="69">
        <v>512711789</v>
      </c>
      <c r="G187" s="82" t="s">
        <v>127</v>
      </c>
      <c r="H187" s="69" t="s">
        <v>350</v>
      </c>
      <c r="I187" s="69" t="s">
        <v>128</v>
      </c>
      <c r="J187" s="69"/>
      <c r="K187" s="76">
        <v>1.7600000000021383</v>
      </c>
      <c r="L187" s="82" t="s">
        <v>130</v>
      </c>
      <c r="M187" s="83">
        <v>6.0999999999999999E-2</v>
      </c>
      <c r="N187" s="83">
        <v>6.4000000000066185E-2</v>
      </c>
      <c r="O187" s="76">
        <v>389609.55000000005</v>
      </c>
      <c r="P187" s="78">
        <v>100.83</v>
      </c>
      <c r="Q187" s="69"/>
      <c r="R187" s="76">
        <v>392.84329196600004</v>
      </c>
      <c r="S187" s="77">
        <v>1.011421172866748E-3</v>
      </c>
      <c r="T187" s="77">
        <f t="shared" si="2"/>
        <v>4.0882928929090899E-3</v>
      </c>
      <c r="U187" s="77">
        <f>R187/'סכום נכסי הקרן'!$C$42</f>
        <v>1.2003784666865815E-4</v>
      </c>
    </row>
    <row r="188" spans="2:21">
      <c r="B188" s="75" t="s">
        <v>493</v>
      </c>
      <c r="C188" s="69">
        <v>1143130</v>
      </c>
      <c r="D188" s="82" t="s">
        <v>117</v>
      </c>
      <c r="E188" s="82" t="s">
        <v>251</v>
      </c>
      <c r="F188" s="69">
        <v>520033986</v>
      </c>
      <c r="G188" s="82" t="s">
        <v>371</v>
      </c>
      <c r="H188" s="69" t="s">
        <v>350</v>
      </c>
      <c r="I188" s="69" t="s">
        <v>128</v>
      </c>
      <c r="J188" s="69"/>
      <c r="K188" s="76">
        <v>7.4600000000007221</v>
      </c>
      <c r="L188" s="82" t="s">
        <v>130</v>
      </c>
      <c r="M188" s="83">
        <v>3.0499999999999999E-2</v>
      </c>
      <c r="N188" s="83">
        <v>5.2299999999985552E-2</v>
      </c>
      <c r="O188" s="76">
        <v>323649.52071600006</v>
      </c>
      <c r="P188" s="78">
        <v>85.55</v>
      </c>
      <c r="Q188" s="69"/>
      <c r="R188" s="76">
        <v>276.88216498000008</v>
      </c>
      <c r="S188" s="77">
        <v>4.7409817679720692E-4</v>
      </c>
      <c r="T188" s="77">
        <f t="shared" si="2"/>
        <v>2.8814934871256169E-3</v>
      </c>
      <c r="U188" s="77">
        <f>R188/'סכום נכסי הקרן'!$C$42</f>
        <v>8.4604572726246045E-5</v>
      </c>
    </row>
    <row r="189" spans="2:21">
      <c r="B189" s="75" t="s">
        <v>494</v>
      </c>
      <c r="C189" s="69">
        <v>1157601</v>
      </c>
      <c r="D189" s="82" t="s">
        <v>117</v>
      </c>
      <c r="E189" s="82" t="s">
        <v>251</v>
      </c>
      <c r="F189" s="69">
        <v>520033986</v>
      </c>
      <c r="G189" s="82" t="s">
        <v>371</v>
      </c>
      <c r="H189" s="69" t="s">
        <v>350</v>
      </c>
      <c r="I189" s="69" t="s">
        <v>128</v>
      </c>
      <c r="J189" s="69"/>
      <c r="K189" s="76">
        <v>2.889999999988329</v>
      </c>
      <c r="L189" s="82" t="s">
        <v>130</v>
      </c>
      <c r="M189" s="83">
        <v>2.9100000000000001E-2</v>
      </c>
      <c r="N189" s="83">
        <v>5.0399999999843501E-2</v>
      </c>
      <c r="O189" s="76">
        <v>159956.86568200003</v>
      </c>
      <c r="P189" s="78">
        <v>94.28</v>
      </c>
      <c r="Q189" s="69"/>
      <c r="R189" s="76">
        <v>150.80733298400003</v>
      </c>
      <c r="S189" s="77">
        <v>2.665947761366667E-4</v>
      </c>
      <c r="T189" s="77">
        <f t="shared" si="2"/>
        <v>1.5694414547631444E-3</v>
      </c>
      <c r="U189" s="77">
        <f>R189/'סכום נכסי הקרן'!$C$42</f>
        <v>4.6080938337135761E-5</v>
      </c>
    </row>
    <row r="190" spans="2:21">
      <c r="B190" s="75" t="s">
        <v>495</v>
      </c>
      <c r="C190" s="69">
        <v>1138163</v>
      </c>
      <c r="D190" s="82" t="s">
        <v>117</v>
      </c>
      <c r="E190" s="82" t="s">
        <v>251</v>
      </c>
      <c r="F190" s="69">
        <v>520033986</v>
      </c>
      <c r="G190" s="82" t="s">
        <v>371</v>
      </c>
      <c r="H190" s="69" t="s">
        <v>350</v>
      </c>
      <c r="I190" s="69" t="s">
        <v>128</v>
      </c>
      <c r="J190" s="69"/>
      <c r="K190" s="69">
        <v>4.99</v>
      </c>
      <c r="L190" s="82" t="s">
        <v>130</v>
      </c>
      <c r="M190" s="83">
        <v>3.95E-2</v>
      </c>
      <c r="N190" s="83">
        <v>4.7799720726112112E-2</v>
      </c>
      <c r="O190" s="76">
        <v>1.0390000000000002E-2</v>
      </c>
      <c r="P190" s="78">
        <v>96.27</v>
      </c>
      <c r="Q190" s="69"/>
      <c r="R190" s="76">
        <v>1.0026000000000002E-5</v>
      </c>
      <c r="S190" s="77">
        <v>4.3289867792285456E-11</v>
      </c>
      <c r="T190" s="77">
        <f t="shared" si="2"/>
        <v>1.0433988662291857E-10</v>
      </c>
      <c r="U190" s="77">
        <f>R190/'סכום נכסי הקרן'!$C$42</f>
        <v>3.0635611586416699E-12</v>
      </c>
    </row>
    <row r="191" spans="2:21">
      <c r="B191" s="75" t="s">
        <v>496</v>
      </c>
      <c r="C191" s="69">
        <v>1143122</v>
      </c>
      <c r="D191" s="82" t="s">
        <v>117</v>
      </c>
      <c r="E191" s="82" t="s">
        <v>251</v>
      </c>
      <c r="F191" s="69">
        <v>520033986</v>
      </c>
      <c r="G191" s="82" t="s">
        <v>371</v>
      </c>
      <c r="H191" s="69" t="s">
        <v>350</v>
      </c>
      <c r="I191" s="69" t="s">
        <v>128</v>
      </c>
      <c r="J191" s="69"/>
      <c r="K191" s="76">
        <v>6.6999999999955309</v>
      </c>
      <c r="L191" s="82" t="s">
        <v>130</v>
      </c>
      <c r="M191" s="83">
        <v>3.0499999999999999E-2</v>
      </c>
      <c r="N191" s="83">
        <v>5.1499999999969764E-2</v>
      </c>
      <c r="O191" s="76">
        <v>435129.92463100003</v>
      </c>
      <c r="P191" s="78">
        <v>87.42</v>
      </c>
      <c r="Q191" s="69"/>
      <c r="R191" s="76">
        <v>380.39058010100007</v>
      </c>
      <c r="S191" s="77">
        <v>5.9699127298982059E-4</v>
      </c>
      <c r="T191" s="77">
        <f t="shared" si="2"/>
        <v>3.9586983842174904E-3</v>
      </c>
      <c r="U191" s="77">
        <f>R191/'סכום נכסי הקרן'!$C$42</f>
        <v>1.162327754149807E-4</v>
      </c>
    </row>
    <row r="192" spans="2:21">
      <c r="B192" s="75" t="s">
        <v>497</v>
      </c>
      <c r="C192" s="69">
        <v>1182666</v>
      </c>
      <c r="D192" s="82" t="s">
        <v>117</v>
      </c>
      <c r="E192" s="82" t="s">
        <v>251</v>
      </c>
      <c r="F192" s="69">
        <v>520033986</v>
      </c>
      <c r="G192" s="82" t="s">
        <v>371</v>
      </c>
      <c r="H192" s="69" t="s">
        <v>350</v>
      </c>
      <c r="I192" s="69" t="s">
        <v>128</v>
      </c>
      <c r="J192" s="69"/>
      <c r="K192" s="76">
        <v>8.3300000000003696</v>
      </c>
      <c r="L192" s="82" t="s">
        <v>130</v>
      </c>
      <c r="M192" s="83">
        <v>2.63E-2</v>
      </c>
      <c r="N192" s="83">
        <v>5.2800000000006356E-2</v>
      </c>
      <c r="O192" s="76">
        <v>467531.46000000008</v>
      </c>
      <c r="P192" s="78">
        <v>80.77</v>
      </c>
      <c r="Q192" s="69"/>
      <c r="R192" s="76">
        <v>377.62516024200005</v>
      </c>
      <c r="S192" s="77">
        <v>6.7397556840788147E-4</v>
      </c>
      <c r="T192" s="77">
        <f t="shared" si="2"/>
        <v>3.9299188515471506E-3</v>
      </c>
      <c r="U192" s="77">
        <f>R192/'סכום נכסי הקרן'!$C$42</f>
        <v>1.1538776914454695E-4</v>
      </c>
    </row>
    <row r="193" spans="2:21">
      <c r="B193" s="75" t="s">
        <v>498</v>
      </c>
      <c r="C193" s="69">
        <v>1141647</v>
      </c>
      <c r="D193" s="82" t="s">
        <v>117</v>
      </c>
      <c r="E193" s="82" t="s">
        <v>251</v>
      </c>
      <c r="F193" s="69">
        <v>511809071</v>
      </c>
      <c r="G193" s="82" t="s">
        <v>125</v>
      </c>
      <c r="H193" s="69" t="s">
        <v>347</v>
      </c>
      <c r="I193" s="69" t="s">
        <v>262</v>
      </c>
      <c r="J193" s="69"/>
      <c r="K193" s="76">
        <v>0.10999999967380707</v>
      </c>
      <c r="L193" s="82" t="s">
        <v>130</v>
      </c>
      <c r="M193" s="83">
        <v>3.4000000000000002E-2</v>
      </c>
      <c r="N193" s="83">
        <v>6.5900000025844507E-2</v>
      </c>
      <c r="O193" s="76">
        <v>1194.0592450000001</v>
      </c>
      <c r="P193" s="78">
        <v>100.13</v>
      </c>
      <c r="Q193" s="69"/>
      <c r="R193" s="76">
        <v>1.1956114490000003</v>
      </c>
      <c r="S193" s="77">
        <v>3.4107824709447317E-5</v>
      </c>
      <c r="T193" s="77">
        <f t="shared" si="2"/>
        <v>1.2442645425266645E-5</v>
      </c>
      <c r="U193" s="77">
        <f>R193/'סכום נכסי הקרן'!$C$42</f>
        <v>3.6533301376258585E-7</v>
      </c>
    </row>
    <row r="194" spans="2:21">
      <c r="B194" s="75" t="s">
        <v>499</v>
      </c>
      <c r="C194" s="69">
        <v>1193481</v>
      </c>
      <c r="D194" s="82" t="s">
        <v>117</v>
      </c>
      <c r="E194" s="82" t="s">
        <v>251</v>
      </c>
      <c r="F194" s="69">
        <v>520036120</v>
      </c>
      <c r="G194" s="82" t="s">
        <v>371</v>
      </c>
      <c r="H194" s="69" t="s">
        <v>347</v>
      </c>
      <c r="I194" s="69" t="s">
        <v>262</v>
      </c>
      <c r="J194" s="69"/>
      <c r="K194" s="76">
        <v>4.2299999999921774</v>
      </c>
      <c r="L194" s="82" t="s">
        <v>130</v>
      </c>
      <c r="M194" s="83">
        <v>4.7E-2</v>
      </c>
      <c r="N194" s="83">
        <v>4.9799999999921782E-2</v>
      </c>
      <c r="O194" s="76">
        <v>238960.52400000003</v>
      </c>
      <c r="P194" s="78">
        <v>100.57</v>
      </c>
      <c r="Q194" s="69"/>
      <c r="R194" s="76">
        <v>240.32259015600002</v>
      </c>
      <c r="S194" s="77">
        <v>4.787828571428572E-4</v>
      </c>
      <c r="T194" s="77">
        <f t="shared" si="2"/>
        <v>2.5010205276085342E-3</v>
      </c>
      <c r="U194" s="77">
        <f>R194/'סכום נכסי הקרן'!$C$42</f>
        <v>7.3433368516465431E-5</v>
      </c>
    </row>
    <row r="195" spans="2:21">
      <c r="B195" s="75" t="s">
        <v>500</v>
      </c>
      <c r="C195" s="69">
        <v>1136068</v>
      </c>
      <c r="D195" s="82" t="s">
        <v>117</v>
      </c>
      <c r="E195" s="82" t="s">
        <v>251</v>
      </c>
      <c r="F195" s="69">
        <v>520036120</v>
      </c>
      <c r="G195" s="82" t="s">
        <v>371</v>
      </c>
      <c r="H195" s="69" t="s">
        <v>350</v>
      </c>
      <c r="I195" s="69" t="s">
        <v>128</v>
      </c>
      <c r="J195" s="69"/>
      <c r="K195" s="69">
        <v>1.06</v>
      </c>
      <c r="L195" s="82" t="s">
        <v>130</v>
      </c>
      <c r="M195" s="83">
        <v>3.9199999999999999E-2</v>
      </c>
      <c r="N195" s="83">
        <v>5.5400074038817498E-2</v>
      </c>
      <c r="O195" s="76">
        <v>1.8909000000000002E-2</v>
      </c>
      <c r="P195" s="78">
        <v>100</v>
      </c>
      <c r="Q195" s="69"/>
      <c r="R195" s="76">
        <v>1.8909000000000001E-5</v>
      </c>
      <c r="S195" s="77">
        <v>1.9699871022051272E-11</v>
      </c>
      <c r="T195" s="77">
        <f t="shared" si="2"/>
        <v>1.9678465152132124E-10</v>
      </c>
      <c r="U195" s="77">
        <f>R195/'סכום נכסי הקרן'!$C$42</f>
        <v>5.7778653449785884E-12</v>
      </c>
    </row>
    <row r="196" spans="2:21">
      <c r="B196" s="75" t="s">
        <v>501</v>
      </c>
      <c r="C196" s="69">
        <v>1160647</v>
      </c>
      <c r="D196" s="82" t="s">
        <v>117</v>
      </c>
      <c r="E196" s="82" t="s">
        <v>251</v>
      </c>
      <c r="F196" s="69">
        <v>520036120</v>
      </c>
      <c r="G196" s="82" t="s">
        <v>371</v>
      </c>
      <c r="H196" s="69" t="s">
        <v>350</v>
      </c>
      <c r="I196" s="69" t="s">
        <v>128</v>
      </c>
      <c r="J196" s="69"/>
      <c r="K196" s="76">
        <v>6.1300000000046415</v>
      </c>
      <c r="L196" s="82" t="s">
        <v>130</v>
      </c>
      <c r="M196" s="83">
        <v>2.64E-2</v>
      </c>
      <c r="N196" s="83">
        <v>5.2200000000040603E-2</v>
      </c>
      <c r="O196" s="76">
        <v>797518.42659100005</v>
      </c>
      <c r="P196" s="78">
        <v>86.46</v>
      </c>
      <c r="Q196" s="69"/>
      <c r="R196" s="76">
        <v>689.53443166000011</v>
      </c>
      <c r="S196" s="77">
        <v>4.8742937894614931E-4</v>
      </c>
      <c r="T196" s="77">
        <f t="shared" si="2"/>
        <v>7.1759370059847382E-3</v>
      </c>
      <c r="U196" s="77">
        <f>R196/'סכום נכסי הקרן'!$C$42</f>
        <v>2.106952825034545E-4</v>
      </c>
    </row>
    <row r="197" spans="2:21">
      <c r="B197" s="75" t="s">
        <v>502</v>
      </c>
      <c r="C197" s="69">
        <v>1179928</v>
      </c>
      <c r="D197" s="82" t="s">
        <v>117</v>
      </c>
      <c r="E197" s="82" t="s">
        <v>251</v>
      </c>
      <c r="F197" s="69">
        <v>520036120</v>
      </c>
      <c r="G197" s="82" t="s">
        <v>371</v>
      </c>
      <c r="H197" s="69" t="s">
        <v>350</v>
      </c>
      <c r="I197" s="69" t="s">
        <v>128</v>
      </c>
      <c r="J197" s="69"/>
      <c r="K197" s="76">
        <v>7.7399999999961491</v>
      </c>
      <c r="L197" s="82" t="s">
        <v>130</v>
      </c>
      <c r="M197" s="83">
        <v>2.5000000000000001E-2</v>
      </c>
      <c r="N197" s="83">
        <v>5.4399999999992198E-2</v>
      </c>
      <c r="O197" s="76">
        <v>443756.45669000008</v>
      </c>
      <c r="P197" s="78">
        <v>80.78</v>
      </c>
      <c r="Q197" s="69"/>
      <c r="R197" s="76">
        <v>358.46646573700002</v>
      </c>
      <c r="S197" s="77">
        <v>3.327389937975865E-4</v>
      </c>
      <c r="T197" s="77">
        <f t="shared" si="2"/>
        <v>3.7305356466304507E-3</v>
      </c>
      <c r="U197" s="77">
        <f>R197/'סכום נכסי הקרן'!$C$42</f>
        <v>1.0953360673323639E-4</v>
      </c>
    </row>
    <row r="198" spans="2:21">
      <c r="B198" s="75" t="s">
        <v>503</v>
      </c>
      <c r="C198" s="69">
        <v>1143411</v>
      </c>
      <c r="D198" s="82" t="s">
        <v>117</v>
      </c>
      <c r="E198" s="82" t="s">
        <v>251</v>
      </c>
      <c r="F198" s="69">
        <v>520007469</v>
      </c>
      <c r="G198" s="82" t="s">
        <v>371</v>
      </c>
      <c r="H198" s="69" t="s">
        <v>350</v>
      </c>
      <c r="I198" s="69" t="s">
        <v>128</v>
      </c>
      <c r="J198" s="69"/>
      <c r="K198" s="76">
        <v>5.449999999992027</v>
      </c>
      <c r="L198" s="82" t="s">
        <v>130</v>
      </c>
      <c r="M198" s="83">
        <v>3.4300000000000004E-2</v>
      </c>
      <c r="N198" s="83">
        <v>5.0099999999931137E-2</v>
      </c>
      <c r="O198" s="76">
        <v>319873.66391800006</v>
      </c>
      <c r="P198" s="78">
        <v>92.15</v>
      </c>
      <c r="Q198" s="69"/>
      <c r="R198" s="76">
        <v>294.76358130300002</v>
      </c>
      <c r="S198" s="77">
        <v>1.0526315121692775E-3</v>
      </c>
      <c r="T198" s="77">
        <f t="shared" si="2"/>
        <v>3.0675841465909091E-3</v>
      </c>
      <c r="U198" s="77">
        <f>R198/'סכום נכסי הקרן'!$C$42</f>
        <v>9.0068447901654356E-5</v>
      </c>
    </row>
    <row r="199" spans="2:21">
      <c r="B199" s="75" t="s">
        <v>504</v>
      </c>
      <c r="C199" s="69">
        <v>1184191</v>
      </c>
      <c r="D199" s="82" t="s">
        <v>117</v>
      </c>
      <c r="E199" s="82" t="s">
        <v>251</v>
      </c>
      <c r="F199" s="69">
        <v>520007469</v>
      </c>
      <c r="G199" s="82" t="s">
        <v>371</v>
      </c>
      <c r="H199" s="69" t="s">
        <v>350</v>
      </c>
      <c r="I199" s="69" t="s">
        <v>128</v>
      </c>
      <c r="J199" s="69"/>
      <c r="K199" s="76">
        <v>6.7100000000010063</v>
      </c>
      <c r="L199" s="82" t="s">
        <v>130</v>
      </c>
      <c r="M199" s="83">
        <v>2.98E-2</v>
      </c>
      <c r="N199" s="83">
        <v>5.3100000000019236E-2</v>
      </c>
      <c r="O199" s="76">
        <v>253708.54416600004</v>
      </c>
      <c r="P199" s="78">
        <v>86.08</v>
      </c>
      <c r="Q199" s="69"/>
      <c r="R199" s="76">
        <v>218.39231481800005</v>
      </c>
      <c r="S199" s="77">
        <v>6.4632175155437835E-4</v>
      </c>
      <c r="T199" s="77">
        <f t="shared" si="2"/>
        <v>2.2727936731923855E-3</v>
      </c>
      <c r="U199" s="77">
        <f>R199/'סכום נכסי הקרן'!$C$42</f>
        <v>6.6732317277305839E-5</v>
      </c>
    </row>
    <row r="200" spans="2:21">
      <c r="B200" s="75" t="s">
        <v>505</v>
      </c>
      <c r="C200" s="69">
        <v>1139815</v>
      </c>
      <c r="D200" s="82" t="s">
        <v>117</v>
      </c>
      <c r="E200" s="82" t="s">
        <v>251</v>
      </c>
      <c r="F200" s="69">
        <v>520017450</v>
      </c>
      <c r="G200" s="82" t="s">
        <v>371</v>
      </c>
      <c r="H200" s="69" t="s">
        <v>350</v>
      </c>
      <c r="I200" s="69" t="s">
        <v>128</v>
      </c>
      <c r="J200" s="69"/>
      <c r="K200" s="76">
        <v>2</v>
      </c>
      <c r="L200" s="82" t="s">
        <v>130</v>
      </c>
      <c r="M200" s="83">
        <v>3.61E-2</v>
      </c>
      <c r="N200" s="83">
        <v>4.9400000000019331E-2</v>
      </c>
      <c r="O200" s="76">
        <v>658387.38117200008</v>
      </c>
      <c r="P200" s="78">
        <v>98.99</v>
      </c>
      <c r="Q200" s="69"/>
      <c r="R200" s="76">
        <v>651.73764667100022</v>
      </c>
      <c r="S200" s="77">
        <v>8.5783372139674281E-4</v>
      </c>
      <c r="T200" s="77">
        <f t="shared" si="2"/>
        <v>6.782588486090156E-3</v>
      </c>
      <c r="U200" s="77">
        <f>R200/'סכום נכסי הקרן'!$C$42</f>
        <v>1.9914603430738124E-4</v>
      </c>
    </row>
    <row r="201" spans="2:21">
      <c r="B201" s="75" t="s">
        <v>506</v>
      </c>
      <c r="C201" s="69">
        <v>1155522</v>
      </c>
      <c r="D201" s="82" t="s">
        <v>117</v>
      </c>
      <c r="E201" s="82" t="s">
        <v>251</v>
      </c>
      <c r="F201" s="69">
        <v>520017450</v>
      </c>
      <c r="G201" s="82" t="s">
        <v>371</v>
      </c>
      <c r="H201" s="69" t="s">
        <v>350</v>
      </c>
      <c r="I201" s="69" t="s">
        <v>128</v>
      </c>
      <c r="J201" s="69"/>
      <c r="K201" s="76">
        <v>3.0000000000047216</v>
      </c>
      <c r="L201" s="82" t="s">
        <v>130</v>
      </c>
      <c r="M201" s="83">
        <v>3.3000000000000002E-2</v>
      </c>
      <c r="N201" s="83">
        <v>4.4900000000044848E-2</v>
      </c>
      <c r="O201" s="76">
        <v>216688.80576200003</v>
      </c>
      <c r="P201" s="78">
        <v>97.75</v>
      </c>
      <c r="Q201" s="69"/>
      <c r="R201" s="76">
        <v>211.81330764500001</v>
      </c>
      <c r="S201" s="77">
        <v>7.0274791471241637E-4</v>
      </c>
      <c r="T201" s="77">
        <f t="shared" si="2"/>
        <v>2.2043264018456678E-3</v>
      </c>
      <c r="U201" s="77">
        <f>R201/'סכום נכסי הקרן'!$C$42</f>
        <v>6.4722024953584739E-5</v>
      </c>
    </row>
    <row r="202" spans="2:21">
      <c r="B202" s="75" t="s">
        <v>507</v>
      </c>
      <c r="C202" s="69">
        <v>1159359</v>
      </c>
      <c r="D202" s="82" t="s">
        <v>117</v>
      </c>
      <c r="E202" s="82" t="s">
        <v>251</v>
      </c>
      <c r="F202" s="69">
        <v>520017450</v>
      </c>
      <c r="G202" s="82" t="s">
        <v>371</v>
      </c>
      <c r="H202" s="69" t="s">
        <v>350</v>
      </c>
      <c r="I202" s="69" t="s">
        <v>128</v>
      </c>
      <c r="J202" s="69"/>
      <c r="K202" s="76">
        <v>5.3900000000011294</v>
      </c>
      <c r="L202" s="82" t="s">
        <v>130</v>
      </c>
      <c r="M202" s="83">
        <v>2.6200000000000001E-2</v>
      </c>
      <c r="N202" s="83">
        <v>5.1100000000018415E-2</v>
      </c>
      <c r="O202" s="76">
        <v>572055.12046500016</v>
      </c>
      <c r="P202" s="78">
        <v>88.3</v>
      </c>
      <c r="Q202" s="69"/>
      <c r="R202" s="76">
        <v>505.12465233700004</v>
      </c>
      <c r="S202" s="77">
        <v>4.423011985555465E-4</v>
      </c>
      <c r="T202" s="77">
        <f t="shared" si="2"/>
        <v>5.256797222749225E-3</v>
      </c>
      <c r="U202" s="77">
        <f>R202/'סכום נכסי הקרן'!$C$42</f>
        <v>1.5434672503211752E-4</v>
      </c>
    </row>
    <row r="203" spans="2:21">
      <c r="B203" s="75" t="s">
        <v>508</v>
      </c>
      <c r="C203" s="69">
        <v>1141829</v>
      </c>
      <c r="D203" s="82" t="s">
        <v>117</v>
      </c>
      <c r="E203" s="82" t="s">
        <v>251</v>
      </c>
      <c r="F203" s="69">
        <v>514065283</v>
      </c>
      <c r="G203" s="82" t="s">
        <v>125</v>
      </c>
      <c r="H203" s="69" t="s">
        <v>347</v>
      </c>
      <c r="I203" s="69" t="s">
        <v>262</v>
      </c>
      <c r="J203" s="69"/>
      <c r="K203" s="76">
        <v>2.2999999999973419</v>
      </c>
      <c r="L203" s="82" t="s">
        <v>130</v>
      </c>
      <c r="M203" s="83">
        <v>2.3E-2</v>
      </c>
      <c r="N203" s="83">
        <v>5.8099999999879512E-2</v>
      </c>
      <c r="O203" s="76">
        <v>242390.79967300006</v>
      </c>
      <c r="P203" s="78">
        <v>93.13</v>
      </c>
      <c r="Q203" s="69"/>
      <c r="R203" s="76">
        <v>225.73854631200001</v>
      </c>
      <c r="S203" s="77">
        <v>2.9691229597147994E-4</v>
      </c>
      <c r="T203" s="77">
        <f t="shared" ref="T203:T264" si="3">IFERROR(R203/$R$11,0)</f>
        <v>2.3492453948350815E-3</v>
      </c>
      <c r="U203" s="77">
        <f>R203/'סכום נכסי הקרן'!$C$42</f>
        <v>6.8977043934737373E-5</v>
      </c>
    </row>
    <row r="204" spans="2:21">
      <c r="B204" s="75" t="s">
        <v>509</v>
      </c>
      <c r="C204" s="69">
        <v>1173566</v>
      </c>
      <c r="D204" s="82" t="s">
        <v>117</v>
      </c>
      <c r="E204" s="82" t="s">
        <v>251</v>
      </c>
      <c r="F204" s="69">
        <v>514065283</v>
      </c>
      <c r="G204" s="82" t="s">
        <v>125</v>
      </c>
      <c r="H204" s="69" t="s">
        <v>347</v>
      </c>
      <c r="I204" s="69" t="s">
        <v>262</v>
      </c>
      <c r="J204" s="69"/>
      <c r="K204" s="76">
        <v>2.5899999999992294</v>
      </c>
      <c r="L204" s="82" t="s">
        <v>130</v>
      </c>
      <c r="M204" s="83">
        <v>2.1499999999999998E-2</v>
      </c>
      <c r="N204" s="83">
        <v>5.8299999999946089E-2</v>
      </c>
      <c r="O204" s="76">
        <v>134564.22923500004</v>
      </c>
      <c r="P204" s="78">
        <v>91.16</v>
      </c>
      <c r="Q204" s="76">
        <v>7.1563452010000006</v>
      </c>
      <c r="R204" s="76">
        <v>129.82509659000002</v>
      </c>
      <c r="S204" s="77">
        <v>2.5170638792605009E-4</v>
      </c>
      <c r="T204" s="77">
        <f t="shared" si="3"/>
        <v>1.3510807758837075E-3</v>
      </c>
      <c r="U204" s="77">
        <f>R204/'סכום נכסי הקרן'!$C$42</f>
        <v>3.9669571447239886E-5</v>
      </c>
    </row>
    <row r="205" spans="2:21">
      <c r="B205" s="75" t="s">
        <v>510</v>
      </c>
      <c r="C205" s="69">
        <v>1136464</v>
      </c>
      <c r="D205" s="82" t="s">
        <v>117</v>
      </c>
      <c r="E205" s="82" t="s">
        <v>251</v>
      </c>
      <c r="F205" s="69">
        <v>514065283</v>
      </c>
      <c r="G205" s="82" t="s">
        <v>125</v>
      </c>
      <c r="H205" s="69" t="s">
        <v>347</v>
      </c>
      <c r="I205" s="69" t="s">
        <v>262</v>
      </c>
      <c r="J205" s="69"/>
      <c r="K205" s="76">
        <v>1.5999999999999999</v>
      </c>
      <c r="L205" s="82" t="s">
        <v>130</v>
      </c>
      <c r="M205" s="83">
        <v>2.75E-2</v>
      </c>
      <c r="N205" s="83">
        <v>5.590000000005154E-2</v>
      </c>
      <c r="O205" s="76">
        <v>140618.43862900004</v>
      </c>
      <c r="P205" s="78">
        <v>96.59</v>
      </c>
      <c r="Q205" s="69"/>
      <c r="R205" s="76">
        <v>135.82334517000001</v>
      </c>
      <c r="S205" s="77">
        <v>4.4670799326626776E-4</v>
      </c>
      <c r="T205" s="77">
        <f t="shared" si="3"/>
        <v>1.4135041328329674E-3</v>
      </c>
      <c r="U205" s="77">
        <f>R205/'סכום נכסי הקרן'!$C$42</f>
        <v>4.1502406213803368E-5</v>
      </c>
    </row>
    <row r="206" spans="2:21">
      <c r="B206" s="75" t="s">
        <v>511</v>
      </c>
      <c r="C206" s="69">
        <v>1139591</v>
      </c>
      <c r="D206" s="82" t="s">
        <v>117</v>
      </c>
      <c r="E206" s="82" t="s">
        <v>251</v>
      </c>
      <c r="F206" s="69">
        <v>514065283</v>
      </c>
      <c r="G206" s="82" t="s">
        <v>125</v>
      </c>
      <c r="H206" s="69" t="s">
        <v>347</v>
      </c>
      <c r="I206" s="69" t="s">
        <v>262</v>
      </c>
      <c r="J206" s="69"/>
      <c r="K206" s="76">
        <v>0.54000000000744219</v>
      </c>
      <c r="L206" s="82" t="s">
        <v>130</v>
      </c>
      <c r="M206" s="83">
        <v>2.4E-2</v>
      </c>
      <c r="N206" s="83">
        <v>5.9500000000888932E-2</v>
      </c>
      <c r="O206" s="76">
        <v>24592.169445000003</v>
      </c>
      <c r="P206" s="78">
        <v>98.35</v>
      </c>
      <c r="Q206" s="69"/>
      <c r="R206" s="76">
        <v>24.186398683000004</v>
      </c>
      <c r="S206" s="77">
        <v>2.6370936019801746E-4</v>
      </c>
      <c r="T206" s="77">
        <f t="shared" si="3"/>
        <v>2.5170617358876189E-4</v>
      </c>
      <c r="U206" s="77">
        <f>R206/'סכום נכסי הקרן'!$C$42</f>
        <v>7.3904360236047107E-6</v>
      </c>
    </row>
    <row r="207" spans="2:21">
      <c r="B207" s="75" t="s">
        <v>512</v>
      </c>
      <c r="C207" s="69">
        <v>1158740</v>
      </c>
      <c r="D207" s="82" t="s">
        <v>117</v>
      </c>
      <c r="E207" s="82" t="s">
        <v>251</v>
      </c>
      <c r="F207" s="69">
        <v>512025891</v>
      </c>
      <c r="G207" s="82" t="s">
        <v>126</v>
      </c>
      <c r="H207" s="69" t="s">
        <v>392</v>
      </c>
      <c r="I207" s="69" t="s">
        <v>262</v>
      </c>
      <c r="J207" s="69"/>
      <c r="K207" s="76">
        <v>1.690000000074235</v>
      </c>
      <c r="L207" s="82" t="s">
        <v>130</v>
      </c>
      <c r="M207" s="83">
        <v>3.2500000000000001E-2</v>
      </c>
      <c r="N207" s="83">
        <v>6.0500000003711779E-2</v>
      </c>
      <c r="O207" s="76">
        <v>2799.0943320000001</v>
      </c>
      <c r="P207" s="78">
        <v>96.25</v>
      </c>
      <c r="Q207" s="69"/>
      <c r="R207" s="76">
        <v>2.6941282200000005</v>
      </c>
      <c r="S207" s="77">
        <v>7.2038987514133961E-6</v>
      </c>
      <c r="T207" s="77">
        <f t="shared" si="3"/>
        <v>2.8037605527868084E-5</v>
      </c>
      <c r="U207" s="77">
        <f>R207/'סכום נכסי הקרן'!$C$42</f>
        <v>8.2322227919333923E-7</v>
      </c>
    </row>
    <row r="208" spans="2:21">
      <c r="B208" s="75" t="s">
        <v>513</v>
      </c>
      <c r="C208" s="69">
        <v>1191832</v>
      </c>
      <c r="D208" s="82" t="s">
        <v>117</v>
      </c>
      <c r="E208" s="82" t="s">
        <v>251</v>
      </c>
      <c r="F208" s="69">
        <v>512025891</v>
      </c>
      <c r="G208" s="82" t="s">
        <v>126</v>
      </c>
      <c r="H208" s="69" t="s">
        <v>392</v>
      </c>
      <c r="I208" s="69" t="s">
        <v>262</v>
      </c>
      <c r="J208" s="69"/>
      <c r="K208" s="76">
        <v>2.3699999999983752</v>
      </c>
      <c r="L208" s="82" t="s">
        <v>130</v>
      </c>
      <c r="M208" s="83">
        <v>5.7000000000000002E-2</v>
      </c>
      <c r="N208" s="83">
        <v>6.3899999999938409E-2</v>
      </c>
      <c r="O208" s="76">
        <v>504107.80195700005</v>
      </c>
      <c r="P208" s="78">
        <v>98.88</v>
      </c>
      <c r="Q208" s="69"/>
      <c r="R208" s="76">
        <v>498.46177781300008</v>
      </c>
      <c r="S208" s="77">
        <v>1.271275573167195E-3</v>
      </c>
      <c r="T208" s="77">
        <f t="shared" si="3"/>
        <v>5.1874571496974709E-3</v>
      </c>
      <c r="U208" s="77">
        <f>R208/'סכום נכסי הקרן'!$C$42</f>
        <v>1.5231080606177745E-4</v>
      </c>
    </row>
    <row r="209" spans="2:21">
      <c r="B209" s="75" t="s">
        <v>514</v>
      </c>
      <c r="C209" s="69">
        <v>1161678</v>
      </c>
      <c r="D209" s="82" t="s">
        <v>117</v>
      </c>
      <c r="E209" s="82" t="s">
        <v>251</v>
      </c>
      <c r="F209" s="69">
        <v>510454333</v>
      </c>
      <c r="G209" s="82" t="s">
        <v>126</v>
      </c>
      <c r="H209" s="69" t="s">
        <v>392</v>
      </c>
      <c r="I209" s="69" t="s">
        <v>262</v>
      </c>
      <c r="J209" s="69"/>
      <c r="K209" s="76">
        <v>1.9100000000036121</v>
      </c>
      <c r="L209" s="82" t="s">
        <v>130</v>
      </c>
      <c r="M209" s="83">
        <v>2.7999999999999997E-2</v>
      </c>
      <c r="N209" s="83">
        <v>5.8400000000033335E-2</v>
      </c>
      <c r="O209" s="76">
        <v>152245.05954799999</v>
      </c>
      <c r="P209" s="78">
        <v>94.56</v>
      </c>
      <c r="Q209" s="69"/>
      <c r="R209" s="76">
        <v>143.96292492800004</v>
      </c>
      <c r="S209" s="77">
        <v>4.3787778822336736E-4</v>
      </c>
      <c r="T209" s="77">
        <f t="shared" si="3"/>
        <v>1.498212174834556E-3</v>
      </c>
      <c r="U209" s="77">
        <f>R209/'סכום נכסי הקרן'!$C$42</f>
        <v>4.3989549680218174E-5</v>
      </c>
    </row>
    <row r="210" spans="2:21">
      <c r="B210" s="75" t="s">
        <v>515</v>
      </c>
      <c r="C210" s="69">
        <v>1192459</v>
      </c>
      <c r="D210" s="82" t="s">
        <v>117</v>
      </c>
      <c r="E210" s="82" t="s">
        <v>251</v>
      </c>
      <c r="F210" s="69">
        <v>510454333</v>
      </c>
      <c r="G210" s="82" t="s">
        <v>126</v>
      </c>
      <c r="H210" s="69" t="s">
        <v>392</v>
      </c>
      <c r="I210" s="69" t="s">
        <v>262</v>
      </c>
      <c r="J210" s="69"/>
      <c r="K210" s="76">
        <v>3.4899999999993092</v>
      </c>
      <c r="L210" s="82" t="s">
        <v>130</v>
      </c>
      <c r="M210" s="83">
        <v>5.6500000000000002E-2</v>
      </c>
      <c r="N210" s="83">
        <v>6.249999999996015E-2</v>
      </c>
      <c r="O210" s="76">
        <v>373453.02897300007</v>
      </c>
      <c r="P210" s="78">
        <v>100.78</v>
      </c>
      <c r="Q210" s="69"/>
      <c r="R210" s="76">
        <v>376.36594877400006</v>
      </c>
      <c r="S210" s="77">
        <v>8.6672166026039745E-4</v>
      </c>
      <c r="T210" s="77">
        <f t="shared" si="3"/>
        <v>3.9168143251352818E-3</v>
      </c>
      <c r="U210" s="77">
        <f>R210/'סכום נכסי הקרן'!$C$42</f>
        <v>1.1500300240368509E-4</v>
      </c>
    </row>
    <row r="211" spans="2:21">
      <c r="B211" s="75" t="s">
        <v>516</v>
      </c>
      <c r="C211" s="69">
        <v>7390149</v>
      </c>
      <c r="D211" s="82" t="s">
        <v>117</v>
      </c>
      <c r="E211" s="82" t="s">
        <v>251</v>
      </c>
      <c r="F211" s="69">
        <v>520028911</v>
      </c>
      <c r="G211" s="82" t="s">
        <v>403</v>
      </c>
      <c r="H211" s="69" t="s">
        <v>398</v>
      </c>
      <c r="I211" s="69" t="s">
        <v>128</v>
      </c>
      <c r="J211" s="69"/>
      <c r="K211" s="76">
        <v>1.929999999988699</v>
      </c>
      <c r="L211" s="82" t="s">
        <v>130</v>
      </c>
      <c r="M211" s="83">
        <v>0.04</v>
      </c>
      <c r="N211" s="83">
        <v>4.9299999999886997E-2</v>
      </c>
      <c r="O211" s="76">
        <v>4498.132332000001</v>
      </c>
      <c r="P211" s="78">
        <v>98.36</v>
      </c>
      <c r="Q211" s="69"/>
      <c r="R211" s="76">
        <v>4.424362985000001</v>
      </c>
      <c r="S211" s="77">
        <v>2.2759626159496869E-5</v>
      </c>
      <c r="T211" s="77">
        <f t="shared" si="3"/>
        <v>4.6044038722674801E-5</v>
      </c>
      <c r="U211" s="77">
        <f>R211/'סכום נכסי הקרן'!$C$42</f>
        <v>1.351915678493708E-6</v>
      </c>
    </row>
    <row r="212" spans="2:21">
      <c r="B212" s="75" t="s">
        <v>518</v>
      </c>
      <c r="C212" s="69">
        <v>7390222</v>
      </c>
      <c r="D212" s="82" t="s">
        <v>117</v>
      </c>
      <c r="E212" s="82" t="s">
        <v>251</v>
      </c>
      <c r="F212" s="69">
        <v>520028911</v>
      </c>
      <c r="G212" s="82" t="s">
        <v>403</v>
      </c>
      <c r="H212" s="69" t="s">
        <v>392</v>
      </c>
      <c r="I212" s="69" t="s">
        <v>262</v>
      </c>
      <c r="J212" s="69"/>
      <c r="K212" s="76">
        <v>3.5499999999894563</v>
      </c>
      <c r="L212" s="82" t="s">
        <v>130</v>
      </c>
      <c r="M212" s="83">
        <v>0.04</v>
      </c>
      <c r="N212" s="83">
        <v>5.1299999999620427E-2</v>
      </c>
      <c r="O212" s="76">
        <v>38659.038404000006</v>
      </c>
      <c r="P212" s="78">
        <v>98.13</v>
      </c>
      <c r="Q212" s="69"/>
      <c r="R212" s="76">
        <v>37.936113987999995</v>
      </c>
      <c r="S212" s="77">
        <v>4.9930115413542802E-5</v>
      </c>
      <c r="T212" s="77">
        <f t="shared" si="3"/>
        <v>3.9479850712368178E-4</v>
      </c>
      <c r="U212" s="77">
        <f>R212/'סכום נכסי הקרן'!$C$42</f>
        <v>1.1591821795675214E-5</v>
      </c>
    </row>
    <row r="213" spans="2:21">
      <c r="B213" s="75" t="s">
        <v>519</v>
      </c>
      <c r="C213" s="69">
        <v>2590388</v>
      </c>
      <c r="D213" s="82" t="s">
        <v>117</v>
      </c>
      <c r="E213" s="82" t="s">
        <v>251</v>
      </c>
      <c r="F213" s="69">
        <v>520036658</v>
      </c>
      <c r="G213" s="82" t="s">
        <v>272</v>
      </c>
      <c r="H213" s="69" t="s">
        <v>392</v>
      </c>
      <c r="I213" s="69" t="s">
        <v>262</v>
      </c>
      <c r="J213" s="69"/>
      <c r="K213" s="76">
        <v>0.9899999998974981</v>
      </c>
      <c r="L213" s="82" t="s">
        <v>130</v>
      </c>
      <c r="M213" s="83">
        <v>5.9000000000000004E-2</v>
      </c>
      <c r="N213" s="83">
        <v>5.4499999996476499E-2</v>
      </c>
      <c r="O213" s="76">
        <v>6213.3462470000013</v>
      </c>
      <c r="P213" s="78">
        <v>100.49</v>
      </c>
      <c r="Q213" s="69"/>
      <c r="R213" s="76">
        <v>6.243791636000001</v>
      </c>
      <c r="S213" s="77">
        <v>2.3613512820588738E-5</v>
      </c>
      <c r="T213" s="77">
        <f t="shared" si="3"/>
        <v>6.4978706502829357E-5</v>
      </c>
      <c r="U213" s="77">
        <f>R213/'סכום נכסי הקרן'!$C$42</f>
        <v>1.907863309266041E-6</v>
      </c>
    </row>
    <row r="214" spans="2:21">
      <c r="B214" s="75" t="s">
        <v>521</v>
      </c>
      <c r="C214" s="69">
        <v>2590511</v>
      </c>
      <c r="D214" s="82" t="s">
        <v>117</v>
      </c>
      <c r="E214" s="82" t="s">
        <v>251</v>
      </c>
      <c r="F214" s="69">
        <v>520036658</v>
      </c>
      <c r="G214" s="82" t="s">
        <v>272</v>
      </c>
      <c r="H214" s="69" t="s">
        <v>392</v>
      </c>
      <c r="I214" s="69" t="s">
        <v>262</v>
      </c>
      <c r="J214" s="69"/>
      <c r="K214" s="69">
        <v>3.2</v>
      </c>
      <c r="L214" s="82" t="s">
        <v>130</v>
      </c>
      <c r="M214" s="83">
        <v>2.7000000000000003E-2</v>
      </c>
      <c r="N214" s="83">
        <v>5.7000167483147006E-2</v>
      </c>
      <c r="O214" s="76">
        <v>0.10415600000000001</v>
      </c>
      <c r="P214" s="78">
        <v>91.75</v>
      </c>
      <c r="Q214" s="69"/>
      <c r="R214" s="76">
        <v>9.553200000000002E-5</v>
      </c>
      <c r="S214" s="77">
        <v>1.3930035834641371E-10</v>
      </c>
      <c r="T214" s="77">
        <f t="shared" si="3"/>
        <v>9.9419489815087328E-10</v>
      </c>
      <c r="U214" s="77">
        <f>R214/'סכום נכסי הקרן'!$C$42</f>
        <v>2.9190916078930379E-11</v>
      </c>
    </row>
    <row r="215" spans="2:21">
      <c r="B215" s="75" t="s">
        <v>522</v>
      </c>
      <c r="C215" s="69">
        <v>1141191</v>
      </c>
      <c r="D215" s="82" t="s">
        <v>117</v>
      </c>
      <c r="E215" s="82" t="s">
        <v>251</v>
      </c>
      <c r="F215" s="69">
        <v>511399388</v>
      </c>
      <c r="G215" s="82" t="s">
        <v>428</v>
      </c>
      <c r="H215" s="69" t="s">
        <v>398</v>
      </c>
      <c r="I215" s="69" t="s">
        <v>128</v>
      </c>
      <c r="J215" s="69"/>
      <c r="K215" s="76">
        <v>1.309999999982618</v>
      </c>
      <c r="L215" s="82" t="s">
        <v>130</v>
      </c>
      <c r="M215" s="83">
        <v>3.0499999999999999E-2</v>
      </c>
      <c r="N215" s="83">
        <v>5.6900000000173818E-2</v>
      </c>
      <c r="O215" s="76">
        <v>9514.1740940000018</v>
      </c>
      <c r="P215" s="78">
        <v>96.75</v>
      </c>
      <c r="Q215" s="69"/>
      <c r="R215" s="76">
        <v>9.2049634360000017</v>
      </c>
      <c r="S215" s="77">
        <v>1.4174132895334722E-4</v>
      </c>
      <c r="T215" s="77">
        <f t="shared" si="3"/>
        <v>9.5795416046314669E-5</v>
      </c>
      <c r="U215" s="77">
        <f>R215/'סכום נכסי הקרן'!$C$42</f>
        <v>2.8126838668707726E-6</v>
      </c>
    </row>
    <row r="216" spans="2:21">
      <c r="B216" s="75" t="s">
        <v>524</v>
      </c>
      <c r="C216" s="69">
        <v>1168368</v>
      </c>
      <c r="D216" s="82" t="s">
        <v>117</v>
      </c>
      <c r="E216" s="82" t="s">
        <v>251</v>
      </c>
      <c r="F216" s="69">
        <v>511399388</v>
      </c>
      <c r="G216" s="82" t="s">
        <v>428</v>
      </c>
      <c r="H216" s="69" t="s">
        <v>398</v>
      </c>
      <c r="I216" s="69" t="s">
        <v>128</v>
      </c>
      <c r="J216" s="69"/>
      <c r="K216" s="76">
        <v>2.9299999999979565</v>
      </c>
      <c r="L216" s="82" t="s">
        <v>130</v>
      </c>
      <c r="M216" s="83">
        <v>2.58E-2</v>
      </c>
      <c r="N216" s="83">
        <v>5.529999999988524E-2</v>
      </c>
      <c r="O216" s="76">
        <v>138282.66989600004</v>
      </c>
      <c r="P216" s="78">
        <v>92</v>
      </c>
      <c r="Q216" s="69"/>
      <c r="R216" s="76">
        <v>127.22005628200002</v>
      </c>
      <c r="S216" s="77">
        <v>4.570799077660437E-4</v>
      </c>
      <c r="T216" s="77">
        <f t="shared" si="3"/>
        <v>1.3239703020771192E-3</v>
      </c>
      <c r="U216" s="77">
        <f>R216/'סכום נכסי הקרן'!$C$42</f>
        <v>3.8873571017927622E-5</v>
      </c>
    </row>
    <row r="217" spans="2:21">
      <c r="B217" s="75" t="s">
        <v>525</v>
      </c>
      <c r="C217" s="69">
        <v>1186162</v>
      </c>
      <c r="D217" s="82" t="s">
        <v>117</v>
      </c>
      <c r="E217" s="82" t="s">
        <v>251</v>
      </c>
      <c r="F217" s="69">
        <v>511399388</v>
      </c>
      <c r="G217" s="82" t="s">
        <v>428</v>
      </c>
      <c r="H217" s="69" t="s">
        <v>398</v>
      </c>
      <c r="I217" s="69" t="s">
        <v>128</v>
      </c>
      <c r="J217" s="69"/>
      <c r="K217" s="76">
        <v>4.4000000000005164</v>
      </c>
      <c r="L217" s="82" t="s">
        <v>130</v>
      </c>
      <c r="M217" s="83">
        <v>0.04</v>
      </c>
      <c r="N217" s="83">
        <v>5.6300000000006192E-2</v>
      </c>
      <c r="O217" s="76">
        <v>415583.52000000008</v>
      </c>
      <c r="P217" s="78">
        <v>93.51</v>
      </c>
      <c r="Q217" s="69"/>
      <c r="R217" s="76">
        <v>388.61214955200001</v>
      </c>
      <c r="S217" s="77">
        <v>9.4941691701410725E-4</v>
      </c>
      <c r="T217" s="77">
        <f t="shared" si="3"/>
        <v>4.0442596872675386E-3</v>
      </c>
      <c r="U217" s="77">
        <f>R217/'סכום נכסי הקרן'!$C$42</f>
        <v>1.1874497178772738E-4</v>
      </c>
    </row>
    <row r="218" spans="2:21">
      <c r="B218" s="75" t="s">
        <v>526</v>
      </c>
      <c r="C218" s="69">
        <v>2380046</v>
      </c>
      <c r="D218" s="82" t="s">
        <v>117</v>
      </c>
      <c r="E218" s="82" t="s">
        <v>251</v>
      </c>
      <c r="F218" s="69">
        <v>520036435</v>
      </c>
      <c r="G218" s="82" t="s">
        <v>126</v>
      </c>
      <c r="H218" s="69" t="s">
        <v>392</v>
      </c>
      <c r="I218" s="69" t="s">
        <v>262</v>
      </c>
      <c r="J218" s="69"/>
      <c r="K218" s="76">
        <v>0.98999999999886434</v>
      </c>
      <c r="L218" s="82" t="s">
        <v>130</v>
      </c>
      <c r="M218" s="83">
        <v>2.9500000000000002E-2</v>
      </c>
      <c r="N218" s="83">
        <v>4.6599999999992432E-2</v>
      </c>
      <c r="O218" s="76">
        <v>53691.974164000007</v>
      </c>
      <c r="P218" s="78">
        <v>98.38</v>
      </c>
      <c r="Q218" s="69"/>
      <c r="R218" s="76">
        <v>52.822164193999996</v>
      </c>
      <c r="S218" s="77">
        <v>1.0009734414354846E-3</v>
      </c>
      <c r="T218" s="77">
        <f t="shared" si="3"/>
        <v>5.4971659916009839E-4</v>
      </c>
      <c r="U218" s="77">
        <f>R218/'סכום נכסי הקרן'!$C$42</f>
        <v>1.6140427941365563E-5</v>
      </c>
    </row>
    <row r="219" spans="2:21">
      <c r="B219" s="75" t="s">
        <v>527</v>
      </c>
      <c r="C219" s="69">
        <v>1132505</v>
      </c>
      <c r="D219" s="82" t="s">
        <v>117</v>
      </c>
      <c r="E219" s="82" t="s">
        <v>251</v>
      </c>
      <c r="F219" s="69">
        <v>510216054</v>
      </c>
      <c r="G219" s="82" t="s">
        <v>272</v>
      </c>
      <c r="H219" s="69" t="s">
        <v>392</v>
      </c>
      <c r="I219" s="69" t="s">
        <v>262</v>
      </c>
      <c r="J219" s="69"/>
      <c r="K219" s="69">
        <v>0.9</v>
      </c>
      <c r="L219" s="82" t="s">
        <v>130</v>
      </c>
      <c r="M219" s="83">
        <v>6.4000000000000001E-2</v>
      </c>
      <c r="N219" s="83">
        <v>5.640181183353779E-2</v>
      </c>
      <c r="O219" s="76">
        <v>1.0442000000000002E-2</v>
      </c>
      <c r="P219" s="78">
        <v>101.3</v>
      </c>
      <c r="Q219" s="69"/>
      <c r="R219" s="76">
        <v>1.0597000000000002E-5</v>
      </c>
      <c r="S219" s="77">
        <v>1.5033156604434976E-11</v>
      </c>
      <c r="T219" s="77">
        <f t="shared" si="3"/>
        <v>1.1028224401985517E-10</v>
      </c>
      <c r="U219" s="77">
        <f>R219/'סכום נכסי הקרן'!$C$42</f>
        <v>3.2380368639662653E-12</v>
      </c>
    </row>
    <row r="220" spans="2:21">
      <c r="B220" s="75" t="s">
        <v>528</v>
      </c>
      <c r="C220" s="69">
        <v>1162817</v>
      </c>
      <c r="D220" s="82" t="s">
        <v>117</v>
      </c>
      <c r="E220" s="82" t="s">
        <v>251</v>
      </c>
      <c r="F220" s="69">
        <v>510216054</v>
      </c>
      <c r="G220" s="82" t="s">
        <v>272</v>
      </c>
      <c r="H220" s="69" t="s">
        <v>392</v>
      </c>
      <c r="I220" s="69" t="s">
        <v>262</v>
      </c>
      <c r="J220" s="69"/>
      <c r="K220" s="76">
        <v>4.9399999999989559</v>
      </c>
      <c r="L220" s="82" t="s">
        <v>130</v>
      </c>
      <c r="M220" s="83">
        <v>2.4300000000000002E-2</v>
      </c>
      <c r="N220" s="83">
        <v>5.1599999999990015E-2</v>
      </c>
      <c r="O220" s="76">
        <v>500907.77768400009</v>
      </c>
      <c r="P220" s="78">
        <v>87.92</v>
      </c>
      <c r="Q220" s="69"/>
      <c r="R220" s="76">
        <v>440.39811810900005</v>
      </c>
      <c r="S220" s="77">
        <v>3.4200645062627388E-4</v>
      </c>
      <c r="T220" s="77">
        <f t="shared" si="3"/>
        <v>4.583192670301192E-3</v>
      </c>
      <c r="U220" s="77">
        <f>R220/'סכום נכסי הקרן'!$C$42</f>
        <v>1.3456877807476749E-4</v>
      </c>
    </row>
    <row r="221" spans="2:21">
      <c r="B221" s="75" t="s">
        <v>529</v>
      </c>
      <c r="C221" s="69">
        <v>1141415</v>
      </c>
      <c r="D221" s="82" t="s">
        <v>117</v>
      </c>
      <c r="E221" s="82" t="s">
        <v>251</v>
      </c>
      <c r="F221" s="69">
        <v>520044314</v>
      </c>
      <c r="G221" s="82" t="s">
        <v>153</v>
      </c>
      <c r="H221" s="69" t="s">
        <v>392</v>
      </c>
      <c r="I221" s="69" t="s">
        <v>262</v>
      </c>
      <c r="J221" s="69"/>
      <c r="K221" s="69">
        <v>0.98</v>
      </c>
      <c r="L221" s="82" t="s">
        <v>130</v>
      </c>
      <c r="M221" s="83">
        <v>2.1600000000000001E-2</v>
      </c>
      <c r="N221" s="83">
        <v>5.3195199275362322E-2</v>
      </c>
      <c r="O221" s="76">
        <v>4.5710000000000013E-3</v>
      </c>
      <c r="P221" s="78">
        <v>97.08</v>
      </c>
      <c r="Q221" s="69"/>
      <c r="R221" s="76">
        <v>4.4160000000000006E-6</v>
      </c>
      <c r="S221" s="77">
        <v>3.5738423139458559E-11</v>
      </c>
      <c r="T221" s="77">
        <f t="shared" si="3"/>
        <v>4.5957005717814519E-11</v>
      </c>
      <c r="U221" s="77">
        <f>R221/'סכום נכסי הקרן'!$C$42</f>
        <v>1.349360270951687E-12</v>
      </c>
    </row>
    <row r="222" spans="2:21">
      <c r="B222" s="75" t="s">
        <v>531</v>
      </c>
      <c r="C222" s="69">
        <v>1156397</v>
      </c>
      <c r="D222" s="82" t="s">
        <v>117</v>
      </c>
      <c r="E222" s="82" t="s">
        <v>251</v>
      </c>
      <c r="F222" s="69">
        <v>520044314</v>
      </c>
      <c r="G222" s="82" t="s">
        <v>153</v>
      </c>
      <c r="H222" s="69" t="s">
        <v>392</v>
      </c>
      <c r="I222" s="69" t="s">
        <v>262</v>
      </c>
      <c r="J222" s="69"/>
      <c r="K222" s="69">
        <v>2.96</v>
      </c>
      <c r="L222" s="82" t="s">
        <v>130</v>
      </c>
      <c r="M222" s="83">
        <v>0.04</v>
      </c>
      <c r="N222" s="83">
        <v>5.0497956150130065E-2</v>
      </c>
      <c r="O222" s="76">
        <v>1.3870000000000002E-2</v>
      </c>
      <c r="P222" s="78">
        <v>97.11</v>
      </c>
      <c r="Q222" s="69"/>
      <c r="R222" s="76">
        <v>1.3455000000000002E-5</v>
      </c>
      <c r="S222" s="77">
        <v>2.0377050956789961E-11</v>
      </c>
      <c r="T222" s="77">
        <f t="shared" si="3"/>
        <v>1.4002525179646612E-10</v>
      </c>
      <c r="U222" s="77">
        <f>R222/'סכום נכסי הקרן'!$C$42</f>
        <v>4.1113320755559211E-12</v>
      </c>
    </row>
    <row r="223" spans="2:21">
      <c r="B223" s="75" t="s">
        <v>532</v>
      </c>
      <c r="C223" s="69">
        <v>1136134</v>
      </c>
      <c r="D223" s="82" t="s">
        <v>117</v>
      </c>
      <c r="E223" s="82" t="s">
        <v>251</v>
      </c>
      <c r="F223" s="69">
        <v>514892801</v>
      </c>
      <c r="G223" s="82" t="s">
        <v>534</v>
      </c>
      <c r="H223" s="69" t="s">
        <v>392</v>
      </c>
      <c r="I223" s="69" t="s">
        <v>262</v>
      </c>
      <c r="J223" s="69"/>
      <c r="K223" s="69">
        <v>1.21</v>
      </c>
      <c r="L223" s="82" t="s">
        <v>130</v>
      </c>
      <c r="M223" s="83">
        <v>3.3500000000000002E-2</v>
      </c>
      <c r="N223" s="83">
        <v>5.0699999999999995E-2</v>
      </c>
      <c r="O223" s="76">
        <v>1.2156000000000002E-2</v>
      </c>
      <c r="P223" s="78">
        <v>98.83</v>
      </c>
      <c r="Q223" s="69"/>
      <c r="R223" s="76">
        <v>1.2000000000000002E-5</v>
      </c>
      <c r="S223" s="77">
        <v>5.8966314110586586E-11</v>
      </c>
      <c r="T223" s="77">
        <f t="shared" si="3"/>
        <v>1.248831677114525E-10</v>
      </c>
      <c r="U223" s="77">
        <f>R223/'סכום נכסי הקרן'!$C$42</f>
        <v>3.6667398667165404E-12</v>
      </c>
    </row>
    <row r="224" spans="2:21">
      <c r="B224" s="75" t="s">
        <v>535</v>
      </c>
      <c r="C224" s="69">
        <v>1141951</v>
      </c>
      <c r="D224" s="82" t="s">
        <v>117</v>
      </c>
      <c r="E224" s="82" t="s">
        <v>251</v>
      </c>
      <c r="F224" s="69">
        <v>514892801</v>
      </c>
      <c r="G224" s="82" t="s">
        <v>534</v>
      </c>
      <c r="H224" s="69" t="s">
        <v>392</v>
      </c>
      <c r="I224" s="69" t="s">
        <v>262</v>
      </c>
      <c r="J224" s="69"/>
      <c r="K224" s="69">
        <v>3.71</v>
      </c>
      <c r="L224" s="82" t="s">
        <v>130</v>
      </c>
      <c r="M224" s="83">
        <v>2.6200000000000001E-2</v>
      </c>
      <c r="N224" s="83">
        <v>5.1999127494819497E-2</v>
      </c>
      <c r="O224" s="76">
        <v>1.7142000000000004E-2</v>
      </c>
      <c r="P224" s="78">
        <v>91.08</v>
      </c>
      <c r="Q224" s="76">
        <v>2.7020000000000006E-6</v>
      </c>
      <c r="R224" s="76">
        <v>1.8338000000000003E-5</v>
      </c>
      <c r="S224" s="77">
        <v>3.911532581587397E-11</v>
      </c>
      <c r="T224" s="77">
        <f t="shared" si="3"/>
        <v>1.9084229412438465E-10</v>
      </c>
      <c r="U224" s="77">
        <f>R224/'סכום נכסי הקרן'!$C$42</f>
        <v>5.6033896396539931E-12</v>
      </c>
    </row>
    <row r="225" spans="2:21">
      <c r="B225" s="75" t="s">
        <v>536</v>
      </c>
      <c r="C225" s="69">
        <v>7150410</v>
      </c>
      <c r="D225" s="82" t="s">
        <v>117</v>
      </c>
      <c r="E225" s="82" t="s">
        <v>251</v>
      </c>
      <c r="F225" s="69">
        <v>520025990</v>
      </c>
      <c r="G225" s="82" t="s">
        <v>428</v>
      </c>
      <c r="H225" s="69" t="s">
        <v>422</v>
      </c>
      <c r="I225" s="69" t="s">
        <v>128</v>
      </c>
      <c r="J225" s="69"/>
      <c r="K225" s="76">
        <v>2.099999999996506</v>
      </c>
      <c r="L225" s="82" t="s">
        <v>130</v>
      </c>
      <c r="M225" s="83">
        <v>2.9500000000000002E-2</v>
      </c>
      <c r="N225" s="83">
        <v>6.0799999999940277E-2</v>
      </c>
      <c r="O225" s="76">
        <v>335340.16196400009</v>
      </c>
      <c r="P225" s="78">
        <v>93.88</v>
      </c>
      <c r="Q225" s="69"/>
      <c r="R225" s="76">
        <v>314.81734406100003</v>
      </c>
      <c r="S225" s="77">
        <v>8.492131144636621E-4</v>
      </c>
      <c r="T225" s="77">
        <f t="shared" si="3"/>
        <v>3.276282264736992E-3</v>
      </c>
      <c r="U225" s="77">
        <f>R225/'סכום נכסי הקרן'!$C$42</f>
        <v>9.6196108850190524E-5</v>
      </c>
    </row>
    <row r="226" spans="2:21">
      <c r="B226" s="75" t="s">
        <v>538</v>
      </c>
      <c r="C226" s="69">
        <v>7150444</v>
      </c>
      <c r="D226" s="82" t="s">
        <v>117</v>
      </c>
      <c r="E226" s="82" t="s">
        <v>251</v>
      </c>
      <c r="F226" s="69">
        <v>520025990</v>
      </c>
      <c r="G226" s="82" t="s">
        <v>428</v>
      </c>
      <c r="H226" s="69" t="s">
        <v>422</v>
      </c>
      <c r="I226" s="69" t="s">
        <v>128</v>
      </c>
      <c r="J226" s="69"/>
      <c r="K226" s="76">
        <v>3.4299999999571962</v>
      </c>
      <c r="L226" s="82" t="s">
        <v>130</v>
      </c>
      <c r="M226" s="83">
        <v>2.5499999999999998E-2</v>
      </c>
      <c r="N226" s="83">
        <v>5.9999999999630994E-2</v>
      </c>
      <c r="O226" s="76">
        <v>30371.918964000004</v>
      </c>
      <c r="P226" s="78">
        <v>89.23</v>
      </c>
      <c r="Q226" s="69"/>
      <c r="R226" s="76">
        <v>27.100863312000005</v>
      </c>
      <c r="S226" s="77">
        <v>5.2159437675385124E-5</v>
      </c>
      <c r="T226" s="77">
        <f t="shared" si="3"/>
        <v>2.8203680484313717E-4</v>
      </c>
      <c r="U226" s="77">
        <f>R226/'סכום נכסי הקרן'!$C$42</f>
        <v>8.2809846607121724E-6</v>
      </c>
    </row>
    <row r="227" spans="2:21">
      <c r="B227" s="75" t="s">
        <v>539</v>
      </c>
      <c r="C227" s="69">
        <v>1155878</v>
      </c>
      <c r="D227" s="82" t="s">
        <v>117</v>
      </c>
      <c r="E227" s="82" t="s">
        <v>251</v>
      </c>
      <c r="F227" s="69">
        <v>513910703</v>
      </c>
      <c r="G227" s="82" t="s">
        <v>371</v>
      </c>
      <c r="H227" s="69" t="s">
        <v>422</v>
      </c>
      <c r="I227" s="69" t="s">
        <v>128</v>
      </c>
      <c r="J227" s="69"/>
      <c r="K227" s="76">
        <v>2.2999999999992435</v>
      </c>
      <c r="L227" s="82" t="s">
        <v>130</v>
      </c>
      <c r="M227" s="83">
        <v>3.27E-2</v>
      </c>
      <c r="N227" s="83">
        <v>5.2399999999978818E-2</v>
      </c>
      <c r="O227" s="76">
        <v>137524.29584199999</v>
      </c>
      <c r="P227" s="78">
        <v>96.17</v>
      </c>
      <c r="Q227" s="69"/>
      <c r="R227" s="76">
        <v>132.25711529700004</v>
      </c>
      <c r="S227" s="77">
        <v>4.3576472178406996E-4</v>
      </c>
      <c r="T227" s="77">
        <f t="shared" si="3"/>
        <v>1.3763906258890135E-3</v>
      </c>
      <c r="U227" s="77">
        <f>R227/'סכום נכסי הקרן'!$C$42</f>
        <v>4.0412703109703E-5</v>
      </c>
    </row>
    <row r="228" spans="2:21">
      <c r="B228" s="75" t="s">
        <v>541</v>
      </c>
      <c r="C228" s="69">
        <v>7200249</v>
      </c>
      <c r="D228" s="82" t="s">
        <v>117</v>
      </c>
      <c r="E228" s="82" t="s">
        <v>251</v>
      </c>
      <c r="F228" s="69">
        <v>520041146</v>
      </c>
      <c r="G228" s="82" t="s">
        <v>465</v>
      </c>
      <c r="H228" s="69" t="s">
        <v>422</v>
      </c>
      <c r="I228" s="69" t="s">
        <v>128</v>
      </c>
      <c r="J228" s="69"/>
      <c r="K228" s="76">
        <v>5.0600000000010601</v>
      </c>
      <c r="L228" s="82" t="s">
        <v>130</v>
      </c>
      <c r="M228" s="83">
        <v>7.4999999999999997E-3</v>
      </c>
      <c r="N228" s="83">
        <v>4.5200000000008726E-2</v>
      </c>
      <c r="O228" s="76">
        <v>385090.07922000007</v>
      </c>
      <c r="P228" s="78">
        <v>83.2</v>
      </c>
      <c r="Q228" s="69"/>
      <c r="R228" s="76">
        <v>320.39494591100009</v>
      </c>
      <c r="S228" s="77">
        <v>7.2442135888468981E-4</v>
      </c>
      <c r="T228" s="77">
        <f t="shared" si="3"/>
        <v>3.3343279803420972E-3</v>
      </c>
      <c r="U228" s="77">
        <f>R228/'סכום נכסי הקרן'!$C$42</f>
        <v>9.7900410105529459E-5</v>
      </c>
    </row>
    <row r="229" spans="2:21">
      <c r="B229" s="75" t="s">
        <v>543</v>
      </c>
      <c r="C229" s="69">
        <v>7200173</v>
      </c>
      <c r="D229" s="82" t="s">
        <v>117</v>
      </c>
      <c r="E229" s="82" t="s">
        <v>251</v>
      </c>
      <c r="F229" s="69">
        <v>520041146</v>
      </c>
      <c r="G229" s="82" t="s">
        <v>465</v>
      </c>
      <c r="H229" s="69" t="s">
        <v>422</v>
      </c>
      <c r="I229" s="69" t="s">
        <v>128</v>
      </c>
      <c r="J229" s="69"/>
      <c r="K229" s="76">
        <v>2.3899999999982744</v>
      </c>
      <c r="L229" s="82" t="s">
        <v>130</v>
      </c>
      <c r="M229" s="83">
        <v>3.4500000000000003E-2</v>
      </c>
      <c r="N229" s="83">
        <v>5.2500000000014868E-2</v>
      </c>
      <c r="O229" s="76">
        <v>173143.85045900001</v>
      </c>
      <c r="P229" s="78">
        <v>97.08</v>
      </c>
      <c r="Q229" s="69"/>
      <c r="R229" s="76">
        <v>168.08804421100004</v>
      </c>
      <c r="S229" s="77">
        <v>3.9395422552790366E-4</v>
      </c>
      <c r="T229" s="77">
        <f t="shared" si="3"/>
        <v>1.7492806179576963E-3</v>
      </c>
      <c r="U229" s="77">
        <f>R229/'סכום נכסי הקרן'!$C$42</f>
        <v>5.136126106890718E-5</v>
      </c>
    </row>
    <row r="230" spans="2:21">
      <c r="B230" s="75" t="s">
        <v>544</v>
      </c>
      <c r="C230" s="69">
        <v>1168483</v>
      </c>
      <c r="D230" s="82" t="s">
        <v>117</v>
      </c>
      <c r="E230" s="82" t="s">
        <v>251</v>
      </c>
      <c r="F230" s="69">
        <v>513901371</v>
      </c>
      <c r="G230" s="82" t="s">
        <v>465</v>
      </c>
      <c r="H230" s="69" t="s">
        <v>422</v>
      </c>
      <c r="I230" s="69" t="s">
        <v>128</v>
      </c>
      <c r="J230" s="69"/>
      <c r="K230" s="76">
        <v>4.0600000000047594</v>
      </c>
      <c r="L230" s="82" t="s">
        <v>130</v>
      </c>
      <c r="M230" s="83">
        <v>2.5000000000000001E-3</v>
      </c>
      <c r="N230" s="83">
        <v>5.4800000000056262E-2</v>
      </c>
      <c r="O230" s="76">
        <v>227094.20671500004</v>
      </c>
      <c r="P230" s="78">
        <v>81.400000000000006</v>
      </c>
      <c r="Q230" s="69"/>
      <c r="R230" s="76">
        <v>184.85467670200003</v>
      </c>
      <c r="S230" s="77">
        <v>4.0080022081637559E-4</v>
      </c>
      <c r="T230" s="77">
        <f t="shared" si="3"/>
        <v>1.9237697994018497E-3</v>
      </c>
      <c r="U230" s="77">
        <f>R230/'סכום נכסי הקרן'!$C$42</f>
        <v>5.6484501051018394E-5</v>
      </c>
    </row>
    <row r="231" spans="2:21">
      <c r="B231" s="75" t="s">
        <v>546</v>
      </c>
      <c r="C231" s="69">
        <v>1161751</v>
      </c>
      <c r="D231" s="82" t="s">
        <v>117</v>
      </c>
      <c r="E231" s="82" t="s">
        <v>251</v>
      </c>
      <c r="F231" s="69">
        <v>513901371</v>
      </c>
      <c r="G231" s="82" t="s">
        <v>465</v>
      </c>
      <c r="H231" s="69" t="s">
        <v>422</v>
      </c>
      <c r="I231" s="69" t="s">
        <v>128</v>
      </c>
      <c r="J231" s="69"/>
      <c r="K231" s="76">
        <v>3.2599999997342195</v>
      </c>
      <c r="L231" s="82" t="s">
        <v>130</v>
      </c>
      <c r="M231" s="83">
        <v>2.0499999999999997E-2</v>
      </c>
      <c r="N231" s="83">
        <v>5.3199999995489779E-2</v>
      </c>
      <c r="O231" s="76">
        <v>5469.7232780000013</v>
      </c>
      <c r="P231" s="78">
        <v>90.8</v>
      </c>
      <c r="Q231" s="69"/>
      <c r="R231" s="76">
        <v>4.9665088820000012</v>
      </c>
      <c r="S231" s="77">
        <v>9.7901172568864373E-6</v>
      </c>
      <c r="T231" s="77">
        <f t="shared" si="3"/>
        <v>5.1686113470935372E-5</v>
      </c>
      <c r="U231" s="77">
        <f>R231/'סכום נכסי הקרן'!$C$42</f>
        <v>1.517574676335933E-6</v>
      </c>
    </row>
    <row r="232" spans="2:21">
      <c r="B232" s="75" t="s">
        <v>547</v>
      </c>
      <c r="C232" s="69">
        <v>1162825</v>
      </c>
      <c r="D232" s="82" t="s">
        <v>117</v>
      </c>
      <c r="E232" s="82" t="s">
        <v>251</v>
      </c>
      <c r="F232" s="69">
        <v>520034760</v>
      </c>
      <c r="G232" s="82" t="s">
        <v>428</v>
      </c>
      <c r="H232" s="69" t="s">
        <v>422</v>
      </c>
      <c r="I232" s="69" t="s">
        <v>128</v>
      </c>
      <c r="J232" s="69"/>
      <c r="K232" s="69">
        <v>2.83</v>
      </c>
      <c r="L232" s="82" t="s">
        <v>130</v>
      </c>
      <c r="M232" s="83">
        <v>2.4E-2</v>
      </c>
      <c r="N232" s="83">
        <v>5.8099855195784249E-2</v>
      </c>
      <c r="O232" s="76">
        <v>0.14613000000000004</v>
      </c>
      <c r="P232" s="78">
        <v>91.67</v>
      </c>
      <c r="Q232" s="69"/>
      <c r="R232" s="76">
        <v>1.3397400000000003E-4</v>
      </c>
      <c r="S232" s="77">
        <v>5.6072808314109038E-10</v>
      </c>
      <c r="T232" s="77">
        <f t="shared" si="3"/>
        <v>1.3942581259145114E-9</v>
      </c>
      <c r="U232" s="77">
        <f>R232/'סכום נכסי הקרן'!$C$42</f>
        <v>4.0937317241956822E-11</v>
      </c>
    </row>
    <row r="233" spans="2:21">
      <c r="B233" s="75" t="s">
        <v>549</v>
      </c>
      <c r="C233" s="69">
        <v>1140102</v>
      </c>
      <c r="D233" s="82" t="s">
        <v>117</v>
      </c>
      <c r="E233" s="82" t="s">
        <v>251</v>
      </c>
      <c r="F233" s="69">
        <v>510381601</v>
      </c>
      <c r="G233" s="82" t="s">
        <v>428</v>
      </c>
      <c r="H233" s="69" t="s">
        <v>429</v>
      </c>
      <c r="I233" s="69" t="s">
        <v>262</v>
      </c>
      <c r="J233" s="69"/>
      <c r="K233" s="76">
        <v>2.5099999999970208</v>
      </c>
      <c r="L233" s="82" t="s">
        <v>130</v>
      </c>
      <c r="M233" s="83">
        <v>4.2999999999999997E-2</v>
      </c>
      <c r="N233" s="83">
        <v>6.0699999999948261E-2</v>
      </c>
      <c r="O233" s="76">
        <v>260866.97029800006</v>
      </c>
      <c r="P233" s="78">
        <v>97.81</v>
      </c>
      <c r="Q233" s="69"/>
      <c r="R233" s="76">
        <v>255.15399237600008</v>
      </c>
      <c r="S233" s="77">
        <v>2.154044290209842E-4</v>
      </c>
      <c r="T233" s="77">
        <f t="shared" si="3"/>
        <v>2.6553699018448903E-3</v>
      </c>
      <c r="U233" s="77">
        <f>R233/'סכום נכסי הקרן'!$C$42</f>
        <v>7.7965276333080634E-5</v>
      </c>
    </row>
    <row r="234" spans="2:21">
      <c r="B234" s="75" t="s">
        <v>550</v>
      </c>
      <c r="C234" s="69">
        <v>1132836</v>
      </c>
      <c r="D234" s="82" t="s">
        <v>117</v>
      </c>
      <c r="E234" s="82" t="s">
        <v>251</v>
      </c>
      <c r="F234" s="69">
        <v>511930125</v>
      </c>
      <c r="G234" s="82" t="s">
        <v>153</v>
      </c>
      <c r="H234" s="69" t="s">
        <v>429</v>
      </c>
      <c r="I234" s="69" t="s">
        <v>262</v>
      </c>
      <c r="J234" s="69"/>
      <c r="K234" s="76">
        <v>1.479999999992742</v>
      </c>
      <c r="L234" s="82" t="s">
        <v>130</v>
      </c>
      <c r="M234" s="83">
        <v>4.1399999999999999E-2</v>
      </c>
      <c r="N234" s="83">
        <v>5.4100000000127005E-2</v>
      </c>
      <c r="O234" s="76">
        <v>14568.836500000001</v>
      </c>
      <c r="P234" s="78">
        <v>98.21</v>
      </c>
      <c r="Q234" s="76">
        <v>7.7367794830000012</v>
      </c>
      <c r="R234" s="76">
        <v>22.044833792000006</v>
      </c>
      <c r="S234" s="77">
        <v>9.7072601356225282E-5</v>
      </c>
      <c r="T234" s="77">
        <f t="shared" si="3"/>
        <v>2.2941905630145262E-4</v>
      </c>
      <c r="U234" s="77">
        <f>R234/'סכום נכסי הקרן'!$C$42</f>
        <v>6.7360559100221983E-6</v>
      </c>
    </row>
    <row r="235" spans="2:21">
      <c r="B235" s="75" t="s">
        <v>551</v>
      </c>
      <c r="C235" s="69">
        <v>1139252</v>
      </c>
      <c r="D235" s="82" t="s">
        <v>117</v>
      </c>
      <c r="E235" s="82" t="s">
        <v>251</v>
      </c>
      <c r="F235" s="69">
        <v>511930125</v>
      </c>
      <c r="G235" s="82" t="s">
        <v>153</v>
      </c>
      <c r="H235" s="69" t="s">
        <v>429</v>
      </c>
      <c r="I235" s="69" t="s">
        <v>262</v>
      </c>
      <c r="J235" s="69"/>
      <c r="K235" s="76">
        <v>2.0300000000014129</v>
      </c>
      <c r="L235" s="82" t="s">
        <v>130</v>
      </c>
      <c r="M235" s="83">
        <v>3.5499999999999997E-2</v>
      </c>
      <c r="N235" s="83">
        <v>5.6100000000000615E-2</v>
      </c>
      <c r="O235" s="76">
        <v>129596.44934300003</v>
      </c>
      <c r="P235" s="78">
        <v>96.08</v>
      </c>
      <c r="Q235" s="76">
        <v>38.272187809000002</v>
      </c>
      <c r="R235" s="76">
        <v>162.78845635900004</v>
      </c>
      <c r="S235" s="77">
        <v>4.2200712324999426E-4</v>
      </c>
      <c r="T235" s="77">
        <f t="shared" si="3"/>
        <v>1.6941281747474553E-3</v>
      </c>
      <c r="U235" s="77">
        <f>R235/'סכום נכסי הקרן'!$C$42</f>
        <v>4.9741910231065926E-5</v>
      </c>
    </row>
    <row r="236" spans="2:21">
      <c r="B236" s="75" t="s">
        <v>552</v>
      </c>
      <c r="C236" s="69">
        <v>1143080</v>
      </c>
      <c r="D236" s="82" t="s">
        <v>117</v>
      </c>
      <c r="E236" s="82" t="s">
        <v>251</v>
      </c>
      <c r="F236" s="69">
        <v>511930125</v>
      </c>
      <c r="G236" s="82" t="s">
        <v>153</v>
      </c>
      <c r="H236" s="69" t="s">
        <v>429</v>
      </c>
      <c r="I236" s="69" t="s">
        <v>262</v>
      </c>
      <c r="J236" s="69"/>
      <c r="K236" s="76">
        <v>2.5300000000018326</v>
      </c>
      <c r="L236" s="82" t="s">
        <v>130</v>
      </c>
      <c r="M236" s="83">
        <v>2.5000000000000001E-2</v>
      </c>
      <c r="N236" s="83">
        <v>5.580000000002977E-2</v>
      </c>
      <c r="O236" s="76">
        <v>558487.73905400012</v>
      </c>
      <c r="P236" s="78">
        <v>93.8</v>
      </c>
      <c r="Q236" s="69"/>
      <c r="R236" s="76">
        <v>523.86148686800016</v>
      </c>
      <c r="S236" s="77">
        <v>4.9402628965231846E-4</v>
      </c>
      <c r="T236" s="77">
        <f t="shared" si="3"/>
        <v>5.4517901601756104E-3</v>
      </c>
      <c r="U236" s="77">
        <f>R236/'סכום נכסי הקרן'!$C$42</f>
        <v>1.6007198321135827E-4</v>
      </c>
    </row>
    <row r="237" spans="2:21">
      <c r="B237" s="75" t="s">
        <v>553</v>
      </c>
      <c r="C237" s="69">
        <v>1189190</v>
      </c>
      <c r="D237" s="82" t="s">
        <v>117</v>
      </c>
      <c r="E237" s="82" t="s">
        <v>251</v>
      </c>
      <c r="F237" s="69">
        <v>511930125</v>
      </c>
      <c r="G237" s="82" t="s">
        <v>153</v>
      </c>
      <c r="H237" s="69" t="s">
        <v>429</v>
      </c>
      <c r="I237" s="69" t="s">
        <v>262</v>
      </c>
      <c r="J237" s="69"/>
      <c r="K237" s="76">
        <v>4.3199999999978163</v>
      </c>
      <c r="L237" s="82" t="s">
        <v>130</v>
      </c>
      <c r="M237" s="83">
        <v>4.7300000000000002E-2</v>
      </c>
      <c r="N237" s="83">
        <v>5.7899999999987524E-2</v>
      </c>
      <c r="O237" s="76">
        <v>261059.17767600005</v>
      </c>
      <c r="P237" s="78">
        <v>95.85</v>
      </c>
      <c r="Q237" s="76">
        <v>6.2083498420000005</v>
      </c>
      <c r="R237" s="76">
        <v>256.43356000800003</v>
      </c>
      <c r="S237" s="77">
        <v>6.610515621741389E-4</v>
      </c>
      <c r="T237" s="77">
        <f t="shared" si="3"/>
        <v>2.6686862734436566E-3</v>
      </c>
      <c r="U237" s="77">
        <f>R237/'סכום נכסי הקרן'!$C$42</f>
        <v>7.8356263137115159E-5</v>
      </c>
    </row>
    <row r="238" spans="2:21">
      <c r="B238" s="75" t="s">
        <v>554</v>
      </c>
      <c r="C238" s="69">
        <v>1137512</v>
      </c>
      <c r="D238" s="82" t="s">
        <v>117</v>
      </c>
      <c r="E238" s="82" t="s">
        <v>251</v>
      </c>
      <c r="F238" s="69">
        <v>515328250</v>
      </c>
      <c r="G238" s="82" t="s">
        <v>421</v>
      </c>
      <c r="H238" s="69" t="s">
        <v>422</v>
      </c>
      <c r="I238" s="69" t="s">
        <v>128</v>
      </c>
      <c r="J238" s="69"/>
      <c r="K238" s="76">
        <v>1.0800000000010697</v>
      </c>
      <c r="L238" s="82" t="s">
        <v>130</v>
      </c>
      <c r="M238" s="83">
        <v>3.5000000000000003E-2</v>
      </c>
      <c r="N238" s="83">
        <v>5.9600000000128321E-2</v>
      </c>
      <c r="O238" s="76">
        <v>151514.82439400002</v>
      </c>
      <c r="P238" s="78">
        <v>98.76</v>
      </c>
      <c r="Q238" s="69"/>
      <c r="R238" s="76">
        <v>149.63604392299999</v>
      </c>
      <c r="S238" s="77">
        <v>6.3223377589818495E-4</v>
      </c>
      <c r="T238" s="77">
        <f t="shared" si="3"/>
        <v>1.5572519307428564E-3</v>
      </c>
      <c r="U238" s="77">
        <f>R238/'סכום נכסי הקרן'!$C$42</f>
        <v>4.5723037312517607E-5</v>
      </c>
    </row>
    <row r="239" spans="2:21">
      <c r="B239" s="75" t="s">
        <v>555</v>
      </c>
      <c r="C239" s="69">
        <v>1141852</v>
      </c>
      <c r="D239" s="82" t="s">
        <v>117</v>
      </c>
      <c r="E239" s="82" t="s">
        <v>251</v>
      </c>
      <c r="F239" s="69">
        <v>515328250</v>
      </c>
      <c r="G239" s="82" t="s">
        <v>421</v>
      </c>
      <c r="H239" s="69" t="s">
        <v>422</v>
      </c>
      <c r="I239" s="69" t="s">
        <v>128</v>
      </c>
      <c r="J239" s="69"/>
      <c r="K239" s="76">
        <v>2.4099999999955179</v>
      </c>
      <c r="L239" s="82" t="s">
        <v>130</v>
      </c>
      <c r="M239" s="83">
        <v>2.6499999999999999E-2</v>
      </c>
      <c r="N239" s="83">
        <v>6.4399999999783367E-2</v>
      </c>
      <c r="O239" s="76">
        <v>115965.94749500001</v>
      </c>
      <c r="P239" s="78">
        <v>92.35</v>
      </c>
      <c r="Q239" s="69"/>
      <c r="R239" s="76">
        <v>107.09455632800002</v>
      </c>
      <c r="S239" s="77">
        <v>1.6174307329912057E-4</v>
      </c>
      <c r="T239" s="77">
        <f t="shared" si="3"/>
        <v>1.1145256199077685E-3</v>
      </c>
      <c r="U239" s="77">
        <f>R239/'סכום נכסי הקרן'!$C$42</f>
        <v>3.2723989933016485E-5</v>
      </c>
    </row>
    <row r="240" spans="2:21">
      <c r="B240" s="75" t="s">
        <v>556</v>
      </c>
      <c r="C240" s="69">
        <v>1168038</v>
      </c>
      <c r="D240" s="82" t="s">
        <v>117</v>
      </c>
      <c r="E240" s="82" t="s">
        <v>251</v>
      </c>
      <c r="F240" s="69">
        <v>515328250</v>
      </c>
      <c r="G240" s="82" t="s">
        <v>421</v>
      </c>
      <c r="H240" s="69" t="s">
        <v>422</v>
      </c>
      <c r="I240" s="69" t="s">
        <v>128</v>
      </c>
      <c r="J240" s="69"/>
      <c r="K240" s="76">
        <v>2.1699999999902588</v>
      </c>
      <c r="L240" s="82" t="s">
        <v>130</v>
      </c>
      <c r="M240" s="83">
        <v>4.99E-2</v>
      </c>
      <c r="N240" s="83">
        <v>5.619999999977799E-2</v>
      </c>
      <c r="O240" s="76">
        <v>88252.417608000018</v>
      </c>
      <c r="P240" s="78">
        <v>100.04</v>
      </c>
      <c r="Q240" s="69"/>
      <c r="R240" s="76">
        <v>88.287719558000006</v>
      </c>
      <c r="S240" s="77">
        <v>4.1530549462588244E-4</v>
      </c>
      <c r="T240" s="77">
        <f t="shared" si="3"/>
        <v>9.188041740352831E-4</v>
      </c>
      <c r="U240" s="77">
        <f>R240/'סכום נכסי הקרן'!$C$42</f>
        <v>2.6977341753734019E-5</v>
      </c>
    </row>
    <row r="241" spans="2:21">
      <c r="B241" s="75" t="s">
        <v>557</v>
      </c>
      <c r="C241" s="69">
        <v>1190008</v>
      </c>
      <c r="D241" s="82" t="s">
        <v>117</v>
      </c>
      <c r="E241" s="82" t="s">
        <v>251</v>
      </c>
      <c r="F241" s="69">
        <v>510488190</v>
      </c>
      <c r="G241" s="82" t="s">
        <v>428</v>
      </c>
      <c r="H241" s="69" t="s">
        <v>429</v>
      </c>
      <c r="I241" s="69" t="s">
        <v>262</v>
      </c>
      <c r="J241" s="69"/>
      <c r="K241" s="76">
        <v>3.9200000000003268</v>
      </c>
      <c r="L241" s="82" t="s">
        <v>130</v>
      </c>
      <c r="M241" s="83">
        <v>5.3399999999999996E-2</v>
      </c>
      <c r="N241" s="83">
        <v>6.0999999999989125E-2</v>
      </c>
      <c r="O241" s="76">
        <v>375496.85833500006</v>
      </c>
      <c r="P241" s="78">
        <v>97.88</v>
      </c>
      <c r="Q241" s="69"/>
      <c r="R241" s="76">
        <v>367.53633746400004</v>
      </c>
      <c r="S241" s="77">
        <v>9.3874214583750018E-4</v>
      </c>
      <c r="T241" s="77">
        <f t="shared" si="3"/>
        <v>3.8249251726308092E-3</v>
      </c>
      <c r="U241" s="77">
        <f>R241/'סכום נכסי הקרן'!$C$42</f>
        <v>1.1230501175385274E-4</v>
      </c>
    </row>
    <row r="242" spans="2:21">
      <c r="B242" s="75" t="s">
        <v>559</v>
      </c>
      <c r="C242" s="69">
        <v>1188572</v>
      </c>
      <c r="D242" s="82" t="s">
        <v>117</v>
      </c>
      <c r="E242" s="82" t="s">
        <v>251</v>
      </c>
      <c r="F242" s="69">
        <v>511996803</v>
      </c>
      <c r="G242" s="82" t="s">
        <v>428</v>
      </c>
      <c r="H242" s="69" t="s">
        <v>441</v>
      </c>
      <c r="I242" s="69" t="s">
        <v>128</v>
      </c>
      <c r="J242" s="69"/>
      <c r="K242" s="76">
        <v>3.3700000000001449</v>
      </c>
      <c r="L242" s="82" t="s">
        <v>130</v>
      </c>
      <c r="M242" s="83">
        <v>4.53E-2</v>
      </c>
      <c r="N242" s="83">
        <v>6.1500000000007257E-2</v>
      </c>
      <c r="O242" s="76">
        <v>726022.85100200016</v>
      </c>
      <c r="P242" s="78">
        <v>95.06</v>
      </c>
      <c r="Q242" s="69"/>
      <c r="R242" s="76">
        <v>690.15734637000003</v>
      </c>
      <c r="S242" s="77">
        <v>1.0371755014314287E-3</v>
      </c>
      <c r="T242" s="77">
        <f t="shared" si="3"/>
        <v>7.1824196361679757E-3</v>
      </c>
      <c r="U242" s="77">
        <f>R242/'סכום נכסי הקרן'!$C$42</f>
        <v>2.1088562135351458E-4</v>
      </c>
    </row>
    <row r="243" spans="2:21">
      <c r="B243" s="75" t="s">
        <v>561</v>
      </c>
      <c r="C243" s="69">
        <v>1150812</v>
      </c>
      <c r="D243" s="82" t="s">
        <v>117</v>
      </c>
      <c r="E243" s="82" t="s">
        <v>251</v>
      </c>
      <c r="F243" s="69">
        <v>512607888</v>
      </c>
      <c r="G243" s="82" t="s">
        <v>451</v>
      </c>
      <c r="H243" s="69" t="s">
        <v>441</v>
      </c>
      <c r="I243" s="69" t="s">
        <v>128</v>
      </c>
      <c r="J243" s="69"/>
      <c r="K243" s="76">
        <v>1.9099999999985213</v>
      </c>
      <c r="L243" s="82" t="s">
        <v>130</v>
      </c>
      <c r="M243" s="83">
        <v>3.7499999999999999E-2</v>
      </c>
      <c r="N243" s="83">
        <v>5.8199999999896487E-2</v>
      </c>
      <c r="O243" s="76">
        <v>140399.30834800002</v>
      </c>
      <c r="P243" s="78">
        <v>96.32</v>
      </c>
      <c r="Q243" s="69"/>
      <c r="R243" s="76">
        <v>135.23261382000001</v>
      </c>
      <c r="S243" s="77">
        <v>3.7988287825232759E-4</v>
      </c>
      <c r="T243" s="77">
        <f t="shared" si="3"/>
        <v>1.4073564326450955E-3</v>
      </c>
      <c r="U243" s="77">
        <f>R243/'סכום נכסי הקרן'!$C$42</f>
        <v>4.1321901364506349E-5</v>
      </c>
    </row>
    <row r="244" spans="2:21">
      <c r="B244" s="75" t="s">
        <v>562</v>
      </c>
      <c r="C244" s="69">
        <v>1161785</v>
      </c>
      <c r="D244" s="82" t="s">
        <v>117</v>
      </c>
      <c r="E244" s="82" t="s">
        <v>251</v>
      </c>
      <c r="F244" s="69">
        <v>512607888</v>
      </c>
      <c r="G244" s="82" t="s">
        <v>451</v>
      </c>
      <c r="H244" s="69" t="s">
        <v>441</v>
      </c>
      <c r="I244" s="69" t="s">
        <v>128</v>
      </c>
      <c r="J244" s="69"/>
      <c r="K244" s="76">
        <v>3.6699999999996269</v>
      </c>
      <c r="L244" s="82" t="s">
        <v>130</v>
      </c>
      <c r="M244" s="83">
        <v>2.6600000000000002E-2</v>
      </c>
      <c r="N244" s="83">
        <v>6.8999999999992012E-2</v>
      </c>
      <c r="O244" s="76">
        <v>866821.03443800006</v>
      </c>
      <c r="P244" s="78">
        <v>86.57</v>
      </c>
      <c r="Q244" s="69"/>
      <c r="R244" s="76">
        <v>750.40694058400004</v>
      </c>
      <c r="S244" s="77">
        <v>1.0532497469740675E-3</v>
      </c>
      <c r="T244" s="77">
        <f t="shared" si="3"/>
        <v>7.8094329843991358E-3</v>
      </c>
      <c r="U244" s="77">
        <f>R244/'סכום נכסי הקרן'!$C$42</f>
        <v>2.2929558710834525E-4</v>
      </c>
    </row>
    <row r="245" spans="2:21">
      <c r="B245" s="75" t="s">
        <v>563</v>
      </c>
      <c r="C245" s="69">
        <v>1172725</v>
      </c>
      <c r="D245" s="82" t="s">
        <v>117</v>
      </c>
      <c r="E245" s="82" t="s">
        <v>251</v>
      </c>
      <c r="F245" s="69">
        <v>520041005</v>
      </c>
      <c r="G245" s="82" t="s">
        <v>428</v>
      </c>
      <c r="H245" s="69" t="s">
        <v>441</v>
      </c>
      <c r="I245" s="69" t="s">
        <v>128</v>
      </c>
      <c r="J245" s="69"/>
      <c r="K245" s="76">
        <v>3.4200000000085713</v>
      </c>
      <c r="L245" s="82" t="s">
        <v>130</v>
      </c>
      <c r="M245" s="83">
        <v>2.5000000000000001E-2</v>
      </c>
      <c r="N245" s="83">
        <v>6.3500000000122472E-2</v>
      </c>
      <c r="O245" s="76">
        <v>259739.70000000004</v>
      </c>
      <c r="P245" s="78">
        <v>88.04</v>
      </c>
      <c r="Q245" s="69"/>
      <c r="R245" s="76">
        <v>228.67484341200003</v>
      </c>
      <c r="S245" s="77">
        <v>1.2316026358052822E-3</v>
      </c>
      <c r="T245" s="77">
        <f t="shared" si="3"/>
        <v>2.3798032351009112E-3</v>
      </c>
      <c r="U245" s="77">
        <f>R245/'סכום נכסי הקרן'!$C$42</f>
        <v>6.9874263737828549E-5</v>
      </c>
    </row>
    <row r="246" spans="2:21">
      <c r="B246" s="75" t="s">
        <v>564</v>
      </c>
      <c r="C246" s="69">
        <v>1159375</v>
      </c>
      <c r="D246" s="82" t="s">
        <v>117</v>
      </c>
      <c r="E246" s="82" t="s">
        <v>251</v>
      </c>
      <c r="F246" s="69">
        <v>520039868</v>
      </c>
      <c r="G246" s="82" t="s">
        <v>465</v>
      </c>
      <c r="H246" s="69" t="s">
        <v>455</v>
      </c>
      <c r="I246" s="69"/>
      <c r="J246" s="69"/>
      <c r="K246" s="76">
        <v>1.4600000000168933</v>
      </c>
      <c r="L246" s="82" t="s">
        <v>130</v>
      </c>
      <c r="M246" s="83">
        <v>3.5499999999999997E-2</v>
      </c>
      <c r="N246" s="83">
        <v>6.9700000000515697E-2</v>
      </c>
      <c r="O246" s="76">
        <v>47167.640691000008</v>
      </c>
      <c r="P246" s="78">
        <v>95.38</v>
      </c>
      <c r="Q246" s="69"/>
      <c r="R246" s="76">
        <v>44.988496244000011</v>
      </c>
      <c r="S246" s="77">
        <v>1.6469010277497679E-4</v>
      </c>
      <c r="T246" s="77">
        <f t="shared" si="3"/>
        <v>4.6819216012712524E-4</v>
      </c>
      <c r="U246" s="77">
        <f>R246/'סכום נכסי הקרן'!$C$42</f>
        <v>1.3746759393458513E-5</v>
      </c>
    </row>
    <row r="247" spans="2:21">
      <c r="B247" s="75" t="s">
        <v>566</v>
      </c>
      <c r="C247" s="69">
        <v>1193275</v>
      </c>
      <c r="D247" s="82" t="s">
        <v>117</v>
      </c>
      <c r="E247" s="82" t="s">
        <v>251</v>
      </c>
      <c r="F247" s="69">
        <v>520039868</v>
      </c>
      <c r="G247" s="82" t="s">
        <v>465</v>
      </c>
      <c r="H247" s="69" t="s">
        <v>455</v>
      </c>
      <c r="I247" s="69"/>
      <c r="J247" s="69"/>
      <c r="K247" s="76">
        <v>3.7300000000073386</v>
      </c>
      <c r="L247" s="82" t="s">
        <v>130</v>
      </c>
      <c r="M247" s="83">
        <v>6.0499999999999998E-2</v>
      </c>
      <c r="N247" s="83">
        <v>6.0300000000102418E-2</v>
      </c>
      <c r="O247" s="76">
        <v>236763.12613800005</v>
      </c>
      <c r="P247" s="78">
        <v>101.87</v>
      </c>
      <c r="Q247" s="69"/>
      <c r="R247" s="76">
        <v>241.19058605100003</v>
      </c>
      <c r="S247" s="77">
        <v>1.0761960279000002E-3</v>
      </c>
      <c r="T247" s="77">
        <f t="shared" si="3"/>
        <v>2.510053700685879E-3</v>
      </c>
      <c r="U247" s="77">
        <f>R247/'סכום נכסי הקרן'!$C$42</f>
        <v>7.3698594779160668E-5</v>
      </c>
    </row>
    <row r="248" spans="2:21">
      <c r="B248" s="75" t="s">
        <v>567</v>
      </c>
      <c r="C248" s="69">
        <v>7200116</v>
      </c>
      <c r="D248" s="82" t="s">
        <v>117</v>
      </c>
      <c r="E248" s="82" t="s">
        <v>251</v>
      </c>
      <c r="F248" s="69">
        <v>520041146</v>
      </c>
      <c r="G248" s="82" t="s">
        <v>465</v>
      </c>
      <c r="H248" s="69" t="s">
        <v>455</v>
      </c>
      <c r="I248" s="69"/>
      <c r="J248" s="69"/>
      <c r="K248" s="76">
        <v>1.4700000000158133</v>
      </c>
      <c r="L248" s="82" t="s">
        <v>130</v>
      </c>
      <c r="M248" s="83">
        <v>4.2500000000000003E-2</v>
      </c>
      <c r="N248" s="83">
        <v>4.7500000001242458E-2</v>
      </c>
      <c r="O248" s="76">
        <v>21973.194258000003</v>
      </c>
      <c r="P248" s="78">
        <v>100.73</v>
      </c>
      <c r="Q248" s="69"/>
      <c r="R248" s="76">
        <v>22.133598795000001</v>
      </c>
      <c r="S248" s="77">
        <v>2.3761226556366589E-4</v>
      </c>
      <c r="T248" s="77">
        <f t="shared" si="3"/>
        <v>2.3034282753116563E-4</v>
      </c>
      <c r="U248" s="77">
        <f>R248/'סכום נכסי הקרן'!$C$42</f>
        <v>6.7631790912946391E-6</v>
      </c>
    </row>
    <row r="249" spans="2:21">
      <c r="B249" s="75" t="s">
        <v>568</v>
      </c>
      <c r="C249" s="69">
        <v>1183581</v>
      </c>
      <c r="D249" s="82" t="s">
        <v>117</v>
      </c>
      <c r="E249" s="82" t="s">
        <v>251</v>
      </c>
      <c r="F249" s="69">
        <v>516117181</v>
      </c>
      <c r="G249" s="82" t="s">
        <v>265</v>
      </c>
      <c r="H249" s="69" t="s">
        <v>455</v>
      </c>
      <c r="I249" s="69"/>
      <c r="J249" s="69"/>
      <c r="K249" s="76">
        <v>2.4799999999924438</v>
      </c>
      <c r="L249" s="82" t="s">
        <v>130</v>
      </c>
      <c r="M249" s="83">
        <v>0.01</v>
      </c>
      <c r="N249" s="83">
        <v>6.7299999999885077E-2</v>
      </c>
      <c r="O249" s="76">
        <v>72851.791056000016</v>
      </c>
      <c r="P249" s="78">
        <v>87.2</v>
      </c>
      <c r="Q249" s="69"/>
      <c r="R249" s="76">
        <v>63.526761801000013</v>
      </c>
      <c r="S249" s="77">
        <v>4.0473217253333342E-4</v>
      </c>
      <c r="T249" s="77">
        <f t="shared" si="3"/>
        <v>6.6111860401331477E-4</v>
      </c>
      <c r="U249" s="77">
        <f>R249/'סכום נכסי הקרן'!$C$42</f>
        <v>1.9411342508261015E-5</v>
      </c>
    </row>
    <row r="250" spans="2:21">
      <c r="B250" s="72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76"/>
      <c r="P250" s="78"/>
      <c r="Q250" s="69"/>
      <c r="R250" s="69"/>
      <c r="S250" s="69"/>
      <c r="T250" s="77"/>
      <c r="U250" s="69"/>
    </row>
    <row r="251" spans="2:21">
      <c r="B251" s="86" t="s">
        <v>46</v>
      </c>
      <c r="C251" s="71"/>
      <c r="D251" s="71"/>
      <c r="E251" s="71"/>
      <c r="F251" s="71"/>
      <c r="G251" s="71"/>
      <c r="H251" s="71"/>
      <c r="I251" s="71"/>
      <c r="J251" s="71"/>
      <c r="K251" s="79">
        <v>3.6862044781971326</v>
      </c>
      <c r="L251" s="71"/>
      <c r="M251" s="71"/>
      <c r="N251" s="91">
        <v>7.9157326455163879E-2</v>
      </c>
      <c r="O251" s="79"/>
      <c r="P251" s="81"/>
      <c r="Q251" s="71"/>
      <c r="R251" s="79">
        <v>1362.0429537790003</v>
      </c>
      <c r="S251" s="71"/>
      <c r="T251" s="80">
        <f t="shared" si="3"/>
        <v>1.4174686552248751E-2</v>
      </c>
      <c r="U251" s="80">
        <f>R251/'סכום נכסי הקרן'!$C$42</f>
        <v>4.1618809990015115E-4</v>
      </c>
    </row>
    <row r="252" spans="2:21">
      <c r="B252" s="75" t="s">
        <v>570</v>
      </c>
      <c r="C252" s="69">
        <v>1178250</v>
      </c>
      <c r="D252" s="82" t="s">
        <v>117</v>
      </c>
      <c r="E252" s="82" t="s">
        <v>251</v>
      </c>
      <c r="F252" s="69">
        <v>520043027</v>
      </c>
      <c r="G252" s="82" t="s">
        <v>471</v>
      </c>
      <c r="H252" s="69" t="s">
        <v>296</v>
      </c>
      <c r="I252" s="69" t="s">
        <v>262</v>
      </c>
      <c r="J252" s="69"/>
      <c r="K252" s="76">
        <v>3.2799999999945788</v>
      </c>
      <c r="L252" s="82" t="s">
        <v>130</v>
      </c>
      <c r="M252" s="83">
        <v>2.12E-2</v>
      </c>
      <c r="N252" s="83">
        <v>5.0199999999876975E-2</v>
      </c>
      <c r="O252" s="76">
        <v>186336.77901500001</v>
      </c>
      <c r="P252" s="78">
        <v>102.95</v>
      </c>
      <c r="Q252" s="69"/>
      <c r="R252" s="76">
        <v>191.83370846800003</v>
      </c>
      <c r="S252" s="77">
        <v>1.2422451934333335E-3</v>
      </c>
      <c r="T252" s="77">
        <f t="shared" si="3"/>
        <v>1.9964000989432609E-3</v>
      </c>
      <c r="U252" s="77">
        <f>R252/'סכום נכסי הקרן'!$C$42</f>
        <v>5.8617025551641164E-5</v>
      </c>
    </row>
    <row r="253" spans="2:21">
      <c r="B253" s="75" t="s">
        <v>572</v>
      </c>
      <c r="C253" s="69">
        <v>1178268</v>
      </c>
      <c r="D253" s="82" t="s">
        <v>117</v>
      </c>
      <c r="E253" s="82" t="s">
        <v>251</v>
      </c>
      <c r="F253" s="69">
        <v>520043027</v>
      </c>
      <c r="G253" s="82" t="s">
        <v>471</v>
      </c>
      <c r="H253" s="69" t="s">
        <v>296</v>
      </c>
      <c r="I253" s="69" t="s">
        <v>262</v>
      </c>
      <c r="J253" s="69"/>
      <c r="K253" s="76">
        <v>5.6100000000425885</v>
      </c>
      <c r="L253" s="82" t="s">
        <v>130</v>
      </c>
      <c r="M253" s="83">
        <v>2.6699999999999998E-2</v>
      </c>
      <c r="N253" s="83">
        <v>5.1500000000378854E-2</v>
      </c>
      <c r="O253" s="76">
        <v>38816.604194000007</v>
      </c>
      <c r="P253" s="78">
        <v>98.6</v>
      </c>
      <c r="Q253" s="69"/>
      <c r="R253" s="76">
        <v>38.273169417000005</v>
      </c>
      <c r="S253" s="77">
        <v>2.2641509679188057E-4</v>
      </c>
      <c r="T253" s="77">
        <f t="shared" si="3"/>
        <v>3.9830621959600378E-4</v>
      </c>
      <c r="U253" s="77">
        <f>R253/'סכום נכסי הקרן'!$C$42</f>
        <v>1.1694813010575846E-5</v>
      </c>
    </row>
    <row r="254" spans="2:21">
      <c r="B254" s="75" t="s">
        <v>573</v>
      </c>
      <c r="C254" s="69">
        <v>2320174</v>
      </c>
      <c r="D254" s="82" t="s">
        <v>117</v>
      </c>
      <c r="E254" s="82" t="s">
        <v>251</v>
      </c>
      <c r="F254" s="69">
        <v>550010003</v>
      </c>
      <c r="G254" s="82" t="s">
        <v>124</v>
      </c>
      <c r="H254" s="69" t="s">
        <v>296</v>
      </c>
      <c r="I254" s="69" t="s">
        <v>262</v>
      </c>
      <c r="J254" s="69"/>
      <c r="K254" s="69">
        <v>1.23</v>
      </c>
      <c r="L254" s="82" t="s">
        <v>130</v>
      </c>
      <c r="M254" s="83">
        <v>3.49E-2</v>
      </c>
      <c r="N254" s="83">
        <v>6.6696985721840296E-2</v>
      </c>
      <c r="O254" s="76">
        <v>9.5580000000000023E-3</v>
      </c>
      <c r="P254" s="78">
        <v>99.45</v>
      </c>
      <c r="Q254" s="69"/>
      <c r="R254" s="76">
        <v>9.4550000000000018E-6</v>
      </c>
      <c r="S254" s="77">
        <v>1.1384350490806116E-11</v>
      </c>
      <c r="T254" s="77">
        <f t="shared" si="3"/>
        <v>9.8397529225981949E-11</v>
      </c>
      <c r="U254" s="77">
        <f>R254/'סכום נכסי הקרן'!$C$42</f>
        <v>2.8890854533170742E-12</v>
      </c>
    </row>
    <row r="255" spans="2:21">
      <c r="B255" s="75" t="s">
        <v>574</v>
      </c>
      <c r="C255" s="69">
        <v>2320224</v>
      </c>
      <c r="D255" s="82" t="s">
        <v>117</v>
      </c>
      <c r="E255" s="82" t="s">
        <v>251</v>
      </c>
      <c r="F255" s="69">
        <v>550010003</v>
      </c>
      <c r="G255" s="82" t="s">
        <v>124</v>
      </c>
      <c r="H255" s="69" t="s">
        <v>296</v>
      </c>
      <c r="I255" s="69" t="s">
        <v>262</v>
      </c>
      <c r="J255" s="69"/>
      <c r="K255" s="69">
        <v>3.89</v>
      </c>
      <c r="L255" s="82" t="s">
        <v>130</v>
      </c>
      <c r="M255" s="83">
        <v>3.7699999999999997E-2</v>
      </c>
      <c r="N255" s="83">
        <v>6.8100042936882779E-2</v>
      </c>
      <c r="O255" s="76">
        <v>1.4338000000000002E-2</v>
      </c>
      <c r="P255" s="78">
        <v>97.67</v>
      </c>
      <c r="Q255" s="69"/>
      <c r="R255" s="76">
        <v>1.3974000000000002E-5</v>
      </c>
      <c r="S255" s="77">
        <v>7.5031489886343373E-11</v>
      </c>
      <c r="T255" s="77">
        <f t="shared" si="3"/>
        <v>1.4542644879998643E-10</v>
      </c>
      <c r="U255" s="77">
        <f>R255/'סכום נכסי הקרן'!$C$42</f>
        <v>4.2699185747914116E-12</v>
      </c>
    </row>
    <row r="256" spans="2:21">
      <c r="B256" s="75" t="s">
        <v>575</v>
      </c>
      <c r="C256" s="69">
        <v>1141332</v>
      </c>
      <c r="D256" s="82" t="s">
        <v>117</v>
      </c>
      <c r="E256" s="82" t="s">
        <v>251</v>
      </c>
      <c r="F256" s="69">
        <v>515334662</v>
      </c>
      <c r="G256" s="82" t="s">
        <v>124</v>
      </c>
      <c r="H256" s="69" t="s">
        <v>398</v>
      </c>
      <c r="I256" s="69" t="s">
        <v>128</v>
      </c>
      <c r="J256" s="69"/>
      <c r="K256" s="76">
        <v>3.5399999064153329</v>
      </c>
      <c r="L256" s="82" t="s">
        <v>130</v>
      </c>
      <c r="M256" s="83">
        <v>4.6900000000000004E-2</v>
      </c>
      <c r="N256" s="83">
        <v>8.4499997920340728E-2</v>
      </c>
      <c r="O256" s="76">
        <v>6.9610000000000019E-3</v>
      </c>
      <c r="P256" s="78">
        <v>94.1</v>
      </c>
      <c r="Q256" s="69"/>
      <c r="R256" s="76">
        <v>1.5387136000000003E-2</v>
      </c>
      <c r="S256" s="77">
        <v>4.5734297970090192E-12</v>
      </c>
      <c r="T256" s="77">
        <f t="shared" si="3"/>
        <v>1.6013285714057735E-7</v>
      </c>
      <c r="U256" s="77">
        <f>R256/'סכום נכסי הקרן'!$C$42</f>
        <v>4.7017187504824401E-9</v>
      </c>
    </row>
    <row r="257" spans="2:21">
      <c r="B257" s="75" t="s">
        <v>577</v>
      </c>
      <c r="C257" s="69" t="s">
        <v>578</v>
      </c>
      <c r="D257" s="82" t="s">
        <v>117</v>
      </c>
      <c r="E257" s="82" t="s">
        <v>251</v>
      </c>
      <c r="F257" s="69">
        <v>515334662</v>
      </c>
      <c r="G257" s="82" t="s">
        <v>124</v>
      </c>
      <c r="H257" s="69" t="s">
        <v>398</v>
      </c>
      <c r="I257" s="69" t="s">
        <v>128</v>
      </c>
      <c r="J257" s="69"/>
      <c r="K257" s="76">
        <v>3.6899999999999906</v>
      </c>
      <c r="L257" s="82" t="s">
        <v>130</v>
      </c>
      <c r="M257" s="83">
        <v>4.6900000000000004E-2</v>
      </c>
      <c r="N257" s="83">
        <v>8.5000000000004419E-2</v>
      </c>
      <c r="O257" s="76">
        <v>1189992.2169639999</v>
      </c>
      <c r="P257" s="78">
        <v>95.12</v>
      </c>
      <c r="Q257" s="69"/>
      <c r="R257" s="76">
        <v>1131.9206653290003</v>
      </c>
      <c r="S257" s="77">
        <v>9.2732082942632908E-4</v>
      </c>
      <c r="T257" s="77">
        <f t="shared" si="3"/>
        <v>1.1779819857028367E-2</v>
      </c>
      <c r="U257" s="77">
        <f>R257/'סכום נכסי הקרן'!$C$42</f>
        <v>3.4587155246017964E-4</v>
      </c>
    </row>
    <row r="258" spans="2:21">
      <c r="B258" s="72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76"/>
      <c r="P258" s="78"/>
      <c r="Q258" s="69"/>
      <c r="R258" s="69"/>
      <c r="S258" s="69"/>
      <c r="T258" s="77"/>
      <c r="U258" s="69"/>
    </row>
    <row r="259" spans="2:21">
      <c r="B259" s="70" t="s">
        <v>193</v>
      </c>
      <c r="C259" s="71"/>
      <c r="D259" s="71"/>
      <c r="E259" s="71"/>
      <c r="F259" s="71"/>
      <c r="G259" s="71"/>
      <c r="H259" s="71"/>
      <c r="I259" s="71"/>
      <c r="J259" s="71"/>
      <c r="K259" s="79">
        <v>3.2202409514724288</v>
      </c>
      <c r="L259" s="71"/>
      <c r="M259" s="71"/>
      <c r="N259" s="91">
        <v>-3.2378054485828756E-2</v>
      </c>
      <c r="O259" s="79"/>
      <c r="P259" s="81"/>
      <c r="Q259" s="71"/>
      <c r="R259" s="79">
        <v>100.24756245100004</v>
      </c>
      <c r="S259" s="71"/>
      <c r="T259" s="80">
        <f t="shared" si="3"/>
        <v>1.0432694295193785E-3</v>
      </c>
      <c r="U259" s="80">
        <f>R259/'סכום נכסי הקרן'!$C$42</f>
        <v>3.0631811148353156E-5</v>
      </c>
    </row>
    <row r="260" spans="2:21">
      <c r="B260" s="86" t="s">
        <v>62</v>
      </c>
      <c r="C260" s="71"/>
      <c r="D260" s="71"/>
      <c r="E260" s="71"/>
      <c r="F260" s="71"/>
      <c r="G260" s="71"/>
      <c r="H260" s="71"/>
      <c r="I260" s="71"/>
      <c r="J260" s="71"/>
      <c r="K260" s="79">
        <v>2.5199999999965406</v>
      </c>
      <c r="L260" s="71"/>
      <c r="M260" s="71"/>
      <c r="N260" s="91">
        <v>-7.3799999999667007E-2</v>
      </c>
      <c r="O260" s="79"/>
      <c r="P260" s="81"/>
      <c r="Q260" s="71"/>
      <c r="R260" s="79">
        <v>46.249525133000013</v>
      </c>
      <c r="S260" s="71"/>
      <c r="T260" s="80">
        <f t="shared" si="3"/>
        <v>4.8131560031328976E-4</v>
      </c>
      <c r="U260" s="80">
        <f>R260/'סכום נכסי הקרן'!$C$42</f>
        <v>1.4132081468489977E-5</v>
      </c>
    </row>
    <row r="261" spans="2:21">
      <c r="B261" s="75" t="s">
        <v>579</v>
      </c>
      <c r="C261" s="69" t="s">
        <v>580</v>
      </c>
      <c r="D261" s="82" t="s">
        <v>26</v>
      </c>
      <c r="E261" s="82" t="s">
        <v>581</v>
      </c>
      <c r="F261" s="69">
        <v>513865329</v>
      </c>
      <c r="G261" s="82" t="s">
        <v>583</v>
      </c>
      <c r="H261" s="69" t="s">
        <v>455</v>
      </c>
      <c r="I261" s="69"/>
      <c r="J261" s="69"/>
      <c r="K261" s="76">
        <v>2.5199999999965406</v>
      </c>
      <c r="L261" s="82" t="s">
        <v>129</v>
      </c>
      <c r="M261" s="83">
        <v>0</v>
      </c>
      <c r="N261" s="83">
        <v>-7.3799999999667007E-2</v>
      </c>
      <c r="O261" s="76">
        <v>10521.069000000001</v>
      </c>
      <c r="P261" s="78">
        <v>118.80800000000001</v>
      </c>
      <c r="Q261" s="69"/>
      <c r="R261" s="76">
        <v>46.249525133000013</v>
      </c>
      <c r="S261" s="77">
        <v>1.6634101185770754E-5</v>
      </c>
      <c r="T261" s="77">
        <f t="shared" si="3"/>
        <v>4.8131560031328976E-4</v>
      </c>
      <c r="U261" s="77">
        <f>R261/'סכום נכסי הקרן'!$C$42</f>
        <v>1.4132081468489977E-5</v>
      </c>
    </row>
    <row r="262" spans="2:21">
      <c r="B262" s="72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6"/>
      <c r="P262" s="78"/>
      <c r="Q262" s="69"/>
      <c r="R262" s="69"/>
      <c r="S262" s="69"/>
      <c r="T262" s="77"/>
      <c r="U262" s="69"/>
    </row>
    <row r="263" spans="2:21">
      <c r="B263" s="86" t="s">
        <v>61</v>
      </c>
      <c r="C263" s="71"/>
      <c r="D263" s="71"/>
      <c r="E263" s="71"/>
      <c r="F263" s="71"/>
      <c r="G263" s="71"/>
      <c r="H263" s="71"/>
      <c r="I263" s="71"/>
      <c r="J263" s="71"/>
      <c r="K263" s="79">
        <v>3.8200000000044447</v>
      </c>
      <c r="L263" s="71"/>
      <c r="M263" s="71"/>
      <c r="N263" s="91">
        <v>3.1000000000777806E-3</v>
      </c>
      <c r="O263" s="79"/>
      <c r="P263" s="81"/>
      <c r="Q263" s="71"/>
      <c r="R263" s="79">
        <v>53.998037318000009</v>
      </c>
      <c r="S263" s="71"/>
      <c r="T263" s="80">
        <f t="shared" si="3"/>
        <v>5.6195382920608869E-4</v>
      </c>
      <c r="U263" s="80">
        <f>R263/'סכום נכסי הקרן'!$C$42</f>
        <v>1.6499729679863175E-5</v>
      </c>
    </row>
    <row r="264" spans="2:21">
      <c r="B264" s="75" t="s">
        <v>584</v>
      </c>
      <c r="C264" s="69" t="s">
        <v>585</v>
      </c>
      <c r="D264" s="82" t="s">
        <v>26</v>
      </c>
      <c r="E264" s="82" t="s">
        <v>581</v>
      </c>
      <c r="F264" s="69"/>
      <c r="G264" s="82" t="s">
        <v>465</v>
      </c>
      <c r="H264" s="69" t="s">
        <v>455</v>
      </c>
      <c r="I264" s="69"/>
      <c r="J264" s="69"/>
      <c r="K264" s="76">
        <v>3.8200000000044447</v>
      </c>
      <c r="L264" s="82" t="s">
        <v>129</v>
      </c>
      <c r="M264" s="83">
        <v>2.5000000000000001E-2</v>
      </c>
      <c r="N264" s="83">
        <v>3.1000000000777806E-3</v>
      </c>
      <c r="O264" s="76">
        <v>13353.664500000003</v>
      </c>
      <c r="P264" s="78">
        <v>109.28883</v>
      </c>
      <c r="Q264" s="69"/>
      <c r="R264" s="76">
        <v>53.998037318000009</v>
      </c>
      <c r="S264" s="77">
        <v>3.0965019130434791E-5</v>
      </c>
      <c r="T264" s="77">
        <f t="shared" si="3"/>
        <v>5.6195382920608869E-4</v>
      </c>
      <c r="U264" s="77">
        <f>R264/'סכום נכסי הקרן'!$C$42</f>
        <v>1.6499729679863175E-5</v>
      </c>
    </row>
    <row r="265" spans="2:2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</row>
    <row r="266" spans="2:2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</row>
    <row r="267" spans="2:2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</row>
    <row r="268" spans="2:21">
      <c r="B268" s="122" t="s">
        <v>216</v>
      </c>
      <c r="C268" s="124"/>
      <c r="D268" s="124"/>
      <c r="E268" s="124"/>
      <c r="F268" s="124"/>
      <c r="G268" s="124"/>
      <c r="H268" s="124"/>
      <c r="I268" s="124"/>
      <c r="J268" s="124"/>
      <c r="K268" s="12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</row>
    <row r="269" spans="2:21">
      <c r="B269" s="122" t="s">
        <v>109</v>
      </c>
      <c r="C269" s="124"/>
      <c r="D269" s="124"/>
      <c r="E269" s="124"/>
      <c r="F269" s="124"/>
      <c r="G269" s="124"/>
      <c r="H269" s="124"/>
      <c r="I269" s="124"/>
      <c r="J269" s="124"/>
      <c r="K269" s="12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</row>
    <row r="270" spans="2:21">
      <c r="B270" s="122" t="s">
        <v>199</v>
      </c>
      <c r="C270" s="124"/>
      <c r="D270" s="124"/>
      <c r="E270" s="124"/>
      <c r="F270" s="124"/>
      <c r="G270" s="124"/>
      <c r="H270" s="124"/>
      <c r="I270" s="124"/>
      <c r="J270" s="124"/>
      <c r="K270" s="12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</row>
    <row r="271" spans="2:21">
      <c r="B271" s="122" t="s">
        <v>207</v>
      </c>
      <c r="C271" s="124"/>
      <c r="D271" s="124"/>
      <c r="E271" s="124"/>
      <c r="F271" s="124"/>
      <c r="G271" s="124"/>
      <c r="H271" s="124"/>
      <c r="I271" s="124"/>
      <c r="J271" s="124"/>
      <c r="K271" s="12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</row>
    <row r="272" spans="2:21">
      <c r="B272" s="162" t="s">
        <v>212</v>
      </c>
      <c r="C272" s="162"/>
      <c r="D272" s="162"/>
      <c r="E272" s="162"/>
      <c r="F272" s="162"/>
      <c r="G272" s="162"/>
      <c r="H272" s="162"/>
      <c r="I272" s="162"/>
      <c r="J272" s="162"/>
      <c r="K272" s="162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</row>
    <row r="273" spans="2:2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</row>
    <row r="274" spans="2:2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</row>
    <row r="275" spans="2:2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</row>
    <row r="276" spans="2:2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</row>
    <row r="277" spans="2:2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</row>
    <row r="278" spans="2:2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</row>
    <row r="279" spans="2:2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</row>
    <row r="280" spans="2:2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</row>
    <row r="281" spans="2:2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</row>
    <row r="282" spans="2:2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</row>
    <row r="283" spans="2:2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</row>
    <row r="284" spans="2:2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</row>
    <row r="285" spans="2:2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</row>
    <row r="286" spans="2:2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</row>
    <row r="287" spans="2:2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</row>
    <row r="288" spans="2:2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</row>
    <row r="289" spans="2:2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</row>
    <row r="290" spans="2:2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</row>
    <row r="291" spans="2:2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</row>
    <row r="292" spans="2:2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</row>
    <row r="293" spans="2:2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</row>
    <row r="294" spans="2:2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</row>
    <row r="295" spans="2:2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</row>
    <row r="296" spans="2:2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</row>
    <row r="297" spans="2:2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</row>
    <row r="298" spans="2:2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</row>
    <row r="299" spans="2:2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</row>
    <row r="300" spans="2:2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</row>
    <row r="301" spans="2:2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</row>
    <row r="302" spans="2:2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</row>
    <row r="303" spans="2:2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</row>
    <row r="304" spans="2:2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</row>
    <row r="305" spans="2:2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</row>
    <row r="306" spans="2:2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</row>
    <row r="307" spans="2:2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</row>
    <row r="308" spans="2:2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</row>
    <row r="309" spans="2:2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</row>
    <row r="310" spans="2:2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</row>
    <row r="311" spans="2:2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</row>
    <row r="312" spans="2:2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</row>
    <row r="313" spans="2:2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</row>
    <row r="314" spans="2:2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</row>
    <row r="315" spans="2:2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</row>
    <row r="316" spans="2:2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</row>
    <row r="317" spans="2:2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</row>
    <row r="318" spans="2:2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</row>
    <row r="319" spans="2:2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</row>
    <row r="320" spans="2:2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</row>
    <row r="321" spans="2:2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</row>
    <row r="322" spans="2:2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</row>
    <row r="323" spans="2:2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</row>
    <row r="324" spans="2:2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</row>
    <row r="325" spans="2:2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</row>
    <row r="326" spans="2:2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</row>
    <row r="327" spans="2:2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</row>
    <row r="328" spans="2:2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</row>
    <row r="329" spans="2:2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</row>
    <row r="330" spans="2:2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</row>
    <row r="331" spans="2:2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</row>
    <row r="332" spans="2:2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</row>
    <row r="333" spans="2:2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</row>
    <row r="334" spans="2:2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</row>
    <row r="335" spans="2:2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</row>
    <row r="336" spans="2:2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</row>
    <row r="337" spans="2:2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</row>
    <row r="338" spans="2:2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</row>
    <row r="339" spans="2:2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</row>
    <row r="340" spans="2:2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</row>
    <row r="341" spans="2:2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</row>
    <row r="342" spans="2:2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</row>
    <row r="343" spans="2:2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</row>
    <row r="344" spans="2:2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</row>
    <row r="345" spans="2:2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</row>
    <row r="346" spans="2:2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</row>
    <row r="347" spans="2:2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</row>
    <row r="348" spans="2:2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</row>
    <row r="349" spans="2:2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</row>
    <row r="350" spans="2:2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</row>
    <row r="351" spans="2:2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</row>
    <row r="352" spans="2:2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</row>
    <row r="353" spans="2:2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2:2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2:2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2:2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2:2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2:2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2:2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2:2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2:2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2:2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2:2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2:2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2:2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2:2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2:2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2:2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2:2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2:2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2:2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2:2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2:2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2:2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2:2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2:2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2:2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2:2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2:2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2:2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2:2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2:2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2:2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2:2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2:2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2:2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2:2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2:2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2:2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2:2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2:2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2:2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2:2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2:2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2:2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2:2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2:2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2:2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2:2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2:2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2:2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2:2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2:2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2:2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2:2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2:2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2:2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2:2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2:2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2:2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2:2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2:2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2:2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2:2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2:2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2:2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2:2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2:2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2:2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2:2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2:2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2:2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2:2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2:2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2:2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2:2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2:2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2:2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2:2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2:2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2:2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  <row r="530" spans="2:2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2:2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2:2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2:2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2:2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2:2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2:2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2:2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2:2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2:2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2:2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2:2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2:2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2:2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2:2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2:2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2:2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2:2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2:2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2:2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2:2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2:21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2:21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2:21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2:21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2:21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2:21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2:21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2:21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2:21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2:21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2:21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2:21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2:21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2:21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2:21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2:21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  <row r="581" spans="2:21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</row>
    <row r="582" spans="2:21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</row>
    <row r="583" spans="2:21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</row>
    <row r="584" spans="2:21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</row>
    <row r="585" spans="2:21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</row>
    <row r="586" spans="2:21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</row>
    <row r="587" spans="2:21"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</row>
    <row r="588" spans="2:21"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</row>
    <row r="589" spans="2:21"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2:21"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</row>
    <row r="591" spans="2:21"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</row>
    <row r="592" spans="2:21"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</row>
    <row r="593" spans="2:21"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</row>
    <row r="594" spans="2:21"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</row>
    <row r="595" spans="2:21"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</row>
    <row r="596" spans="2:21"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</row>
    <row r="597" spans="2:21"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</row>
    <row r="598" spans="2:21"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</row>
    <row r="599" spans="2:21"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</row>
    <row r="600" spans="2:21"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</row>
    <row r="601" spans="2:21"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</row>
    <row r="602" spans="2:21"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</row>
    <row r="603" spans="2:21"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</row>
    <row r="604" spans="2:21"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</row>
    <row r="605" spans="2:21"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</row>
    <row r="606" spans="2:21"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</row>
    <row r="607" spans="2:21"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</row>
    <row r="608" spans="2:21"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</row>
    <row r="609" spans="2:21"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</row>
    <row r="610" spans="2:21"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</row>
    <row r="611" spans="2:21"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</row>
    <row r="612" spans="2:21"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</row>
    <row r="613" spans="2:21"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</row>
    <row r="614" spans="2:21"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</row>
    <row r="615" spans="2:21"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</row>
    <row r="616" spans="2:21"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</row>
    <row r="617" spans="2:21"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</row>
    <row r="618" spans="2:21"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</row>
    <row r="619" spans="2:21"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</row>
    <row r="620" spans="2:21"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</row>
    <row r="621" spans="2:21"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2:21"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2:21"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</row>
    <row r="624" spans="2:21"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</row>
    <row r="625" spans="2:21"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</row>
    <row r="626" spans="2:21"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</row>
    <row r="627" spans="2:21"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</row>
    <row r="628" spans="2:21"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</row>
    <row r="629" spans="2:21"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</row>
    <row r="630" spans="2:21"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2:21"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</row>
    <row r="632" spans="2:21"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2:21"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</row>
    <row r="634" spans="2:21"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2:21"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2:21"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2:21"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</row>
    <row r="638" spans="2:21"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2:21"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</row>
    <row r="640" spans="2:21"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2:21"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</row>
    <row r="642" spans="2:21"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2:21"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2:21"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</row>
    <row r="645" spans="2:21"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2:21"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2:21"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2:21"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</row>
    <row r="649" spans="2:21"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spans="2:21"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</row>
    <row r="651" spans="2:21"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</row>
    <row r="652" spans="2:21"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</row>
    <row r="653" spans="2:21"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</row>
    <row r="654" spans="2:21"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</row>
    <row r="655" spans="2:21"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</row>
    <row r="656" spans="2:21"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</row>
    <row r="657" spans="2:21"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</row>
    <row r="658" spans="2:21"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</row>
    <row r="659" spans="2:21"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</row>
    <row r="660" spans="2:21"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</row>
    <row r="661" spans="2:21"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</row>
    <row r="662" spans="2:21"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</row>
    <row r="663" spans="2:21"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</row>
    <row r="664" spans="2:21"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</row>
    <row r="665" spans="2:21"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</row>
    <row r="666" spans="2:21"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</row>
    <row r="667" spans="2:21"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</row>
    <row r="668" spans="2:21"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</row>
    <row r="669" spans="2:21"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</row>
    <row r="670" spans="2:21"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</row>
    <row r="671" spans="2:21"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</row>
    <row r="672" spans="2:21"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</row>
    <row r="673" spans="2:21"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</row>
    <row r="674" spans="2:21"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</row>
    <row r="675" spans="2:21"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</row>
    <row r="676" spans="2:21"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</row>
    <row r="677" spans="2:21"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</row>
    <row r="678" spans="2:21"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</row>
    <row r="679" spans="2:21"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</row>
    <row r="680" spans="2:21"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</row>
    <row r="681" spans="2:21"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</row>
    <row r="682" spans="2:21"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</row>
    <row r="683" spans="2:21"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</row>
    <row r="684" spans="2:21"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</row>
    <row r="685" spans="2:21"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</row>
    <row r="686" spans="2:21"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</row>
    <row r="687" spans="2:21"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</row>
    <row r="688" spans="2:21"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</row>
    <row r="689" spans="2:21"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</row>
    <row r="690" spans="2:21"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</row>
    <row r="691" spans="2:21"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</row>
    <row r="692" spans="2:21"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</row>
    <row r="693" spans="2:21"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</row>
    <row r="694" spans="2:21"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</row>
    <row r="695" spans="2:21"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2:21"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</row>
    <row r="697" spans="2:21"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</row>
    <row r="698" spans="2:21"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</row>
    <row r="699" spans="2:21"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</row>
    <row r="700" spans="2:21"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</row>
    <row r="701" spans="2:21"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</row>
    <row r="702" spans="2:21"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</row>
    <row r="703" spans="2:21"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</row>
    <row r="704" spans="2:21"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</row>
    <row r="705" spans="2:21"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</row>
    <row r="706" spans="2:21"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</row>
    <row r="707" spans="2:21"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</row>
    <row r="708" spans="2:21"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</row>
    <row r="709" spans="2:21"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</row>
    <row r="710" spans="2:21"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</row>
    <row r="711" spans="2:21"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</row>
    <row r="712" spans="2:21"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</row>
    <row r="713" spans="2:21"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</row>
    <row r="714" spans="2:21"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</row>
    <row r="715" spans="2:21"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</row>
    <row r="716" spans="2:21"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</row>
    <row r="717" spans="2:21"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</row>
    <row r="718" spans="2:21"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</row>
    <row r="719" spans="2:21"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</row>
    <row r="720" spans="2:21"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</row>
    <row r="721" spans="2:21"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</row>
    <row r="722" spans="2:21"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</row>
    <row r="723" spans="2:21"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</row>
    <row r="724" spans="2:21"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</row>
    <row r="725" spans="2:21"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</row>
    <row r="726" spans="2:21"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</row>
    <row r="727" spans="2:21"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</row>
    <row r="728" spans="2:21"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</row>
    <row r="729" spans="2:21"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</row>
    <row r="730" spans="2:21"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</row>
    <row r="731" spans="2:21"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</row>
    <row r="732" spans="2:21"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</row>
    <row r="733" spans="2:21"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72:K272"/>
  </mergeCells>
  <phoneticPr fontId="3" type="noConversion"/>
  <conditionalFormatting sqref="B12:B264">
    <cfRule type="cellIs" dxfId="8" priority="2" operator="equal">
      <formula>"NR3"</formula>
    </cfRule>
  </conditionalFormatting>
  <conditionalFormatting sqref="B12:B264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70 B27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271 I273:I827 L12:L827 G12:G35 G37:G271 G273:G554 E12:E35 E37:E271 E27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5.85546875" style="2" customWidth="1"/>
    <col min="4" max="4" width="9.7109375" style="2" bestFit="1" customWidth="1"/>
    <col min="5" max="5" width="8" style="2" bestFit="1" customWidth="1"/>
    <col min="6" max="6" width="18.28515625" style="2" customWidth="1"/>
    <col min="7" max="7" width="44.7109375" style="2" bestFit="1" customWidth="1"/>
    <col min="8" max="8" width="12.28515625" style="1" bestFit="1" customWidth="1"/>
    <col min="9" max="9" width="12.42578125" style="1" bestFit="1" customWidth="1"/>
    <col min="10" max="10" width="14.42578125" style="1" bestFit="1" customWidth="1"/>
    <col min="11" max="11" width="8.28515625" style="1" bestFit="1" customWidth="1"/>
    <col min="12" max="12" width="11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143</v>
      </c>
      <c r="C1" s="67" t="s" vm="1">
        <v>224</v>
      </c>
    </row>
    <row r="2" spans="2:15">
      <c r="B2" s="46" t="s">
        <v>142</v>
      </c>
      <c r="C2" s="67" t="s">
        <v>225</v>
      </c>
    </row>
    <row r="3" spans="2:15">
      <c r="B3" s="46" t="s">
        <v>144</v>
      </c>
      <c r="C3" s="67" t="s">
        <v>226</v>
      </c>
    </row>
    <row r="4" spans="2:15">
      <c r="B4" s="46" t="s">
        <v>145</v>
      </c>
      <c r="C4" s="67">
        <v>2207</v>
      </c>
    </row>
    <row r="6" spans="2:15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15" ht="26.25" customHeight="1">
      <c r="B7" s="153" t="s">
        <v>89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2:15" s="3" customFormat="1" ht="78.75">
      <c r="B8" s="21" t="s">
        <v>112</v>
      </c>
      <c r="C8" s="29" t="s">
        <v>44</v>
      </c>
      <c r="D8" s="29" t="s">
        <v>116</v>
      </c>
      <c r="E8" s="29" t="s">
        <v>186</v>
      </c>
      <c r="F8" s="29" t="s">
        <v>114</v>
      </c>
      <c r="G8" s="29" t="s">
        <v>63</v>
      </c>
      <c r="H8" s="29" t="s">
        <v>100</v>
      </c>
      <c r="I8" s="12" t="s">
        <v>201</v>
      </c>
      <c r="J8" s="12" t="s">
        <v>200</v>
      </c>
      <c r="K8" s="29" t="s">
        <v>215</v>
      </c>
      <c r="L8" s="12" t="s">
        <v>60</v>
      </c>
      <c r="M8" s="12" t="s">
        <v>57</v>
      </c>
      <c r="N8" s="12" t="s">
        <v>146</v>
      </c>
      <c r="O8" s="13" t="s">
        <v>148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208</v>
      </c>
      <c r="J9" s="15"/>
      <c r="K9" s="15" t="s">
        <v>204</v>
      </c>
      <c r="L9" s="15" t="s">
        <v>204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28</v>
      </c>
      <c r="C11" s="85"/>
      <c r="D11" s="85"/>
      <c r="E11" s="85"/>
      <c r="F11" s="85"/>
      <c r="G11" s="85"/>
      <c r="H11" s="85"/>
      <c r="I11" s="87"/>
      <c r="J11" s="89"/>
      <c r="K11" s="87">
        <v>4.6987784620000008</v>
      </c>
      <c r="L11" s="87">
        <f>L12+L187</f>
        <v>21998.266399654003</v>
      </c>
      <c r="M11" s="85"/>
      <c r="N11" s="90">
        <f>IFERROR(L11/$L$11,0)</f>
        <v>1</v>
      </c>
      <c r="O11" s="90">
        <f>L11/'סכום נכסי הקרן'!$C$42</f>
        <v>6.7218267005218551E-3</v>
      </c>
    </row>
    <row r="12" spans="2:15">
      <c r="B12" s="70" t="s">
        <v>194</v>
      </c>
      <c r="C12" s="71"/>
      <c r="D12" s="71"/>
      <c r="E12" s="71"/>
      <c r="F12" s="71"/>
      <c r="G12" s="71"/>
      <c r="H12" s="71"/>
      <c r="I12" s="79"/>
      <c r="J12" s="81"/>
      <c r="K12" s="79">
        <v>4.1164405670000006</v>
      </c>
      <c r="L12" s="79">
        <f>L13+L49+L115</f>
        <v>16479.959292584004</v>
      </c>
      <c r="M12" s="71"/>
      <c r="N12" s="80">
        <f t="shared" ref="N12:N75" si="0">IFERROR(L12/$L$11,0)</f>
        <v>0.74914809163522122</v>
      </c>
      <c r="O12" s="80">
        <f>L12/'סכום נכסי הקרן'!$C$42</f>
        <v>5.0356436449986233E-3</v>
      </c>
    </row>
    <row r="13" spans="2:15">
      <c r="B13" s="86" t="s">
        <v>587</v>
      </c>
      <c r="C13" s="71"/>
      <c r="D13" s="71"/>
      <c r="E13" s="71"/>
      <c r="F13" s="71"/>
      <c r="G13" s="71"/>
      <c r="H13" s="71"/>
      <c r="I13" s="79"/>
      <c r="J13" s="81"/>
      <c r="K13" s="79">
        <v>3.8488934780000004</v>
      </c>
      <c r="L13" s="79">
        <f>SUM(L14:L47)</f>
        <v>10150.280363060003</v>
      </c>
      <c r="M13" s="71"/>
      <c r="N13" s="80">
        <f t="shared" si="0"/>
        <v>0.46141273947021799</v>
      </c>
      <c r="O13" s="80">
        <f>L13/'סכום נכסי הקרן'!$C$42</f>
        <v>3.1015364721318456E-3</v>
      </c>
    </row>
    <row r="14" spans="2:15">
      <c r="B14" s="75" t="s">
        <v>588</v>
      </c>
      <c r="C14" s="69" t="s">
        <v>589</v>
      </c>
      <c r="D14" s="82" t="s">
        <v>117</v>
      </c>
      <c r="E14" s="82" t="s">
        <v>251</v>
      </c>
      <c r="F14" s="69" t="s">
        <v>437</v>
      </c>
      <c r="G14" s="82" t="s">
        <v>272</v>
      </c>
      <c r="H14" s="82" t="s">
        <v>130</v>
      </c>
      <c r="I14" s="76">
        <v>9487.8034520000001</v>
      </c>
      <c r="J14" s="78">
        <v>2442</v>
      </c>
      <c r="K14" s="69"/>
      <c r="L14" s="76">
        <v>231.69216028500003</v>
      </c>
      <c r="M14" s="77">
        <v>4.2276523959678094E-5</v>
      </c>
      <c r="N14" s="77">
        <f t="shared" si="0"/>
        <v>1.0532291775893947E-2</v>
      </c>
      <c r="O14" s="77">
        <f>L14/'סכום נכסי הקרן'!$C$42</f>
        <v>7.0796240076890691E-5</v>
      </c>
    </row>
    <row r="15" spans="2:15">
      <c r="B15" s="75" t="s">
        <v>590</v>
      </c>
      <c r="C15" s="69" t="s">
        <v>591</v>
      </c>
      <c r="D15" s="82" t="s">
        <v>117</v>
      </c>
      <c r="E15" s="82" t="s">
        <v>251</v>
      </c>
      <c r="F15" s="69" t="s">
        <v>586</v>
      </c>
      <c r="G15" s="82" t="s">
        <v>465</v>
      </c>
      <c r="H15" s="82" t="s">
        <v>130</v>
      </c>
      <c r="I15" s="76">
        <v>1157.7658090000002</v>
      </c>
      <c r="J15" s="78">
        <v>29830</v>
      </c>
      <c r="K15" s="69"/>
      <c r="L15" s="76">
        <v>345.36154124800004</v>
      </c>
      <c r="M15" s="77">
        <v>2.0639038459090733E-5</v>
      </c>
      <c r="N15" s="77">
        <f t="shared" si="0"/>
        <v>1.5699488994888797E-2</v>
      </c>
      <c r="O15" s="77">
        <f>L15/'סכום נכסי הקרן'!$C$42</f>
        <v>1.0552924431039254E-4</v>
      </c>
    </row>
    <row r="16" spans="2:15">
      <c r="B16" s="75" t="s">
        <v>592</v>
      </c>
      <c r="C16" s="69" t="s">
        <v>593</v>
      </c>
      <c r="D16" s="82" t="s">
        <v>117</v>
      </c>
      <c r="E16" s="82" t="s">
        <v>251</v>
      </c>
      <c r="F16" s="69" t="s">
        <v>473</v>
      </c>
      <c r="G16" s="82" t="s">
        <v>346</v>
      </c>
      <c r="H16" s="82" t="s">
        <v>130</v>
      </c>
      <c r="I16" s="76">
        <v>35886.674666000006</v>
      </c>
      <c r="J16" s="78">
        <v>2010</v>
      </c>
      <c r="K16" s="69"/>
      <c r="L16" s="76">
        <v>721.32216079000011</v>
      </c>
      <c r="M16" s="77">
        <v>2.7833111132551345E-5</v>
      </c>
      <c r="N16" s="77">
        <f t="shared" si="0"/>
        <v>3.2789954793953462E-2</v>
      </c>
      <c r="O16" s="77">
        <f>L16/'סכום נכסי הקרן'!$C$42</f>
        <v>2.2040839364290097E-4</v>
      </c>
    </row>
    <row r="17" spans="2:15">
      <c r="B17" s="75" t="s">
        <v>594</v>
      </c>
      <c r="C17" s="69" t="s">
        <v>595</v>
      </c>
      <c r="D17" s="82" t="s">
        <v>117</v>
      </c>
      <c r="E17" s="82" t="s">
        <v>251</v>
      </c>
      <c r="F17" s="69" t="s">
        <v>571</v>
      </c>
      <c r="G17" s="82" t="s">
        <v>471</v>
      </c>
      <c r="H17" s="82" t="s">
        <v>130</v>
      </c>
      <c r="I17" s="76">
        <v>906.97620400000017</v>
      </c>
      <c r="J17" s="78">
        <v>77200</v>
      </c>
      <c r="K17" s="76">
        <v>1.6856915780000001</v>
      </c>
      <c r="L17" s="76">
        <v>701.8713212360002</v>
      </c>
      <c r="M17" s="77">
        <v>2.0451506334676421E-5</v>
      </c>
      <c r="N17" s="77">
        <f t="shared" si="0"/>
        <v>3.1905756048442049E-2</v>
      </c>
      <c r="O17" s="77">
        <f>L17/'סכום נכסי הקרן'!$C$42</f>
        <v>2.1446496290675442E-4</v>
      </c>
    </row>
    <row r="18" spans="2:15">
      <c r="B18" s="75" t="s">
        <v>596</v>
      </c>
      <c r="C18" s="69" t="s">
        <v>597</v>
      </c>
      <c r="D18" s="82" t="s">
        <v>117</v>
      </c>
      <c r="E18" s="82" t="s">
        <v>251</v>
      </c>
      <c r="F18" s="69" t="s">
        <v>598</v>
      </c>
      <c r="G18" s="82" t="s">
        <v>265</v>
      </c>
      <c r="H18" s="82" t="s">
        <v>130</v>
      </c>
      <c r="I18" s="76">
        <v>733.36113300000011</v>
      </c>
      <c r="J18" s="78">
        <v>2886</v>
      </c>
      <c r="K18" s="69"/>
      <c r="L18" s="76">
        <v>21.164802302000002</v>
      </c>
      <c r="M18" s="77">
        <v>4.0805200211221233E-6</v>
      </c>
      <c r="N18" s="77">
        <f t="shared" si="0"/>
        <v>9.6211228273573824E-4</v>
      </c>
      <c r="O18" s="77">
        <f>L18/'סכום נכסי הקרן'!$C$42</f>
        <v>6.4671520309931169E-6</v>
      </c>
    </row>
    <row r="19" spans="2:15">
      <c r="B19" s="75" t="s">
        <v>599</v>
      </c>
      <c r="C19" s="69" t="s">
        <v>600</v>
      </c>
      <c r="D19" s="82" t="s">
        <v>117</v>
      </c>
      <c r="E19" s="82" t="s">
        <v>251</v>
      </c>
      <c r="F19" s="69" t="s">
        <v>517</v>
      </c>
      <c r="G19" s="82" t="s">
        <v>403</v>
      </c>
      <c r="H19" s="82" t="s">
        <v>130</v>
      </c>
      <c r="I19" s="76">
        <v>219.40205700000007</v>
      </c>
      <c r="J19" s="78">
        <v>152880</v>
      </c>
      <c r="K19" s="69"/>
      <c r="L19" s="76">
        <v>335.42186411500006</v>
      </c>
      <c r="M19" s="77">
        <v>5.7267951990382019E-5</v>
      </c>
      <c r="N19" s="77">
        <f t="shared" si="0"/>
        <v>1.5247649883914293E-2</v>
      </c>
      <c r="O19" s="77">
        <f>L19/'סכום נכסי הקרן'!$C$42</f>
        <v>1.0249206010990405E-4</v>
      </c>
    </row>
    <row r="20" spans="2:15">
      <c r="B20" s="75" t="s">
        <v>601</v>
      </c>
      <c r="C20" s="69" t="s">
        <v>602</v>
      </c>
      <c r="D20" s="82" t="s">
        <v>117</v>
      </c>
      <c r="E20" s="82" t="s">
        <v>251</v>
      </c>
      <c r="F20" s="69" t="s">
        <v>290</v>
      </c>
      <c r="G20" s="82" t="s">
        <v>265</v>
      </c>
      <c r="H20" s="82" t="s">
        <v>130</v>
      </c>
      <c r="I20" s="76">
        <v>9929.9996600000013</v>
      </c>
      <c r="J20" s="78">
        <v>1943</v>
      </c>
      <c r="K20" s="69"/>
      <c r="L20" s="76">
        <v>192.93989339199999</v>
      </c>
      <c r="M20" s="77">
        <v>2.1123683958015042E-5</v>
      </c>
      <c r="N20" s="77">
        <f t="shared" si="0"/>
        <v>8.7706862843989659E-3</v>
      </c>
      <c r="O20" s="77">
        <f>L20/'סכום נכסי הקרן'!$C$42</f>
        <v>5.8955033248373788E-5</v>
      </c>
    </row>
    <row r="21" spans="2:15">
      <c r="B21" s="75" t="s">
        <v>603</v>
      </c>
      <c r="C21" s="69" t="s">
        <v>604</v>
      </c>
      <c r="D21" s="82" t="s">
        <v>117</v>
      </c>
      <c r="E21" s="82" t="s">
        <v>251</v>
      </c>
      <c r="F21" s="69" t="s">
        <v>542</v>
      </c>
      <c r="G21" s="82" t="s">
        <v>465</v>
      </c>
      <c r="H21" s="82" t="s">
        <v>130</v>
      </c>
      <c r="I21" s="76">
        <v>4399.2152620000006</v>
      </c>
      <c r="J21" s="78">
        <v>6515</v>
      </c>
      <c r="K21" s="69"/>
      <c r="L21" s="76">
        <v>286.60887434800003</v>
      </c>
      <c r="M21" s="77">
        <v>3.7393620499793012E-5</v>
      </c>
      <c r="N21" s="77">
        <f t="shared" si="0"/>
        <v>1.3028702768710352E-2</v>
      </c>
      <c r="O21" s="77">
        <f>L21/'סכום נכסי הקרן'!$C$42</f>
        <v>8.7576682143880271E-5</v>
      </c>
    </row>
    <row r="22" spans="2:15">
      <c r="B22" s="75" t="s">
        <v>605</v>
      </c>
      <c r="C22" s="69" t="s">
        <v>606</v>
      </c>
      <c r="D22" s="82" t="s">
        <v>117</v>
      </c>
      <c r="E22" s="82" t="s">
        <v>251</v>
      </c>
      <c r="F22" s="69" t="s">
        <v>607</v>
      </c>
      <c r="G22" s="82" t="s">
        <v>124</v>
      </c>
      <c r="H22" s="82" t="s">
        <v>130</v>
      </c>
      <c r="I22" s="76">
        <v>1833.3081430000002</v>
      </c>
      <c r="J22" s="78">
        <v>4750</v>
      </c>
      <c r="K22" s="69"/>
      <c r="L22" s="76">
        <v>87.082136801000019</v>
      </c>
      <c r="M22" s="77">
        <v>1.0352443911862239E-5</v>
      </c>
      <c r="N22" s="77">
        <f t="shared" si="0"/>
        <v>3.9585908825238011E-3</v>
      </c>
      <c r="O22" s="77">
        <f>L22/'סכום נכסי הקרן'!$C$42</f>
        <v>2.660896189059086E-5</v>
      </c>
    </row>
    <row r="23" spans="2:15">
      <c r="B23" s="75" t="s">
        <v>608</v>
      </c>
      <c r="C23" s="69" t="s">
        <v>609</v>
      </c>
      <c r="D23" s="82" t="s">
        <v>117</v>
      </c>
      <c r="E23" s="82" t="s">
        <v>251</v>
      </c>
      <c r="F23" s="69" t="s">
        <v>545</v>
      </c>
      <c r="G23" s="82" t="s">
        <v>465</v>
      </c>
      <c r="H23" s="82" t="s">
        <v>130</v>
      </c>
      <c r="I23" s="76">
        <v>19355.404000000002</v>
      </c>
      <c r="J23" s="78">
        <v>1200</v>
      </c>
      <c r="K23" s="69"/>
      <c r="L23" s="76">
        <v>232.26484800100005</v>
      </c>
      <c r="M23" s="77">
        <v>3.5330832985995267E-5</v>
      </c>
      <c r="N23" s="77">
        <f t="shared" si="0"/>
        <v>1.0558325087137466E-2</v>
      </c>
      <c r="O23" s="77">
        <f>L23/'סכום נכסי הקרן'!$C$42</f>
        <v>7.0971231483510361E-5</v>
      </c>
    </row>
    <row r="24" spans="2:15">
      <c r="B24" s="75" t="s">
        <v>610</v>
      </c>
      <c r="C24" s="69" t="s">
        <v>611</v>
      </c>
      <c r="D24" s="82" t="s">
        <v>117</v>
      </c>
      <c r="E24" s="82" t="s">
        <v>251</v>
      </c>
      <c r="F24" s="69" t="s">
        <v>295</v>
      </c>
      <c r="G24" s="82" t="s">
        <v>265</v>
      </c>
      <c r="H24" s="82" t="s">
        <v>130</v>
      </c>
      <c r="I24" s="76">
        <v>2550.0131180000003</v>
      </c>
      <c r="J24" s="78">
        <v>4872</v>
      </c>
      <c r="K24" s="69"/>
      <c r="L24" s="76">
        <v>124.23663912800001</v>
      </c>
      <c r="M24" s="77">
        <v>2.0525923931478221E-5</v>
      </c>
      <c r="N24" s="77">
        <f t="shared" si="0"/>
        <v>5.6475649885735562E-3</v>
      </c>
      <c r="O24" s="77">
        <f>L24/'סכום נכסי הקרן'!$C$42</f>
        <v>3.7961953133126134E-5</v>
      </c>
    </row>
    <row r="25" spans="2:15">
      <c r="B25" s="75" t="s">
        <v>612</v>
      </c>
      <c r="C25" s="69" t="s">
        <v>613</v>
      </c>
      <c r="D25" s="82" t="s">
        <v>117</v>
      </c>
      <c r="E25" s="82" t="s">
        <v>251</v>
      </c>
      <c r="F25" s="69" t="s">
        <v>427</v>
      </c>
      <c r="G25" s="82" t="s">
        <v>428</v>
      </c>
      <c r="H25" s="82" t="s">
        <v>130</v>
      </c>
      <c r="I25" s="76">
        <v>566.43223400000011</v>
      </c>
      <c r="J25" s="78">
        <v>5122</v>
      </c>
      <c r="K25" s="69"/>
      <c r="L25" s="76">
        <v>29.012659012000004</v>
      </c>
      <c r="M25" s="77">
        <v>5.595671066131221E-6</v>
      </c>
      <c r="N25" s="77">
        <f t="shared" si="0"/>
        <v>1.3188611540978668E-3</v>
      </c>
      <c r="O25" s="77">
        <f>L25/'סכום נכסי הקרן'!$C$42</f>
        <v>8.86515611989611E-6</v>
      </c>
    </row>
    <row r="26" spans="2:15">
      <c r="B26" s="75" t="s">
        <v>614</v>
      </c>
      <c r="C26" s="69" t="s">
        <v>615</v>
      </c>
      <c r="D26" s="82" t="s">
        <v>117</v>
      </c>
      <c r="E26" s="82" t="s">
        <v>251</v>
      </c>
      <c r="F26" s="69" t="s">
        <v>349</v>
      </c>
      <c r="G26" s="82" t="s">
        <v>153</v>
      </c>
      <c r="H26" s="82" t="s">
        <v>130</v>
      </c>
      <c r="I26" s="76">
        <v>55966.054995000006</v>
      </c>
      <c r="J26" s="78">
        <v>452.6</v>
      </c>
      <c r="K26" s="69"/>
      <c r="L26" s="76">
        <v>253.30236490500002</v>
      </c>
      <c r="M26" s="77">
        <v>2.0228417286336727E-5</v>
      </c>
      <c r="N26" s="77">
        <f t="shared" si="0"/>
        <v>1.151465121401494E-2</v>
      </c>
      <c r="O26" s="77">
        <f>L26/'סכום נכסי הקרן'!$C$42</f>
        <v>7.7399489977562018E-5</v>
      </c>
    </row>
    <row r="27" spans="2:15">
      <c r="B27" s="75" t="s">
        <v>616</v>
      </c>
      <c r="C27" s="69" t="s">
        <v>617</v>
      </c>
      <c r="D27" s="82" t="s">
        <v>117</v>
      </c>
      <c r="E27" s="82" t="s">
        <v>251</v>
      </c>
      <c r="F27" s="69" t="s">
        <v>300</v>
      </c>
      <c r="G27" s="82" t="s">
        <v>265</v>
      </c>
      <c r="H27" s="82" t="s">
        <v>130</v>
      </c>
      <c r="I27" s="76">
        <v>676.00188400000013</v>
      </c>
      <c r="J27" s="78">
        <v>33330</v>
      </c>
      <c r="K27" s="69"/>
      <c r="L27" s="76">
        <v>225.31142778900005</v>
      </c>
      <c r="M27" s="77">
        <v>2.8075646711997917E-5</v>
      </c>
      <c r="N27" s="77">
        <f t="shared" si="0"/>
        <v>1.0242235624191905E-2</v>
      </c>
      <c r="O27" s="77">
        <f>L27/'סכום נכסי הקרן'!$C$42</f>
        <v>6.8846532891729276E-5</v>
      </c>
    </row>
    <row r="28" spans="2:15">
      <c r="B28" s="75" t="s">
        <v>618</v>
      </c>
      <c r="C28" s="69" t="s">
        <v>619</v>
      </c>
      <c r="D28" s="82" t="s">
        <v>117</v>
      </c>
      <c r="E28" s="82" t="s">
        <v>251</v>
      </c>
      <c r="F28" s="69" t="s">
        <v>360</v>
      </c>
      <c r="G28" s="82" t="s">
        <v>253</v>
      </c>
      <c r="H28" s="82" t="s">
        <v>130</v>
      </c>
      <c r="I28" s="76">
        <v>1092.4824460000002</v>
      </c>
      <c r="J28" s="78">
        <v>14420</v>
      </c>
      <c r="K28" s="69"/>
      <c r="L28" s="76">
        <v>157.53596878300002</v>
      </c>
      <c r="M28" s="77">
        <v>1.0888886778077635E-5</v>
      </c>
      <c r="N28" s="77">
        <f t="shared" si="0"/>
        <v>7.1612901635502426E-3</v>
      </c>
      <c r="O28" s="77">
        <f>L28/'סכום נכסי הקרן'!$C$42</f>
        <v>4.8136951431536543E-5</v>
      </c>
    </row>
    <row r="29" spans="2:15">
      <c r="B29" s="75" t="s">
        <v>620</v>
      </c>
      <c r="C29" s="69" t="s">
        <v>621</v>
      </c>
      <c r="D29" s="82" t="s">
        <v>117</v>
      </c>
      <c r="E29" s="82" t="s">
        <v>251</v>
      </c>
      <c r="F29" s="69" t="s">
        <v>365</v>
      </c>
      <c r="G29" s="82" t="s">
        <v>253</v>
      </c>
      <c r="H29" s="82" t="s">
        <v>130</v>
      </c>
      <c r="I29" s="76">
        <v>25533.172822000004</v>
      </c>
      <c r="J29" s="78">
        <v>1840</v>
      </c>
      <c r="K29" s="69"/>
      <c r="L29" s="76">
        <v>469.81037992500006</v>
      </c>
      <c r="M29" s="77">
        <v>2.0641018369425675E-5</v>
      </c>
      <c r="N29" s="77">
        <f t="shared" si="0"/>
        <v>2.1356700177628061E-2</v>
      </c>
      <c r="O29" s="77">
        <f>L29/'סכום נכסי הקרן'!$C$42</f>
        <v>1.4355603748902014E-4</v>
      </c>
    </row>
    <row r="30" spans="2:15">
      <c r="B30" s="75" t="s">
        <v>622</v>
      </c>
      <c r="C30" s="69" t="s">
        <v>623</v>
      </c>
      <c r="D30" s="82" t="s">
        <v>117</v>
      </c>
      <c r="E30" s="82" t="s">
        <v>251</v>
      </c>
      <c r="F30" s="69" t="s">
        <v>624</v>
      </c>
      <c r="G30" s="82" t="s">
        <v>124</v>
      </c>
      <c r="H30" s="82" t="s">
        <v>130</v>
      </c>
      <c r="I30" s="76">
        <v>62.43472100000001</v>
      </c>
      <c r="J30" s="78">
        <v>42110</v>
      </c>
      <c r="K30" s="69"/>
      <c r="L30" s="76">
        <v>26.291261079000005</v>
      </c>
      <c r="M30" s="77">
        <v>3.3887660722183014E-6</v>
      </c>
      <c r="N30" s="77">
        <f t="shared" si="0"/>
        <v>1.1951514997297025E-3</v>
      </c>
      <c r="O30" s="77">
        <f>L30/'סכום נכסי הקרן'!$C$42</f>
        <v>8.033601262051853E-6</v>
      </c>
    </row>
    <row r="31" spans="2:15">
      <c r="B31" s="75" t="s">
        <v>625</v>
      </c>
      <c r="C31" s="69" t="s">
        <v>626</v>
      </c>
      <c r="D31" s="82" t="s">
        <v>117</v>
      </c>
      <c r="E31" s="82" t="s">
        <v>251</v>
      </c>
      <c r="F31" s="69" t="s">
        <v>370</v>
      </c>
      <c r="G31" s="82" t="s">
        <v>371</v>
      </c>
      <c r="H31" s="82" t="s">
        <v>130</v>
      </c>
      <c r="I31" s="76">
        <v>5514.7405330000011</v>
      </c>
      <c r="J31" s="78">
        <v>3725</v>
      </c>
      <c r="K31" s="69"/>
      <c r="L31" s="76">
        <v>205.42408486900004</v>
      </c>
      <c r="M31" s="77">
        <v>2.1742568193313186E-5</v>
      </c>
      <c r="N31" s="77">
        <f t="shared" si="0"/>
        <v>9.3381942529903641E-3</v>
      </c>
      <c r="O31" s="77">
        <f>L31/'סכום נכסי הקרן'!$C$42</f>
        <v>6.2769723464410363E-5</v>
      </c>
    </row>
    <row r="32" spans="2:15">
      <c r="B32" s="75" t="s">
        <v>627</v>
      </c>
      <c r="C32" s="69" t="s">
        <v>628</v>
      </c>
      <c r="D32" s="82" t="s">
        <v>117</v>
      </c>
      <c r="E32" s="82" t="s">
        <v>251</v>
      </c>
      <c r="F32" s="69" t="s">
        <v>373</v>
      </c>
      <c r="G32" s="82" t="s">
        <v>371</v>
      </c>
      <c r="H32" s="82" t="s">
        <v>130</v>
      </c>
      <c r="I32" s="76">
        <v>4486.0662009999996</v>
      </c>
      <c r="J32" s="78">
        <v>2884</v>
      </c>
      <c r="K32" s="69"/>
      <c r="L32" s="76">
        <v>129.37814925000004</v>
      </c>
      <c r="M32" s="77">
        <v>2.1352689486008508E-5</v>
      </c>
      <c r="N32" s="77">
        <f t="shared" si="0"/>
        <v>5.8812884115284165E-3</v>
      </c>
      <c r="O32" s="77">
        <f>L32/'סכום נכסי הקרן'!$C$42</f>
        <v>3.9533001478081481E-5</v>
      </c>
    </row>
    <row r="33" spans="2:15">
      <c r="B33" s="75" t="s">
        <v>629</v>
      </c>
      <c r="C33" s="69" t="s">
        <v>630</v>
      </c>
      <c r="D33" s="82" t="s">
        <v>117</v>
      </c>
      <c r="E33" s="82" t="s">
        <v>251</v>
      </c>
      <c r="F33" s="69" t="s">
        <v>631</v>
      </c>
      <c r="G33" s="82" t="s">
        <v>403</v>
      </c>
      <c r="H33" s="82" t="s">
        <v>130</v>
      </c>
      <c r="I33" s="76">
        <v>103.87370500000002</v>
      </c>
      <c r="J33" s="78">
        <v>97110</v>
      </c>
      <c r="K33" s="69"/>
      <c r="L33" s="76">
        <v>100.87175485200001</v>
      </c>
      <c r="M33" s="77">
        <v>1.3485905673433832E-5</v>
      </c>
      <c r="N33" s="77">
        <f t="shared" si="0"/>
        <v>4.585441098830704E-3</v>
      </c>
      <c r="O33" s="77">
        <f>L33/'סכום נכסי הקרן'!$C$42</f>
        <v>3.0822540411790503E-5</v>
      </c>
    </row>
    <row r="34" spans="2:15">
      <c r="B34" s="75" t="s">
        <v>632</v>
      </c>
      <c r="C34" s="69" t="s">
        <v>633</v>
      </c>
      <c r="D34" s="82" t="s">
        <v>117</v>
      </c>
      <c r="E34" s="82" t="s">
        <v>251</v>
      </c>
      <c r="F34" s="69" t="s">
        <v>634</v>
      </c>
      <c r="G34" s="82" t="s">
        <v>635</v>
      </c>
      <c r="H34" s="82" t="s">
        <v>130</v>
      </c>
      <c r="I34" s="76">
        <v>1108.5505410000003</v>
      </c>
      <c r="J34" s="78">
        <v>13670</v>
      </c>
      <c r="K34" s="69"/>
      <c r="L34" s="76">
        <v>151.53885891000004</v>
      </c>
      <c r="M34" s="77">
        <v>1.0066465253916986E-5</v>
      </c>
      <c r="N34" s="77">
        <f t="shared" si="0"/>
        <v>6.8886727779777909E-3</v>
      </c>
      <c r="O34" s="77">
        <f>L34/'סכום נכסי הקרן'!$C$42</f>
        <v>4.6304464610169174E-5</v>
      </c>
    </row>
    <row r="35" spans="2:15">
      <c r="B35" s="75" t="s">
        <v>636</v>
      </c>
      <c r="C35" s="69" t="s">
        <v>637</v>
      </c>
      <c r="D35" s="82" t="s">
        <v>117</v>
      </c>
      <c r="E35" s="82" t="s">
        <v>251</v>
      </c>
      <c r="F35" s="69" t="s">
        <v>638</v>
      </c>
      <c r="G35" s="82" t="s">
        <v>639</v>
      </c>
      <c r="H35" s="82" t="s">
        <v>130</v>
      </c>
      <c r="I35" s="76">
        <v>5281.0354770000013</v>
      </c>
      <c r="J35" s="78">
        <v>2795</v>
      </c>
      <c r="K35" s="69"/>
      <c r="L35" s="76">
        <v>147.60494159300004</v>
      </c>
      <c r="M35" s="77">
        <v>4.7136429736585173E-6</v>
      </c>
      <c r="N35" s="77">
        <f t="shared" si="0"/>
        <v>6.709844262787981E-3</v>
      </c>
      <c r="O35" s="77">
        <f>L35/'סכום נכסי הקרן'!$C$42</f>
        <v>4.5102410321951637E-5</v>
      </c>
    </row>
    <row r="36" spans="2:15">
      <c r="B36" s="75" t="s">
        <v>640</v>
      </c>
      <c r="C36" s="69" t="s">
        <v>641</v>
      </c>
      <c r="D36" s="82" t="s">
        <v>117</v>
      </c>
      <c r="E36" s="82" t="s">
        <v>251</v>
      </c>
      <c r="F36" s="69" t="s">
        <v>252</v>
      </c>
      <c r="G36" s="82" t="s">
        <v>253</v>
      </c>
      <c r="H36" s="82" t="s">
        <v>130</v>
      </c>
      <c r="I36" s="76">
        <v>35613.56444100001</v>
      </c>
      <c r="J36" s="78">
        <v>2759</v>
      </c>
      <c r="K36" s="69"/>
      <c r="L36" s="76">
        <v>982.5782429190001</v>
      </c>
      <c r="M36" s="77">
        <v>2.3159184986279776E-5</v>
      </c>
      <c r="N36" s="77">
        <f t="shared" si="0"/>
        <v>4.4666167100079056E-2</v>
      </c>
      <c r="O36" s="77">
        <f>L36/'סכום נכסי הקרן'!$C$42</f>
        <v>3.0023823462328221E-4</v>
      </c>
    </row>
    <row r="37" spans="2:15">
      <c r="B37" s="75" t="s">
        <v>642</v>
      </c>
      <c r="C37" s="69" t="s">
        <v>643</v>
      </c>
      <c r="D37" s="82" t="s">
        <v>117</v>
      </c>
      <c r="E37" s="82" t="s">
        <v>251</v>
      </c>
      <c r="F37" s="69" t="s">
        <v>315</v>
      </c>
      <c r="G37" s="82" t="s">
        <v>265</v>
      </c>
      <c r="H37" s="82" t="s">
        <v>130</v>
      </c>
      <c r="I37" s="76">
        <v>38337.228030000006</v>
      </c>
      <c r="J37" s="78">
        <v>902.1</v>
      </c>
      <c r="K37" s="69"/>
      <c r="L37" s="76">
        <v>345.8401340530001</v>
      </c>
      <c r="M37" s="77">
        <v>5.0785349729428451E-5</v>
      </c>
      <c r="N37" s="77">
        <f t="shared" si="0"/>
        <v>1.5721244927665735E-2</v>
      </c>
      <c r="O37" s="77">
        <f>L37/'סכום נכסי הקרן'!$C$42</f>
        <v>1.0567548392022733E-4</v>
      </c>
    </row>
    <row r="38" spans="2:15">
      <c r="B38" s="75" t="s">
        <v>644</v>
      </c>
      <c r="C38" s="69" t="s">
        <v>645</v>
      </c>
      <c r="D38" s="82" t="s">
        <v>117</v>
      </c>
      <c r="E38" s="82" t="s">
        <v>251</v>
      </c>
      <c r="F38" s="69" t="s">
        <v>256</v>
      </c>
      <c r="G38" s="82" t="s">
        <v>253</v>
      </c>
      <c r="H38" s="82" t="s">
        <v>130</v>
      </c>
      <c r="I38" s="76">
        <v>5874.3773680000004</v>
      </c>
      <c r="J38" s="78">
        <v>12330</v>
      </c>
      <c r="K38" s="69"/>
      <c r="L38" s="76">
        <v>724.31072951900012</v>
      </c>
      <c r="M38" s="77">
        <v>2.2824600001365348E-5</v>
      </c>
      <c r="N38" s="77">
        <f t="shared" si="0"/>
        <v>3.2925809532445352E-2</v>
      </c>
      <c r="O38" s="77">
        <f>L38/'סכום נכסי הקרן'!$C$42</f>
        <v>2.2132158565148821E-4</v>
      </c>
    </row>
    <row r="39" spans="2:15">
      <c r="B39" s="75" t="s">
        <v>646</v>
      </c>
      <c r="C39" s="69" t="s">
        <v>647</v>
      </c>
      <c r="D39" s="82" t="s">
        <v>117</v>
      </c>
      <c r="E39" s="82" t="s">
        <v>251</v>
      </c>
      <c r="F39" s="69" t="s">
        <v>321</v>
      </c>
      <c r="G39" s="82" t="s">
        <v>265</v>
      </c>
      <c r="H39" s="82" t="s">
        <v>130</v>
      </c>
      <c r="I39" s="76">
        <v>1712.4709730000002</v>
      </c>
      <c r="J39" s="78">
        <v>24000</v>
      </c>
      <c r="K39" s="76">
        <v>2.1632019000000007</v>
      </c>
      <c r="L39" s="76">
        <v>413.15623551500005</v>
      </c>
      <c r="M39" s="77">
        <v>3.6051489199106541E-5</v>
      </c>
      <c r="N39" s="77">
        <f t="shared" si="0"/>
        <v>1.8781308854478564E-2</v>
      </c>
      <c r="O39" s="77">
        <f>L39/'סכום נכסי הקרן'!$C$42</f>
        <v>1.2624470332878155E-4</v>
      </c>
    </row>
    <row r="40" spans="2:15">
      <c r="B40" s="75" t="s">
        <v>648</v>
      </c>
      <c r="C40" s="69" t="s">
        <v>649</v>
      </c>
      <c r="D40" s="82" t="s">
        <v>117</v>
      </c>
      <c r="E40" s="82" t="s">
        <v>251</v>
      </c>
      <c r="F40" s="69" t="s">
        <v>650</v>
      </c>
      <c r="G40" s="82" t="s">
        <v>635</v>
      </c>
      <c r="H40" s="82" t="s">
        <v>130</v>
      </c>
      <c r="I40" s="76">
        <v>245.67181700000003</v>
      </c>
      <c r="J40" s="78">
        <v>41920</v>
      </c>
      <c r="K40" s="69"/>
      <c r="L40" s="76">
        <v>102.98562569800002</v>
      </c>
      <c r="M40" s="77">
        <v>8.5526005412255321E-6</v>
      </c>
      <c r="N40" s="77">
        <f t="shared" si="0"/>
        <v>4.6815337093844729E-3</v>
      </c>
      <c r="O40" s="77">
        <f>L40/'סכום נכסי הקרן'!$C$42</f>
        <v>3.146845828713367E-5</v>
      </c>
    </row>
    <row r="41" spans="2:15">
      <c r="B41" s="75" t="s">
        <v>651</v>
      </c>
      <c r="C41" s="69" t="s">
        <v>652</v>
      </c>
      <c r="D41" s="82" t="s">
        <v>117</v>
      </c>
      <c r="E41" s="82" t="s">
        <v>251</v>
      </c>
      <c r="F41" s="69" t="s">
        <v>653</v>
      </c>
      <c r="G41" s="82" t="s">
        <v>124</v>
      </c>
      <c r="H41" s="82" t="s">
        <v>130</v>
      </c>
      <c r="I41" s="76">
        <v>17915.966945000004</v>
      </c>
      <c r="J41" s="78">
        <v>1033</v>
      </c>
      <c r="K41" s="69"/>
      <c r="L41" s="76">
        <v>185.07193856400008</v>
      </c>
      <c r="M41" s="77">
        <v>1.5263028382901714E-5</v>
      </c>
      <c r="N41" s="77">
        <f t="shared" si="0"/>
        <v>8.4130237902251687E-3</v>
      </c>
      <c r="O41" s="77">
        <f>L41/'סכום נכסי הקרן'!$C$42</f>
        <v>5.6550887945261107E-5</v>
      </c>
    </row>
    <row r="42" spans="2:15">
      <c r="B42" s="75" t="s">
        <v>654</v>
      </c>
      <c r="C42" s="69" t="s">
        <v>655</v>
      </c>
      <c r="D42" s="82" t="s">
        <v>117</v>
      </c>
      <c r="E42" s="82" t="s">
        <v>251</v>
      </c>
      <c r="F42" s="69" t="s">
        <v>656</v>
      </c>
      <c r="G42" s="82" t="s">
        <v>154</v>
      </c>
      <c r="H42" s="82" t="s">
        <v>130</v>
      </c>
      <c r="I42" s="76">
        <v>229.46289600000003</v>
      </c>
      <c r="J42" s="78">
        <v>75700</v>
      </c>
      <c r="K42" s="69"/>
      <c r="L42" s="76">
        <v>173.703412472</v>
      </c>
      <c r="M42" s="77">
        <v>3.6266573876659585E-6</v>
      </c>
      <c r="N42" s="77">
        <f t="shared" si="0"/>
        <v>7.8962318810145912E-3</v>
      </c>
      <c r="O42" s="77">
        <f>L42/'סכום נכסי הקרן'!$C$42</f>
        <v>5.3077102291315785E-5</v>
      </c>
    </row>
    <row r="43" spans="2:15">
      <c r="B43" s="75" t="s">
        <v>657</v>
      </c>
      <c r="C43" s="69" t="s">
        <v>658</v>
      </c>
      <c r="D43" s="82" t="s">
        <v>117</v>
      </c>
      <c r="E43" s="82" t="s">
        <v>251</v>
      </c>
      <c r="F43" s="69" t="s">
        <v>282</v>
      </c>
      <c r="G43" s="82" t="s">
        <v>265</v>
      </c>
      <c r="H43" s="82" t="s">
        <v>130</v>
      </c>
      <c r="I43" s="76">
        <v>2206.3955010000004</v>
      </c>
      <c r="J43" s="78">
        <v>20800</v>
      </c>
      <c r="K43" s="69"/>
      <c r="L43" s="76">
        <v>458.93026425200009</v>
      </c>
      <c r="M43" s="77">
        <v>1.8193661140391301E-5</v>
      </c>
      <c r="N43" s="77">
        <f t="shared" si="0"/>
        <v>2.086211049154393E-2</v>
      </c>
      <c r="O43" s="77">
        <f>L43/'סכום נכסי הקרן'!$C$42</f>
        <v>1.4023149133129712E-4</v>
      </c>
    </row>
    <row r="44" spans="2:15">
      <c r="B44" s="75" t="s">
        <v>659</v>
      </c>
      <c r="C44" s="69" t="s">
        <v>660</v>
      </c>
      <c r="D44" s="82" t="s">
        <v>117</v>
      </c>
      <c r="E44" s="82" t="s">
        <v>251</v>
      </c>
      <c r="F44" s="69" t="s">
        <v>267</v>
      </c>
      <c r="G44" s="82" t="s">
        <v>253</v>
      </c>
      <c r="H44" s="82" t="s">
        <v>130</v>
      </c>
      <c r="I44" s="76">
        <v>30443.239421000002</v>
      </c>
      <c r="J44" s="78">
        <v>3038</v>
      </c>
      <c r="K44" s="69"/>
      <c r="L44" s="76">
        <v>924.86561360200017</v>
      </c>
      <c r="M44" s="77">
        <v>2.2765262627562594E-5</v>
      </c>
      <c r="N44" s="77">
        <f t="shared" si="0"/>
        <v>4.2042659035011358E-2</v>
      </c>
      <c r="O44" s="77">
        <f>L44/'סכום נכסי הקרן'!$C$42</f>
        <v>2.8260346806247575E-4</v>
      </c>
    </row>
    <row r="45" spans="2:15">
      <c r="B45" s="75" t="s">
        <v>661</v>
      </c>
      <c r="C45" s="69" t="s">
        <v>662</v>
      </c>
      <c r="D45" s="82" t="s">
        <v>117</v>
      </c>
      <c r="E45" s="82" t="s">
        <v>251</v>
      </c>
      <c r="F45" s="69" t="s">
        <v>663</v>
      </c>
      <c r="G45" s="82" t="s">
        <v>664</v>
      </c>
      <c r="H45" s="82" t="s">
        <v>130</v>
      </c>
      <c r="I45" s="76">
        <v>2899.8945700000004</v>
      </c>
      <c r="J45" s="78">
        <v>8344</v>
      </c>
      <c r="K45" s="69"/>
      <c r="L45" s="76">
        <v>241.96720291900007</v>
      </c>
      <c r="M45" s="77">
        <v>2.4889101247369526E-5</v>
      </c>
      <c r="N45" s="77">
        <f t="shared" si="0"/>
        <v>1.0999375974590699E-2</v>
      </c>
      <c r="O45" s="77">
        <f>L45/'סכום נכסי הקרן'!$C$42</f>
        <v>7.3935899115082357E-5</v>
      </c>
    </row>
    <row r="46" spans="2:15">
      <c r="B46" s="75" t="s">
        <v>665</v>
      </c>
      <c r="C46" s="69" t="s">
        <v>666</v>
      </c>
      <c r="D46" s="82" t="s">
        <v>117</v>
      </c>
      <c r="E46" s="82" t="s">
        <v>251</v>
      </c>
      <c r="F46" s="69" t="s">
        <v>667</v>
      </c>
      <c r="G46" s="82" t="s">
        <v>428</v>
      </c>
      <c r="H46" s="82" t="s">
        <v>130</v>
      </c>
      <c r="I46" s="76">
        <v>12222.174786</v>
      </c>
      <c r="J46" s="78">
        <v>789.1</v>
      </c>
      <c r="K46" s="69"/>
      <c r="L46" s="76">
        <v>96.445181233000014</v>
      </c>
      <c r="M46" s="77">
        <v>2.5449022626168815E-5</v>
      </c>
      <c r="N46" s="77">
        <f t="shared" si="0"/>
        <v>4.384217350623454E-3</v>
      </c>
      <c r="O46" s="77">
        <f>L46/'סכום נכסי הקרן'!$C$42</f>
        <v>2.9469949248311918E-5</v>
      </c>
    </row>
    <row r="47" spans="2:15">
      <c r="B47" s="75" t="s">
        <v>668</v>
      </c>
      <c r="C47" s="69" t="s">
        <v>669</v>
      </c>
      <c r="D47" s="82" t="s">
        <v>117</v>
      </c>
      <c r="E47" s="82" t="s">
        <v>251</v>
      </c>
      <c r="F47" s="69" t="s">
        <v>533</v>
      </c>
      <c r="G47" s="82" t="s">
        <v>534</v>
      </c>
      <c r="H47" s="82" t="s">
        <v>130</v>
      </c>
      <c r="I47" s="76">
        <v>12705.745778000004</v>
      </c>
      <c r="J47" s="78">
        <v>2553</v>
      </c>
      <c r="K47" s="69"/>
      <c r="L47" s="76">
        <v>324.37768970100007</v>
      </c>
      <c r="M47" s="77">
        <v>3.5565235873456057E-5</v>
      </c>
      <c r="N47" s="77">
        <f t="shared" si="0"/>
        <v>1.4745602394655154E-2</v>
      </c>
      <c r="O47" s="77">
        <f>L47/'סכום נכסי הקרן'!$C$42</f>
        <v>9.9117383891672011E-5</v>
      </c>
    </row>
    <row r="48" spans="2:15">
      <c r="B48" s="72"/>
      <c r="C48" s="69"/>
      <c r="D48" s="69"/>
      <c r="E48" s="69"/>
      <c r="F48" s="69"/>
      <c r="G48" s="69"/>
      <c r="H48" s="69"/>
      <c r="I48" s="76"/>
      <c r="J48" s="78"/>
      <c r="K48" s="69"/>
      <c r="L48" s="69"/>
      <c r="M48" s="69"/>
      <c r="N48" s="77"/>
      <c r="O48" s="69"/>
    </row>
    <row r="49" spans="2:15">
      <c r="B49" s="86" t="s">
        <v>670</v>
      </c>
      <c r="C49" s="71"/>
      <c r="D49" s="71"/>
      <c r="E49" s="71"/>
      <c r="F49" s="71"/>
      <c r="G49" s="71"/>
      <c r="H49" s="71"/>
      <c r="I49" s="79"/>
      <c r="J49" s="81"/>
      <c r="K49" s="71"/>
      <c r="L49" s="79">
        <f>SUM(L50:L113)</f>
        <v>5213.1931627260001</v>
      </c>
      <c r="M49" s="71"/>
      <c r="N49" s="80">
        <f t="shared" si="0"/>
        <v>0.23698199976376297</v>
      </c>
      <c r="O49" s="80">
        <f>L49/'סכום נכסי הקרן'!$C$42</f>
        <v>1.592951933555126E-3</v>
      </c>
    </row>
    <row r="50" spans="2:15">
      <c r="B50" s="75" t="s">
        <v>671</v>
      </c>
      <c r="C50" s="69" t="s">
        <v>672</v>
      </c>
      <c r="D50" s="82" t="s">
        <v>117</v>
      </c>
      <c r="E50" s="82" t="s">
        <v>251</v>
      </c>
      <c r="F50" s="69" t="s">
        <v>537</v>
      </c>
      <c r="G50" s="82" t="s">
        <v>428</v>
      </c>
      <c r="H50" s="82" t="s">
        <v>130</v>
      </c>
      <c r="I50" s="76">
        <v>7427.1503410000005</v>
      </c>
      <c r="J50" s="78">
        <v>1125</v>
      </c>
      <c r="K50" s="69"/>
      <c r="L50" s="76">
        <v>83.555441339000012</v>
      </c>
      <c r="M50" s="77">
        <v>3.5243137593688939E-5</v>
      </c>
      <c r="N50" s="77">
        <f t="shared" si="0"/>
        <v>3.7982739103620549E-3</v>
      </c>
      <c r="O50" s="77">
        <f>L50/'סכום נכסי הקרן'!$C$42</f>
        <v>2.5531338986567213E-5</v>
      </c>
    </row>
    <row r="51" spans="2:15">
      <c r="B51" s="75" t="s">
        <v>673</v>
      </c>
      <c r="C51" s="69" t="s">
        <v>674</v>
      </c>
      <c r="D51" s="82" t="s">
        <v>117</v>
      </c>
      <c r="E51" s="82" t="s">
        <v>251</v>
      </c>
      <c r="F51" s="69" t="s">
        <v>540</v>
      </c>
      <c r="G51" s="82" t="s">
        <v>371</v>
      </c>
      <c r="H51" s="82" t="s">
        <v>130</v>
      </c>
      <c r="I51" s="76">
        <v>274.95276100000007</v>
      </c>
      <c r="J51" s="78">
        <v>8395</v>
      </c>
      <c r="K51" s="69"/>
      <c r="L51" s="76">
        <v>23.082284317000006</v>
      </c>
      <c r="M51" s="77">
        <v>1.8736244705505243E-5</v>
      </c>
      <c r="N51" s="77">
        <f t="shared" si="0"/>
        <v>1.0492774247593917E-3</v>
      </c>
      <c r="O51" s="77">
        <f>L51/'סכום נכסי הקרן'!$C$42</f>
        <v>7.0530610100024904E-6</v>
      </c>
    </row>
    <row r="52" spans="2:15">
      <c r="B52" s="75" t="s">
        <v>675</v>
      </c>
      <c r="C52" s="69" t="s">
        <v>676</v>
      </c>
      <c r="D52" s="82" t="s">
        <v>117</v>
      </c>
      <c r="E52" s="82" t="s">
        <v>251</v>
      </c>
      <c r="F52" s="69" t="s">
        <v>677</v>
      </c>
      <c r="G52" s="82" t="s">
        <v>534</v>
      </c>
      <c r="H52" s="82" t="s">
        <v>130</v>
      </c>
      <c r="I52" s="76">
        <v>7487.5367290000013</v>
      </c>
      <c r="J52" s="78">
        <v>1281</v>
      </c>
      <c r="K52" s="69"/>
      <c r="L52" s="76">
        <v>95.915345496000015</v>
      </c>
      <c r="M52" s="77">
        <v>5.9852402812185038E-5</v>
      </c>
      <c r="N52" s="77">
        <f t="shared" si="0"/>
        <v>4.3601320101073334E-3</v>
      </c>
      <c r="O52" s="77">
        <f>L52/'סכום נכסי הקרן'!$C$42</f>
        <v>2.93080517633395E-5</v>
      </c>
    </row>
    <row r="53" spans="2:15">
      <c r="B53" s="75" t="s">
        <v>678</v>
      </c>
      <c r="C53" s="69" t="s">
        <v>679</v>
      </c>
      <c r="D53" s="82" t="s">
        <v>117</v>
      </c>
      <c r="E53" s="82" t="s">
        <v>251</v>
      </c>
      <c r="F53" s="69" t="s">
        <v>680</v>
      </c>
      <c r="G53" s="82" t="s">
        <v>127</v>
      </c>
      <c r="H53" s="82" t="s">
        <v>130</v>
      </c>
      <c r="I53" s="76">
        <v>1146.0735350000002</v>
      </c>
      <c r="J53" s="78">
        <v>657.6</v>
      </c>
      <c r="K53" s="69"/>
      <c r="L53" s="76">
        <v>7.5365795640000002</v>
      </c>
      <c r="M53" s="77">
        <v>5.8046060615232463E-6</v>
      </c>
      <c r="N53" s="77">
        <f t="shared" si="0"/>
        <v>3.4259879515408261E-4</v>
      </c>
      <c r="O53" s="77">
        <f>L53/'סכום נכסי הקרן'!$C$42</f>
        <v>2.3028897288333301E-6</v>
      </c>
    </row>
    <row r="54" spans="2:15">
      <c r="B54" s="75" t="s">
        <v>681</v>
      </c>
      <c r="C54" s="69" t="s">
        <v>682</v>
      </c>
      <c r="D54" s="82" t="s">
        <v>117</v>
      </c>
      <c r="E54" s="82" t="s">
        <v>251</v>
      </c>
      <c r="F54" s="69" t="s">
        <v>683</v>
      </c>
      <c r="G54" s="82" t="s">
        <v>421</v>
      </c>
      <c r="H54" s="82" t="s">
        <v>130</v>
      </c>
      <c r="I54" s="76">
        <v>545.68306700000016</v>
      </c>
      <c r="J54" s="78">
        <v>4213</v>
      </c>
      <c r="K54" s="69"/>
      <c r="L54" s="76">
        <v>22.989627615000003</v>
      </c>
      <c r="M54" s="77">
        <v>9.6816373577950993E-6</v>
      </c>
      <c r="N54" s="77">
        <f t="shared" si="0"/>
        <v>1.0450654245809838E-3</v>
      </c>
      <c r="O54" s="77">
        <f>L54/'סכום נכסי הקרן'!$C$42</f>
        <v>7.0247486747406668E-6</v>
      </c>
    </row>
    <row r="55" spans="2:15">
      <c r="B55" s="75" t="s">
        <v>684</v>
      </c>
      <c r="C55" s="69" t="s">
        <v>685</v>
      </c>
      <c r="D55" s="82" t="s">
        <v>117</v>
      </c>
      <c r="E55" s="82" t="s">
        <v>251</v>
      </c>
      <c r="F55" s="69" t="s">
        <v>686</v>
      </c>
      <c r="G55" s="82" t="s">
        <v>486</v>
      </c>
      <c r="H55" s="82" t="s">
        <v>130</v>
      </c>
      <c r="I55" s="76">
        <v>661.50870600000007</v>
      </c>
      <c r="J55" s="78">
        <v>9180</v>
      </c>
      <c r="K55" s="69"/>
      <c r="L55" s="76">
        <v>60.726499243000013</v>
      </c>
      <c r="M55" s="77">
        <v>3.0628047560587988E-5</v>
      </c>
      <c r="N55" s="77">
        <f t="shared" si="0"/>
        <v>2.7605129486001287E-3</v>
      </c>
      <c r="O55" s="77">
        <f>L55/'סכום נכסי הקרן'!$C$42</f>
        <v>1.8555689645036663E-5</v>
      </c>
    </row>
    <row r="56" spans="2:15">
      <c r="B56" s="75" t="s">
        <v>687</v>
      </c>
      <c r="C56" s="69" t="s">
        <v>688</v>
      </c>
      <c r="D56" s="82" t="s">
        <v>117</v>
      </c>
      <c r="E56" s="82" t="s">
        <v>251</v>
      </c>
      <c r="F56" s="69" t="s">
        <v>548</v>
      </c>
      <c r="G56" s="82" t="s">
        <v>428</v>
      </c>
      <c r="H56" s="82" t="s">
        <v>130</v>
      </c>
      <c r="I56" s="76">
        <v>663.21096100000011</v>
      </c>
      <c r="J56" s="78">
        <v>17820</v>
      </c>
      <c r="K56" s="69"/>
      <c r="L56" s="76">
        <v>118.18419331500002</v>
      </c>
      <c r="M56" s="77">
        <v>5.2454547604404343E-5</v>
      </c>
      <c r="N56" s="77">
        <f t="shared" si="0"/>
        <v>5.3724321347821688E-3</v>
      </c>
      <c r="O56" s="77">
        <f>L56/'סכום נכסי הקרן'!$C$42</f>
        <v>3.6112557770320412E-5</v>
      </c>
    </row>
    <row r="57" spans="2:15">
      <c r="B57" s="75" t="s">
        <v>689</v>
      </c>
      <c r="C57" s="69" t="s">
        <v>690</v>
      </c>
      <c r="D57" s="82" t="s">
        <v>117</v>
      </c>
      <c r="E57" s="82" t="s">
        <v>251</v>
      </c>
      <c r="F57" s="69" t="s">
        <v>691</v>
      </c>
      <c r="G57" s="82" t="s">
        <v>403</v>
      </c>
      <c r="H57" s="82" t="s">
        <v>130</v>
      </c>
      <c r="I57" s="76">
        <v>514.21615200000008</v>
      </c>
      <c r="J57" s="78">
        <v>10400</v>
      </c>
      <c r="K57" s="69"/>
      <c r="L57" s="76">
        <v>53.478479819000007</v>
      </c>
      <c r="M57" s="77">
        <v>1.4153632663994701E-5</v>
      </c>
      <c r="N57" s="77">
        <f t="shared" si="0"/>
        <v>2.4310315570976603E-3</v>
      </c>
      <c r="O57" s="77">
        <f>L57/'סכום נכסי הקרן'!$C$42</f>
        <v>1.6340972830310272E-5</v>
      </c>
    </row>
    <row r="58" spans="2:15">
      <c r="B58" s="75" t="s">
        <v>692</v>
      </c>
      <c r="C58" s="69" t="s">
        <v>693</v>
      </c>
      <c r="D58" s="82" t="s">
        <v>117</v>
      </c>
      <c r="E58" s="82" t="s">
        <v>251</v>
      </c>
      <c r="F58" s="69" t="s">
        <v>560</v>
      </c>
      <c r="G58" s="82" t="s">
        <v>428</v>
      </c>
      <c r="H58" s="82" t="s">
        <v>130</v>
      </c>
      <c r="I58" s="76">
        <v>239.45575400000004</v>
      </c>
      <c r="J58" s="78">
        <v>3235</v>
      </c>
      <c r="K58" s="69"/>
      <c r="L58" s="76">
        <v>7.7463936300000009</v>
      </c>
      <c r="M58" s="77">
        <v>4.1615463931321633E-6</v>
      </c>
      <c r="N58" s="77">
        <f t="shared" si="0"/>
        <v>3.5213654972929319E-4</v>
      </c>
      <c r="O58" s="77">
        <f>L58/'סכום נכסי הקרן'!$C$42</f>
        <v>2.3670008622000047E-6</v>
      </c>
    </row>
    <row r="59" spans="2:15">
      <c r="B59" s="75" t="s">
        <v>694</v>
      </c>
      <c r="C59" s="69" t="s">
        <v>695</v>
      </c>
      <c r="D59" s="82" t="s">
        <v>117</v>
      </c>
      <c r="E59" s="82" t="s">
        <v>251</v>
      </c>
      <c r="F59" s="69" t="s">
        <v>696</v>
      </c>
      <c r="G59" s="82" t="s">
        <v>421</v>
      </c>
      <c r="H59" s="82" t="s">
        <v>130</v>
      </c>
      <c r="I59" s="76">
        <v>37.55805800000001</v>
      </c>
      <c r="J59" s="78">
        <v>4615</v>
      </c>
      <c r="K59" s="69"/>
      <c r="L59" s="76">
        <v>1.733304384</v>
      </c>
      <c r="M59" s="77">
        <v>2.0748549819037442E-6</v>
      </c>
      <c r="N59" s="77">
        <f t="shared" si="0"/>
        <v>7.8792771780746408E-5</v>
      </c>
      <c r="O59" s="77">
        <f>L59/'סכום נכסי הקרן'!$C$42</f>
        <v>5.296313571639462E-7</v>
      </c>
    </row>
    <row r="60" spans="2:15">
      <c r="B60" s="75" t="s">
        <v>697</v>
      </c>
      <c r="C60" s="69" t="s">
        <v>698</v>
      </c>
      <c r="D60" s="82" t="s">
        <v>117</v>
      </c>
      <c r="E60" s="82" t="s">
        <v>251</v>
      </c>
      <c r="F60" s="69" t="s">
        <v>520</v>
      </c>
      <c r="G60" s="82" t="s">
        <v>272</v>
      </c>
      <c r="H60" s="82" t="s">
        <v>130</v>
      </c>
      <c r="I60" s="76">
        <v>50020.48889600001</v>
      </c>
      <c r="J60" s="78">
        <v>105.8</v>
      </c>
      <c r="K60" s="69"/>
      <c r="L60" s="76">
        <v>52.921677250000009</v>
      </c>
      <c r="M60" s="77">
        <v>1.5703886955833881E-5</v>
      </c>
      <c r="N60" s="77">
        <f t="shared" si="0"/>
        <v>2.4057203548927099E-3</v>
      </c>
      <c r="O60" s="77">
        <f>L60/'סכום נכסי הקרן'!$C$42</f>
        <v>1.6170835315506732E-5</v>
      </c>
    </row>
    <row r="61" spans="2:15">
      <c r="B61" s="75" t="s">
        <v>699</v>
      </c>
      <c r="C61" s="69" t="s">
        <v>700</v>
      </c>
      <c r="D61" s="82" t="s">
        <v>117</v>
      </c>
      <c r="E61" s="82" t="s">
        <v>251</v>
      </c>
      <c r="F61" s="69" t="s">
        <v>431</v>
      </c>
      <c r="G61" s="82" t="s">
        <v>421</v>
      </c>
      <c r="H61" s="82" t="s">
        <v>130</v>
      </c>
      <c r="I61" s="76">
        <v>6781.0269820000012</v>
      </c>
      <c r="J61" s="78">
        <v>1216</v>
      </c>
      <c r="K61" s="69"/>
      <c r="L61" s="76">
        <v>82.457288106000021</v>
      </c>
      <c r="M61" s="77">
        <v>3.7980382473979963E-5</v>
      </c>
      <c r="N61" s="77">
        <f t="shared" si="0"/>
        <v>3.7483539206206238E-3</v>
      </c>
      <c r="O61" s="77">
        <f>L61/'סכום נכסי הקרן'!$C$42</f>
        <v>2.5195785466633489E-5</v>
      </c>
    </row>
    <row r="62" spans="2:15">
      <c r="B62" s="75" t="s">
        <v>701</v>
      </c>
      <c r="C62" s="69" t="s">
        <v>702</v>
      </c>
      <c r="D62" s="82" t="s">
        <v>117</v>
      </c>
      <c r="E62" s="82" t="s">
        <v>251</v>
      </c>
      <c r="F62" s="69" t="s">
        <v>402</v>
      </c>
      <c r="G62" s="82" t="s">
        <v>403</v>
      </c>
      <c r="H62" s="82" t="s">
        <v>130</v>
      </c>
      <c r="I62" s="76">
        <v>84707.935375000015</v>
      </c>
      <c r="J62" s="78">
        <v>78.599999999999994</v>
      </c>
      <c r="K62" s="69"/>
      <c r="L62" s="76">
        <v>66.580437207000017</v>
      </c>
      <c r="M62" s="77">
        <v>6.6965144630648353E-5</v>
      </c>
      <c r="N62" s="77">
        <f t="shared" si="0"/>
        <v>3.0266220072708645E-3</v>
      </c>
      <c r="O62" s="77">
        <f>L62/'סכום נכסי הקרן'!$C$42</f>
        <v>2.0344428620860349E-5</v>
      </c>
    </row>
    <row r="63" spans="2:15">
      <c r="B63" s="75" t="s">
        <v>703</v>
      </c>
      <c r="C63" s="69" t="s">
        <v>704</v>
      </c>
      <c r="D63" s="82" t="s">
        <v>117</v>
      </c>
      <c r="E63" s="82" t="s">
        <v>251</v>
      </c>
      <c r="F63" s="69" t="s">
        <v>705</v>
      </c>
      <c r="G63" s="82" t="s">
        <v>465</v>
      </c>
      <c r="H63" s="82" t="s">
        <v>130</v>
      </c>
      <c r="I63" s="76">
        <v>4853.5746950000002</v>
      </c>
      <c r="J63" s="78">
        <v>742</v>
      </c>
      <c r="K63" s="69"/>
      <c r="L63" s="76">
        <v>36.013524238000002</v>
      </c>
      <c r="M63" s="77">
        <v>2.7309792920457445E-5</v>
      </c>
      <c r="N63" s="77">
        <f t="shared" si="0"/>
        <v>1.6371073785417217E-3</v>
      </c>
      <c r="O63" s="77">
        <f>L63/'סכום נכסי הקרן'!$C$42</f>
        <v>1.1004352088703084E-5</v>
      </c>
    </row>
    <row r="64" spans="2:15">
      <c r="B64" s="75" t="s">
        <v>706</v>
      </c>
      <c r="C64" s="69" t="s">
        <v>707</v>
      </c>
      <c r="D64" s="82" t="s">
        <v>117</v>
      </c>
      <c r="E64" s="82" t="s">
        <v>251</v>
      </c>
      <c r="F64" s="69" t="s">
        <v>708</v>
      </c>
      <c r="G64" s="82" t="s">
        <v>125</v>
      </c>
      <c r="H64" s="82" t="s">
        <v>130</v>
      </c>
      <c r="I64" s="76">
        <v>248.84864000000002</v>
      </c>
      <c r="J64" s="78">
        <v>3189</v>
      </c>
      <c r="K64" s="69"/>
      <c r="L64" s="76">
        <v>7.9357831400000007</v>
      </c>
      <c r="M64" s="77">
        <v>9.0925468112518011E-6</v>
      </c>
      <c r="N64" s="77">
        <f t="shared" si="0"/>
        <v>3.6074584223258694E-4</v>
      </c>
      <c r="O64" s="77">
        <f>L64/'סכום נכסי הקרן'!$C$42</f>
        <v>2.4248710344212473E-6</v>
      </c>
    </row>
    <row r="65" spans="2:15">
      <c r="B65" s="75" t="s">
        <v>709</v>
      </c>
      <c r="C65" s="69" t="s">
        <v>710</v>
      </c>
      <c r="D65" s="82" t="s">
        <v>117</v>
      </c>
      <c r="E65" s="82" t="s">
        <v>251</v>
      </c>
      <c r="F65" s="69" t="s">
        <v>711</v>
      </c>
      <c r="G65" s="82" t="s">
        <v>151</v>
      </c>
      <c r="H65" s="82" t="s">
        <v>130</v>
      </c>
      <c r="I65" s="76">
        <v>468.27929300000005</v>
      </c>
      <c r="J65" s="78">
        <v>14500</v>
      </c>
      <c r="K65" s="69"/>
      <c r="L65" s="76">
        <v>67.900497432999998</v>
      </c>
      <c r="M65" s="77">
        <v>1.8214609758748243E-5</v>
      </c>
      <c r="N65" s="77">
        <f t="shared" si="0"/>
        <v>3.0866294734055934E-3</v>
      </c>
      <c r="O65" s="77">
        <f>L65/'סכום נכסי הקרן'!$C$42</f>
        <v>2.074778840895543E-5</v>
      </c>
    </row>
    <row r="66" spans="2:15">
      <c r="B66" s="75" t="s">
        <v>712</v>
      </c>
      <c r="C66" s="69" t="s">
        <v>713</v>
      </c>
      <c r="D66" s="82" t="s">
        <v>117</v>
      </c>
      <c r="E66" s="82" t="s">
        <v>251</v>
      </c>
      <c r="F66" s="69" t="s">
        <v>523</v>
      </c>
      <c r="G66" s="82" t="s">
        <v>428</v>
      </c>
      <c r="H66" s="82" t="s">
        <v>130</v>
      </c>
      <c r="I66" s="76">
        <v>526.22448500000007</v>
      </c>
      <c r="J66" s="78">
        <v>22990</v>
      </c>
      <c r="K66" s="69"/>
      <c r="L66" s="76">
        <v>120.97900905900002</v>
      </c>
      <c r="M66" s="77">
        <v>2.8128507247029877E-5</v>
      </c>
      <c r="N66" s="77">
        <f t="shared" si="0"/>
        <v>5.4994792253676324E-3</v>
      </c>
      <c r="O66" s="77">
        <f>L66/'סכום נכסי הקרן'!$C$42</f>
        <v>3.6966546296041402E-5</v>
      </c>
    </row>
    <row r="67" spans="2:15">
      <c r="B67" s="75" t="s">
        <v>714</v>
      </c>
      <c r="C67" s="69" t="s">
        <v>715</v>
      </c>
      <c r="D67" s="82" t="s">
        <v>117</v>
      </c>
      <c r="E67" s="82" t="s">
        <v>251</v>
      </c>
      <c r="F67" s="69" t="s">
        <v>716</v>
      </c>
      <c r="G67" s="82" t="s">
        <v>126</v>
      </c>
      <c r="H67" s="82" t="s">
        <v>130</v>
      </c>
      <c r="I67" s="76">
        <v>299.76198200000005</v>
      </c>
      <c r="J67" s="78">
        <v>26200</v>
      </c>
      <c r="K67" s="69"/>
      <c r="L67" s="76">
        <v>78.537639182000007</v>
      </c>
      <c r="M67" s="77">
        <v>5.1563783527805755E-5</v>
      </c>
      <c r="N67" s="77">
        <f t="shared" si="0"/>
        <v>3.5701740198598227E-3</v>
      </c>
      <c r="O67" s="77">
        <f>L67/'סכום נכסי הקרן'!$C$42</f>
        <v>2.3998091052203201E-5</v>
      </c>
    </row>
    <row r="68" spans="2:15">
      <c r="B68" s="75" t="s">
        <v>717</v>
      </c>
      <c r="C68" s="69" t="s">
        <v>718</v>
      </c>
      <c r="D68" s="82" t="s">
        <v>117</v>
      </c>
      <c r="E68" s="82" t="s">
        <v>251</v>
      </c>
      <c r="F68" s="69" t="s">
        <v>719</v>
      </c>
      <c r="G68" s="82" t="s">
        <v>428</v>
      </c>
      <c r="H68" s="82" t="s">
        <v>130</v>
      </c>
      <c r="I68" s="76">
        <v>354.19853200000006</v>
      </c>
      <c r="J68" s="78">
        <v>8995</v>
      </c>
      <c r="K68" s="69"/>
      <c r="L68" s="76">
        <v>31.860157968000006</v>
      </c>
      <c r="M68" s="77">
        <v>1.1328445194517281E-5</v>
      </c>
      <c r="N68" s="77">
        <f t="shared" si="0"/>
        <v>1.4483031248544711E-3</v>
      </c>
      <c r="O68" s="77">
        <f>L68/'סכום נכסי הקרן'!$C$42</f>
        <v>9.7352426150960219E-6</v>
      </c>
    </row>
    <row r="69" spans="2:15">
      <c r="B69" s="75" t="s">
        <v>720</v>
      </c>
      <c r="C69" s="69" t="s">
        <v>721</v>
      </c>
      <c r="D69" s="82" t="s">
        <v>117</v>
      </c>
      <c r="E69" s="82" t="s">
        <v>251</v>
      </c>
      <c r="F69" s="69" t="s">
        <v>722</v>
      </c>
      <c r="G69" s="82" t="s">
        <v>723</v>
      </c>
      <c r="H69" s="82" t="s">
        <v>130</v>
      </c>
      <c r="I69" s="76">
        <v>4827.4015130000007</v>
      </c>
      <c r="J69" s="78">
        <v>4990</v>
      </c>
      <c r="K69" s="69"/>
      <c r="L69" s="76">
        <v>240.88733548800005</v>
      </c>
      <c r="M69" s="77">
        <v>6.7499961729432554E-5</v>
      </c>
      <c r="N69" s="77">
        <f t="shared" si="0"/>
        <v>1.095028722316904E-2</v>
      </c>
      <c r="O69" s="77">
        <f>L69/'סכום נכסי הקרן'!$C$42</f>
        <v>7.3605933035080984E-5</v>
      </c>
    </row>
    <row r="70" spans="2:15">
      <c r="B70" s="75" t="s">
        <v>724</v>
      </c>
      <c r="C70" s="69" t="s">
        <v>725</v>
      </c>
      <c r="D70" s="82" t="s">
        <v>117</v>
      </c>
      <c r="E70" s="82" t="s">
        <v>251</v>
      </c>
      <c r="F70" s="69" t="s">
        <v>726</v>
      </c>
      <c r="G70" s="82" t="s">
        <v>152</v>
      </c>
      <c r="H70" s="82" t="s">
        <v>130</v>
      </c>
      <c r="I70" s="76">
        <v>2222.6222270000003</v>
      </c>
      <c r="J70" s="78">
        <v>1766</v>
      </c>
      <c r="K70" s="69"/>
      <c r="L70" s="76">
        <v>39.251508526000002</v>
      </c>
      <c r="M70" s="77">
        <v>1.6823054009698418E-5</v>
      </c>
      <c r="N70" s="77">
        <f t="shared" si="0"/>
        <v>1.7843000813290162E-3</v>
      </c>
      <c r="O70" s="77">
        <f>L70/'סכום נכסי הקרן'!$C$42</f>
        <v>1.1993755928420698E-5</v>
      </c>
    </row>
    <row r="71" spans="2:15">
      <c r="B71" s="75" t="s">
        <v>727</v>
      </c>
      <c r="C71" s="69" t="s">
        <v>728</v>
      </c>
      <c r="D71" s="82" t="s">
        <v>117</v>
      </c>
      <c r="E71" s="82" t="s">
        <v>251</v>
      </c>
      <c r="F71" s="69" t="s">
        <v>729</v>
      </c>
      <c r="G71" s="82" t="s">
        <v>723</v>
      </c>
      <c r="H71" s="82" t="s">
        <v>130</v>
      </c>
      <c r="I71" s="76">
        <v>1173.4142860000002</v>
      </c>
      <c r="J71" s="78">
        <v>18310</v>
      </c>
      <c r="K71" s="69"/>
      <c r="L71" s="76">
        <v>214.85215577200003</v>
      </c>
      <c r="M71" s="77">
        <v>5.1167784990823361E-5</v>
      </c>
      <c r="N71" s="77">
        <f t="shared" si="0"/>
        <v>9.766776702703232E-3</v>
      </c>
      <c r="O71" s="77">
        <f>L71/'סכום נכסי הקרן'!$C$42</f>
        <v>6.5650580418265394E-5</v>
      </c>
    </row>
    <row r="72" spans="2:15">
      <c r="B72" s="75" t="s">
        <v>730</v>
      </c>
      <c r="C72" s="69" t="s">
        <v>731</v>
      </c>
      <c r="D72" s="82" t="s">
        <v>117</v>
      </c>
      <c r="E72" s="82" t="s">
        <v>251</v>
      </c>
      <c r="F72" s="69" t="s">
        <v>732</v>
      </c>
      <c r="G72" s="82" t="s">
        <v>486</v>
      </c>
      <c r="H72" s="82" t="s">
        <v>130</v>
      </c>
      <c r="I72" s="76">
        <v>488.08480000000003</v>
      </c>
      <c r="J72" s="78">
        <v>16480</v>
      </c>
      <c r="K72" s="69"/>
      <c r="L72" s="76">
        <v>80.436375102000014</v>
      </c>
      <c r="M72" s="77">
        <v>3.368922670428897E-5</v>
      </c>
      <c r="N72" s="77">
        <f t="shared" si="0"/>
        <v>3.656486999505795E-3</v>
      </c>
      <c r="O72" s="77">
        <f>L72/'סכום נכסי הקרן'!$C$42</f>
        <v>2.4578271943389097E-5</v>
      </c>
    </row>
    <row r="73" spans="2:15">
      <c r="B73" s="75" t="s">
        <v>733</v>
      </c>
      <c r="C73" s="69" t="s">
        <v>734</v>
      </c>
      <c r="D73" s="82" t="s">
        <v>117</v>
      </c>
      <c r="E73" s="82" t="s">
        <v>251</v>
      </c>
      <c r="F73" s="69" t="s">
        <v>735</v>
      </c>
      <c r="G73" s="82" t="s">
        <v>127</v>
      </c>
      <c r="H73" s="82" t="s">
        <v>130</v>
      </c>
      <c r="I73" s="76">
        <v>3025.5731420000006</v>
      </c>
      <c r="J73" s="78">
        <v>1546</v>
      </c>
      <c r="K73" s="69"/>
      <c r="L73" s="76">
        <v>46.77536077500001</v>
      </c>
      <c r="M73" s="77">
        <v>1.5109504187226559E-5</v>
      </c>
      <c r="N73" s="77">
        <f t="shared" si="0"/>
        <v>2.1263203165743875E-3</v>
      </c>
      <c r="O73" s="77">
        <f>L73/'סכום נכסי הקרן'!$C$42</f>
        <v>1.4292756677811802E-5</v>
      </c>
    </row>
    <row r="74" spans="2:15">
      <c r="B74" s="75" t="s">
        <v>736</v>
      </c>
      <c r="C74" s="69" t="s">
        <v>737</v>
      </c>
      <c r="D74" s="82" t="s">
        <v>117</v>
      </c>
      <c r="E74" s="82" t="s">
        <v>251</v>
      </c>
      <c r="F74" s="69" t="s">
        <v>738</v>
      </c>
      <c r="G74" s="82" t="s">
        <v>428</v>
      </c>
      <c r="H74" s="82" t="s">
        <v>130</v>
      </c>
      <c r="I74" s="76">
        <v>8113.5554410000013</v>
      </c>
      <c r="J74" s="78">
        <v>855</v>
      </c>
      <c r="K74" s="69"/>
      <c r="L74" s="76">
        <v>69.370899025000014</v>
      </c>
      <c r="M74" s="77">
        <v>2.6814205538590899E-5</v>
      </c>
      <c r="N74" s="77">
        <f t="shared" si="0"/>
        <v>3.1534711765328518E-3</v>
      </c>
      <c r="O74" s="77">
        <f>L74/'סכום נכסי הקרן'!$C$42</f>
        <v>2.1197086753744593E-5</v>
      </c>
    </row>
    <row r="75" spans="2:15">
      <c r="B75" s="75" t="s">
        <v>739</v>
      </c>
      <c r="C75" s="69" t="s">
        <v>740</v>
      </c>
      <c r="D75" s="82" t="s">
        <v>117</v>
      </c>
      <c r="E75" s="82" t="s">
        <v>251</v>
      </c>
      <c r="F75" s="69" t="s">
        <v>481</v>
      </c>
      <c r="G75" s="82" t="s">
        <v>124</v>
      </c>
      <c r="H75" s="82" t="s">
        <v>130</v>
      </c>
      <c r="I75" s="76">
        <v>187674.34669800001</v>
      </c>
      <c r="J75" s="78">
        <v>125.8</v>
      </c>
      <c r="K75" s="69"/>
      <c r="L75" s="76">
        <v>236.09432814800002</v>
      </c>
      <c r="M75" s="77">
        <v>7.244835355190136E-5</v>
      </c>
      <c r="N75" s="77">
        <f t="shared" si="0"/>
        <v>1.0732406084131856E-2</v>
      </c>
      <c r="O75" s="77">
        <f>L75/'סכום נכסי הקרן'!$C$42</f>
        <v>7.2141373777160725E-5</v>
      </c>
    </row>
    <row r="76" spans="2:15">
      <c r="B76" s="75" t="s">
        <v>741</v>
      </c>
      <c r="C76" s="69" t="s">
        <v>742</v>
      </c>
      <c r="D76" s="82" t="s">
        <v>117</v>
      </c>
      <c r="E76" s="82" t="s">
        <v>251</v>
      </c>
      <c r="F76" s="69" t="s">
        <v>307</v>
      </c>
      <c r="G76" s="82" t="s">
        <v>265</v>
      </c>
      <c r="H76" s="82" t="s">
        <v>130</v>
      </c>
      <c r="I76" s="76">
        <v>117.94496000000001</v>
      </c>
      <c r="J76" s="78">
        <v>68330</v>
      </c>
      <c r="K76" s="69"/>
      <c r="L76" s="76">
        <v>80.591791362000023</v>
      </c>
      <c r="M76" s="77">
        <v>2.2062203669683928E-5</v>
      </c>
      <c r="N76" s="77">
        <f t="shared" ref="N76:N139" si="1">IFERROR(L76/$L$11,0)</f>
        <v>3.6635519316771071E-3</v>
      </c>
      <c r="O76" s="77">
        <f>L76/'סכום נכסי הקרן'!$C$42</f>
        <v>2.4625761193095598E-5</v>
      </c>
    </row>
    <row r="77" spans="2:15">
      <c r="B77" s="75" t="s">
        <v>743</v>
      </c>
      <c r="C77" s="69" t="s">
        <v>744</v>
      </c>
      <c r="D77" s="82" t="s">
        <v>117</v>
      </c>
      <c r="E77" s="82" t="s">
        <v>251</v>
      </c>
      <c r="F77" s="69" t="s">
        <v>378</v>
      </c>
      <c r="G77" s="82" t="s">
        <v>371</v>
      </c>
      <c r="H77" s="82" t="s">
        <v>130</v>
      </c>
      <c r="I77" s="76">
        <v>1462.5068140000003</v>
      </c>
      <c r="J77" s="78">
        <v>5758</v>
      </c>
      <c r="K77" s="69"/>
      <c r="L77" s="76">
        <v>84.21114233900002</v>
      </c>
      <c r="M77" s="77">
        <v>1.8505505548886367E-5</v>
      </c>
      <c r="N77" s="77">
        <f t="shared" si="1"/>
        <v>3.8280808500584631E-3</v>
      </c>
      <c r="O77" s="77">
        <f>L77/'סכום נכסי הקרן'!$C$42</f>
        <v>2.5731696069679375E-5</v>
      </c>
    </row>
    <row r="78" spans="2:15">
      <c r="B78" s="75" t="s">
        <v>745</v>
      </c>
      <c r="C78" s="69" t="s">
        <v>746</v>
      </c>
      <c r="D78" s="82" t="s">
        <v>117</v>
      </c>
      <c r="E78" s="82" t="s">
        <v>251</v>
      </c>
      <c r="F78" s="69" t="s">
        <v>747</v>
      </c>
      <c r="G78" s="82" t="s">
        <v>265</v>
      </c>
      <c r="H78" s="82" t="s">
        <v>130</v>
      </c>
      <c r="I78" s="76">
        <v>2093.4871650000005</v>
      </c>
      <c r="J78" s="78">
        <v>808</v>
      </c>
      <c r="K78" s="69"/>
      <c r="L78" s="76">
        <v>16.915376297000002</v>
      </c>
      <c r="M78" s="77">
        <v>1.3919795257074133E-5</v>
      </c>
      <c r="N78" s="77">
        <f t="shared" si="1"/>
        <v>7.6894133336188951E-4</v>
      </c>
      <c r="O78" s="77">
        <f>L78/'סכום נכסי הקרן'!$C$42</f>
        <v>5.1686903857268258E-6</v>
      </c>
    </row>
    <row r="79" spans="2:15">
      <c r="B79" s="75" t="s">
        <v>748</v>
      </c>
      <c r="C79" s="69" t="s">
        <v>749</v>
      </c>
      <c r="D79" s="82" t="s">
        <v>117</v>
      </c>
      <c r="E79" s="82" t="s">
        <v>251</v>
      </c>
      <c r="F79" s="69" t="s">
        <v>380</v>
      </c>
      <c r="G79" s="82" t="s">
        <v>265</v>
      </c>
      <c r="H79" s="82" t="s">
        <v>130</v>
      </c>
      <c r="I79" s="76">
        <v>1392.2519820000002</v>
      </c>
      <c r="J79" s="78">
        <v>7673</v>
      </c>
      <c r="K79" s="69"/>
      <c r="L79" s="76">
        <v>106.82749455500002</v>
      </c>
      <c r="M79" s="77">
        <v>3.8148793866871879E-5</v>
      </c>
      <c r="N79" s="77">
        <f t="shared" si="1"/>
        <v>4.8561778739382956E-3</v>
      </c>
      <c r="O79" s="77">
        <f>L79/'סכום נכסי הקרן'!$C$42</f>
        <v>3.264238609552189E-5</v>
      </c>
    </row>
    <row r="80" spans="2:15">
      <c r="B80" s="75" t="s">
        <v>750</v>
      </c>
      <c r="C80" s="69" t="s">
        <v>751</v>
      </c>
      <c r="D80" s="82" t="s">
        <v>117</v>
      </c>
      <c r="E80" s="82" t="s">
        <v>251</v>
      </c>
      <c r="F80" s="69" t="s">
        <v>752</v>
      </c>
      <c r="G80" s="82" t="s">
        <v>723</v>
      </c>
      <c r="H80" s="82" t="s">
        <v>130</v>
      </c>
      <c r="I80" s="76">
        <v>3216.8459820000003</v>
      </c>
      <c r="J80" s="78">
        <v>7553</v>
      </c>
      <c r="K80" s="69"/>
      <c r="L80" s="76">
        <v>242.96837702200003</v>
      </c>
      <c r="M80" s="77">
        <v>5.0641386185174434E-5</v>
      </c>
      <c r="N80" s="77">
        <f t="shared" si="1"/>
        <v>1.1044887474670346E-2</v>
      </c>
      <c r="O80" s="77">
        <f>L80/'סכום נכסי הקרן'!$C$42</f>
        <v>7.4241819531498541E-5</v>
      </c>
    </row>
    <row r="81" spans="2:15">
      <c r="B81" s="75" t="s">
        <v>753</v>
      </c>
      <c r="C81" s="69" t="s">
        <v>754</v>
      </c>
      <c r="D81" s="82" t="s">
        <v>117</v>
      </c>
      <c r="E81" s="82" t="s">
        <v>251</v>
      </c>
      <c r="F81" s="69" t="s">
        <v>755</v>
      </c>
      <c r="G81" s="82" t="s">
        <v>756</v>
      </c>
      <c r="H81" s="82" t="s">
        <v>130</v>
      </c>
      <c r="I81" s="76">
        <v>3526.6799340000002</v>
      </c>
      <c r="J81" s="78">
        <v>5064</v>
      </c>
      <c r="K81" s="69"/>
      <c r="L81" s="76">
        <v>178.59107185900001</v>
      </c>
      <c r="M81" s="77">
        <v>3.2153012834765852E-5</v>
      </c>
      <c r="N81" s="77">
        <f t="shared" si="1"/>
        <v>8.1184157248777086E-3</v>
      </c>
      <c r="O81" s="77">
        <f>L81/'סכום נכסי הקרן'!$C$42</f>
        <v>5.4570583585419478E-5</v>
      </c>
    </row>
    <row r="82" spans="2:15">
      <c r="B82" s="75" t="s">
        <v>757</v>
      </c>
      <c r="C82" s="69" t="s">
        <v>758</v>
      </c>
      <c r="D82" s="82" t="s">
        <v>117</v>
      </c>
      <c r="E82" s="82" t="s">
        <v>251</v>
      </c>
      <c r="F82" s="69" t="s">
        <v>412</v>
      </c>
      <c r="G82" s="82" t="s">
        <v>413</v>
      </c>
      <c r="H82" s="82" t="s">
        <v>130</v>
      </c>
      <c r="I82" s="76">
        <v>80.512076000000008</v>
      </c>
      <c r="J82" s="78">
        <v>45610</v>
      </c>
      <c r="K82" s="69"/>
      <c r="L82" s="76">
        <v>36.721557802000014</v>
      </c>
      <c r="M82" s="77">
        <v>2.7229057738588849E-5</v>
      </c>
      <c r="N82" s="77">
        <f t="shared" si="1"/>
        <v>1.6692932586077594E-3</v>
      </c>
      <c r="O82" s="77">
        <f>L82/'סכום נכסי הקרן'!$C$42</f>
        <v>1.122069999671077E-5</v>
      </c>
    </row>
    <row r="83" spans="2:15">
      <c r="B83" s="75" t="s">
        <v>759</v>
      </c>
      <c r="C83" s="69" t="s">
        <v>760</v>
      </c>
      <c r="D83" s="82" t="s">
        <v>117</v>
      </c>
      <c r="E83" s="82" t="s">
        <v>251</v>
      </c>
      <c r="F83" s="69" t="s">
        <v>483</v>
      </c>
      <c r="G83" s="82" t="s">
        <v>371</v>
      </c>
      <c r="H83" s="82" t="s">
        <v>130</v>
      </c>
      <c r="I83" s="76">
        <v>1367.2425910000002</v>
      </c>
      <c r="J83" s="78">
        <v>7851</v>
      </c>
      <c r="K83" s="69"/>
      <c r="L83" s="76">
        <v>107.34221584800004</v>
      </c>
      <c r="M83" s="77">
        <v>2.2093989788150255E-5</v>
      </c>
      <c r="N83" s="77">
        <f t="shared" si="1"/>
        <v>4.8795761401311316E-3</v>
      </c>
      <c r="O83" s="77">
        <f>L83/'סכום נכסי הקרן'!$C$42</f>
        <v>3.2799665185962812E-5</v>
      </c>
    </row>
    <row r="84" spans="2:15">
      <c r="B84" s="75" t="s">
        <v>761</v>
      </c>
      <c r="C84" s="69" t="s">
        <v>762</v>
      </c>
      <c r="D84" s="82" t="s">
        <v>117</v>
      </c>
      <c r="E84" s="82" t="s">
        <v>251</v>
      </c>
      <c r="F84" s="69" t="s">
        <v>458</v>
      </c>
      <c r="G84" s="82" t="s">
        <v>265</v>
      </c>
      <c r="H84" s="82" t="s">
        <v>130</v>
      </c>
      <c r="I84" s="76">
        <v>46643.148538000009</v>
      </c>
      <c r="J84" s="78">
        <v>159</v>
      </c>
      <c r="K84" s="69"/>
      <c r="L84" s="76">
        <v>74.162606176000011</v>
      </c>
      <c r="M84" s="77">
        <v>6.7600339027599183E-5</v>
      </c>
      <c r="N84" s="77">
        <f t="shared" si="1"/>
        <v>3.3712932114126262E-3</v>
      </c>
      <c r="O84" s="77">
        <f>L84/'סכום נכסי הקרן'!$C$42</f>
        <v>2.2661248723761461E-5</v>
      </c>
    </row>
    <row r="85" spans="2:15">
      <c r="B85" s="75" t="s">
        <v>763</v>
      </c>
      <c r="C85" s="69" t="s">
        <v>764</v>
      </c>
      <c r="D85" s="82" t="s">
        <v>117</v>
      </c>
      <c r="E85" s="82" t="s">
        <v>251</v>
      </c>
      <c r="F85" s="69" t="s">
        <v>462</v>
      </c>
      <c r="G85" s="82" t="s">
        <v>272</v>
      </c>
      <c r="H85" s="82" t="s">
        <v>130</v>
      </c>
      <c r="I85" s="76">
        <v>9918.4340380000012</v>
      </c>
      <c r="J85" s="78">
        <v>311.60000000000002</v>
      </c>
      <c r="K85" s="69"/>
      <c r="L85" s="76">
        <v>30.905840460000007</v>
      </c>
      <c r="M85" s="77">
        <v>1.7340045786591817E-5</v>
      </c>
      <c r="N85" s="77">
        <f t="shared" si="1"/>
        <v>1.4049216378471581E-3</v>
      </c>
      <c r="O85" s="77">
        <f>L85/'סכום נכסי הקרן'!$C$42</f>
        <v>9.4436397774219235E-6</v>
      </c>
    </row>
    <row r="86" spans="2:15">
      <c r="B86" s="75" t="s">
        <v>765</v>
      </c>
      <c r="C86" s="69" t="s">
        <v>766</v>
      </c>
      <c r="D86" s="82" t="s">
        <v>117</v>
      </c>
      <c r="E86" s="82" t="s">
        <v>251</v>
      </c>
      <c r="F86" s="69" t="s">
        <v>767</v>
      </c>
      <c r="G86" s="82" t="s">
        <v>124</v>
      </c>
      <c r="H86" s="82" t="s">
        <v>130</v>
      </c>
      <c r="I86" s="76">
        <v>1619.1677000000002</v>
      </c>
      <c r="J86" s="78">
        <v>1892</v>
      </c>
      <c r="K86" s="69"/>
      <c r="L86" s="76">
        <v>30.634652887000005</v>
      </c>
      <c r="M86" s="77">
        <v>1.7258398229665728E-5</v>
      </c>
      <c r="N86" s="77">
        <f t="shared" si="1"/>
        <v>1.3925939585622E-3</v>
      </c>
      <c r="O86" s="77">
        <f>L86/'סכום נכסי הקרן'!$C$42</f>
        <v>9.3607752536488223E-6</v>
      </c>
    </row>
    <row r="87" spans="2:15">
      <c r="B87" s="75" t="s">
        <v>768</v>
      </c>
      <c r="C87" s="69" t="s">
        <v>769</v>
      </c>
      <c r="D87" s="82" t="s">
        <v>117</v>
      </c>
      <c r="E87" s="82" t="s">
        <v>251</v>
      </c>
      <c r="F87" s="69" t="s">
        <v>770</v>
      </c>
      <c r="G87" s="82" t="s">
        <v>154</v>
      </c>
      <c r="H87" s="82" t="s">
        <v>130</v>
      </c>
      <c r="I87" s="76">
        <v>336.09263600000008</v>
      </c>
      <c r="J87" s="78">
        <v>7005</v>
      </c>
      <c r="K87" s="69"/>
      <c r="L87" s="76">
        <v>23.543289132000002</v>
      </c>
      <c r="M87" s="77">
        <v>1.0198221726153452E-5</v>
      </c>
      <c r="N87" s="77">
        <f t="shared" si="1"/>
        <v>1.0702338404434588E-3</v>
      </c>
      <c r="O87" s="77">
        <f>L87/'סכום נכסי הקרן'!$C$42</f>
        <v>7.1939264044948878E-6</v>
      </c>
    </row>
    <row r="88" spans="2:15">
      <c r="B88" s="75" t="s">
        <v>771</v>
      </c>
      <c r="C88" s="69" t="s">
        <v>772</v>
      </c>
      <c r="D88" s="82" t="s">
        <v>117</v>
      </c>
      <c r="E88" s="82" t="s">
        <v>251</v>
      </c>
      <c r="F88" s="69" t="s">
        <v>773</v>
      </c>
      <c r="G88" s="82" t="s">
        <v>126</v>
      </c>
      <c r="H88" s="82" t="s">
        <v>130</v>
      </c>
      <c r="I88" s="76">
        <v>34314.726063000009</v>
      </c>
      <c r="J88" s="78">
        <v>180</v>
      </c>
      <c r="K88" s="69"/>
      <c r="L88" s="76">
        <v>61.766506914000004</v>
      </c>
      <c r="M88" s="77">
        <v>6.7204897415375385E-5</v>
      </c>
      <c r="N88" s="77">
        <f t="shared" si="1"/>
        <v>2.8077897499673653E-3</v>
      </c>
      <c r="O88" s="77">
        <f>L88/'סכום נכסי הקרן'!$C$42</f>
        <v>1.8873476110782219E-5</v>
      </c>
    </row>
    <row r="89" spans="2:15">
      <c r="B89" s="75" t="s">
        <v>774</v>
      </c>
      <c r="C89" s="69" t="s">
        <v>775</v>
      </c>
      <c r="D89" s="82" t="s">
        <v>117</v>
      </c>
      <c r="E89" s="82" t="s">
        <v>251</v>
      </c>
      <c r="F89" s="69" t="s">
        <v>464</v>
      </c>
      <c r="G89" s="82" t="s">
        <v>465</v>
      </c>
      <c r="H89" s="82" t="s">
        <v>130</v>
      </c>
      <c r="I89" s="76">
        <v>1111.559573</v>
      </c>
      <c r="J89" s="78">
        <v>8242</v>
      </c>
      <c r="K89" s="69"/>
      <c r="L89" s="76">
        <v>91.61473996700002</v>
      </c>
      <c r="M89" s="77">
        <v>3.1275845800983397E-5</v>
      </c>
      <c r="N89" s="77">
        <f t="shared" si="1"/>
        <v>4.1646345354032516E-3</v>
      </c>
      <c r="O89" s="77">
        <f>L89/'סכום נכסי הקרן'!$C$42</f>
        <v>2.799395161798901E-5</v>
      </c>
    </row>
    <row r="90" spans="2:15">
      <c r="B90" s="75" t="s">
        <v>776</v>
      </c>
      <c r="C90" s="69" t="s">
        <v>777</v>
      </c>
      <c r="D90" s="82" t="s">
        <v>117</v>
      </c>
      <c r="E90" s="82" t="s">
        <v>251</v>
      </c>
      <c r="F90" s="69" t="s">
        <v>778</v>
      </c>
      <c r="G90" s="82" t="s">
        <v>124</v>
      </c>
      <c r="H90" s="82" t="s">
        <v>130</v>
      </c>
      <c r="I90" s="76">
        <v>3475.8855350000003</v>
      </c>
      <c r="J90" s="78">
        <v>1540</v>
      </c>
      <c r="K90" s="69"/>
      <c r="L90" s="76">
        <v>53.528637235000012</v>
      </c>
      <c r="M90" s="77">
        <v>3.6911950068168302E-5</v>
      </c>
      <c r="N90" s="77">
        <f t="shared" si="1"/>
        <v>2.4333116193120531E-3</v>
      </c>
      <c r="O90" s="77">
        <f>L90/'סכום נכסי הקרן'!$C$42</f>
        <v>1.6356299013381832E-5</v>
      </c>
    </row>
    <row r="91" spans="2:15">
      <c r="B91" s="75" t="s">
        <v>779</v>
      </c>
      <c r="C91" s="69" t="s">
        <v>780</v>
      </c>
      <c r="D91" s="82" t="s">
        <v>117</v>
      </c>
      <c r="E91" s="82" t="s">
        <v>251</v>
      </c>
      <c r="F91" s="69" t="s">
        <v>781</v>
      </c>
      <c r="G91" s="82" t="s">
        <v>421</v>
      </c>
      <c r="H91" s="82" t="s">
        <v>130</v>
      </c>
      <c r="I91" s="76">
        <v>596.76420600000006</v>
      </c>
      <c r="J91" s="78">
        <v>4749</v>
      </c>
      <c r="K91" s="69"/>
      <c r="L91" s="76">
        <v>28.340332138000004</v>
      </c>
      <c r="M91" s="77">
        <v>8.0763970947911924E-6</v>
      </c>
      <c r="N91" s="77">
        <f t="shared" si="1"/>
        <v>1.288298433300442E-3</v>
      </c>
      <c r="O91" s="77">
        <f>L91/'סכום נכסי הקרן'!$C$42</f>
        <v>8.6597188071993835E-6</v>
      </c>
    </row>
    <row r="92" spans="2:15">
      <c r="B92" s="75" t="s">
        <v>782</v>
      </c>
      <c r="C92" s="69" t="s">
        <v>783</v>
      </c>
      <c r="D92" s="82" t="s">
        <v>117</v>
      </c>
      <c r="E92" s="82" t="s">
        <v>251</v>
      </c>
      <c r="F92" s="69" t="s">
        <v>435</v>
      </c>
      <c r="G92" s="82" t="s">
        <v>153</v>
      </c>
      <c r="H92" s="82" t="s">
        <v>130</v>
      </c>
      <c r="I92" s="76">
        <v>7101.0368960000005</v>
      </c>
      <c r="J92" s="78">
        <v>1279</v>
      </c>
      <c r="K92" s="69"/>
      <c r="L92" s="76">
        <v>90.822261902000008</v>
      </c>
      <c r="M92" s="77">
        <v>4.2950001607063251E-5</v>
      </c>
      <c r="N92" s="77">
        <f t="shared" si="1"/>
        <v>4.1286099664393783E-3</v>
      </c>
      <c r="O92" s="77">
        <f>L92/'סכום נכסי הקרן'!$C$42</f>
        <v>2.7751800708452849E-5</v>
      </c>
    </row>
    <row r="93" spans="2:15">
      <c r="B93" s="75" t="s">
        <v>784</v>
      </c>
      <c r="C93" s="69" t="s">
        <v>785</v>
      </c>
      <c r="D93" s="82" t="s">
        <v>117</v>
      </c>
      <c r="E93" s="82" t="s">
        <v>251</v>
      </c>
      <c r="F93" s="69" t="s">
        <v>786</v>
      </c>
      <c r="G93" s="82" t="s">
        <v>125</v>
      </c>
      <c r="H93" s="82" t="s">
        <v>130</v>
      </c>
      <c r="I93" s="76">
        <v>476.77114400000005</v>
      </c>
      <c r="J93" s="78">
        <v>13450</v>
      </c>
      <c r="K93" s="69"/>
      <c r="L93" s="76">
        <v>64.125718892000009</v>
      </c>
      <c r="M93" s="77">
        <v>3.8961523003971411E-5</v>
      </c>
      <c r="N93" s="77">
        <f t="shared" si="1"/>
        <v>2.9150351089942523E-3</v>
      </c>
      <c r="O93" s="77">
        <f>L93/'סכום נכסי הקרן'!$C$42</f>
        <v>1.9594360828596202E-5</v>
      </c>
    </row>
    <row r="94" spans="2:15">
      <c r="B94" s="75" t="s">
        <v>787</v>
      </c>
      <c r="C94" s="69" t="s">
        <v>788</v>
      </c>
      <c r="D94" s="82" t="s">
        <v>117</v>
      </c>
      <c r="E94" s="82" t="s">
        <v>251</v>
      </c>
      <c r="F94" s="69" t="s">
        <v>789</v>
      </c>
      <c r="G94" s="82" t="s">
        <v>403</v>
      </c>
      <c r="H94" s="82" t="s">
        <v>130</v>
      </c>
      <c r="I94" s="76">
        <v>195.43506100000002</v>
      </c>
      <c r="J94" s="78">
        <v>40330</v>
      </c>
      <c r="K94" s="69"/>
      <c r="L94" s="76">
        <v>78.818960266000005</v>
      </c>
      <c r="M94" s="77">
        <v>2.873469475672667E-5</v>
      </c>
      <c r="N94" s="77">
        <f t="shared" si="1"/>
        <v>3.5829623495804062E-3</v>
      </c>
      <c r="O94" s="77">
        <f>L94/'סכום נכסי הקרן'!$C$42</f>
        <v>2.4084051988374094E-5</v>
      </c>
    </row>
    <row r="95" spans="2:15">
      <c r="B95" s="75" t="s">
        <v>790</v>
      </c>
      <c r="C95" s="69" t="s">
        <v>791</v>
      </c>
      <c r="D95" s="82" t="s">
        <v>117</v>
      </c>
      <c r="E95" s="82" t="s">
        <v>251</v>
      </c>
      <c r="F95" s="69" t="s">
        <v>792</v>
      </c>
      <c r="G95" s="82" t="s">
        <v>486</v>
      </c>
      <c r="H95" s="82" t="s">
        <v>130</v>
      </c>
      <c r="I95" s="76">
        <v>242.06443900000002</v>
      </c>
      <c r="J95" s="78">
        <v>30370</v>
      </c>
      <c r="K95" s="69"/>
      <c r="L95" s="76">
        <v>73.514970190000014</v>
      </c>
      <c r="M95" s="77">
        <v>1.7573768143624553E-5</v>
      </c>
      <c r="N95" s="77">
        <f t="shared" si="1"/>
        <v>3.341852892151369E-3</v>
      </c>
      <c r="O95" s="77">
        <f>L95/'סכום נכסי הקרן'!$C$42</f>
        <v>2.2463355999679254E-5</v>
      </c>
    </row>
    <row r="96" spans="2:15">
      <c r="B96" s="75" t="s">
        <v>793</v>
      </c>
      <c r="C96" s="69" t="s">
        <v>794</v>
      </c>
      <c r="D96" s="82" t="s">
        <v>117</v>
      </c>
      <c r="E96" s="82" t="s">
        <v>251</v>
      </c>
      <c r="F96" s="69" t="s">
        <v>418</v>
      </c>
      <c r="G96" s="82" t="s">
        <v>272</v>
      </c>
      <c r="H96" s="82" t="s">
        <v>130</v>
      </c>
      <c r="I96" s="76">
        <v>471.39083100000005</v>
      </c>
      <c r="J96" s="78">
        <v>39800</v>
      </c>
      <c r="K96" s="69"/>
      <c r="L96" s="76">
        <v>187.61355087900003</v>
      </c>
      <c r="M96" s="77">
        <v>4.4336068196482021E-5</v>
      </c>
      <c r="N96" s="77">
        <f t="shared" si="1"/>
        <v>8.528560727037603E-3</v>
      </c>
      <c r="O96" s="77">
        <f>L96/'סכום נכסי הקרן'!$C$42</f>
        <v>5.7327507212023448E-5</v>
      </c>
    </row>
    <row r="97" spans="2:15">
      <c r="B97" s="75" t="s">
        <v>795</v>
      </c>
      <c r="C97" s="69" t="s">
        <v>796</v>
      </c>
      <c r="D97" s="82" t="s">
        <v>117</v>
      </c>
      <c r="E97" s="82" t="s">
        <v>251</v>
      </c>
      <c r="F97" s="69">
        <v>520029026</v>
      </c>
      <c r="G97" s="82" t="s">
        <v>253</v>
      </c>
      <c r="H97" s="82" t="s">
        <v>130</v>
      </c>
      <c r="I97" s="76">
        <v>51.310444000000004</v>
      </c>
      <c r="J97" s="78">
        <v>14950</v>
      </c>
      <c r="K97" s="69"/>
      <c r="L97" s="76">
        <v>7.6709114080000012</v>
      </c>
      <c r="M97" s="77">
        <v>1.4472954341341013E-6</v>
      </c>
      <c r="N97" s="77">
        <f t="shared" si="1"/>
        <v>3.4870526925342862E-4</v>
      </c>
      <c r="O97" s="77">
        <f>L97/'סכום נכסי הקרן'!$C$42</f>
        <v>2.343936389480359E-6</v>
      </c>
    </row>
    <row r="98" spans="2:15">
      <c r="B98" s="75" t="s">
        <v>797</v>
      </c>
      <c r="C98" s="69" t="s">
        <v>798</v>
      </c>
      <c r="D98" s="82" t="s">
        <v>117</v>
      </c>
      <c r="E98" s="82" t="s">
        <v>251</v>
      </c>
      <c r="F98" s="69" t="s">
        <v>799</v>
      </c>
      <c r="G98" s="82" t="s">
        <v>346</v>
      </c>
      <c r="H98" s="82" t="s">
        <v>130</v>
      </c>
      <c r="I98" s="76">
        <v>284.02516000000008</v>
      </c>
      <c r="J98" s="78">
        <v>15850</v>
      </c>
      <c r="K98" s="69"/>
      <c r="L98" s="76">
        <v>45.017987876000007</v>
      </c>
      <c r="M98" s="77">
        <v>2.9747224405644988E-5</v>
      </c>
      <c r="N98" s="77">
        <f t="shared" si="1"/>
        <v>2.0464334351686943E-3</v>
      </c>
      <c r="O98" s="77">
        <f>L98/'סכום נכסי הקרן'!$C$42</f>
        <v>1.3755770905357591E-5</v>
      </c>
    </row>
    <row r="99" spans="2:15">
      <c r="B99" s="75" t="s">
        <v>800</v>
      </c>
      <c r="C99" s="69" t="s">
        <v>801</v>
      </c>
      <c r="D99" s="82" t="s">
        <v>117</v>
      </c>
      <c r="E99" s="82" t="s">
        <v>251</v>
      </c>
      <c r="F99" s="69" t="s">
        <v>530</v>
      </c>
      <c r="G99" s="82" t="s">
        <v>153</v>
      </c>
      <c r="H99" s="82" t="s">
        <v>130</v>
      </c>
      <c r="I99" s="76">
        <v>8009.6207680000007</v>
      </c>
      <c r="J99" s="78">
        <v>1460</v>
      </c>
      <c r="K99" s="69"/>
      <c r="L99" s="76">
        <v>116.94046321800003</v>
      </c>
      <c r="M99" s="77">
        <v>4.3004588678009378E-5</v>
      </c>
      <c r="N99" s="77">
        <f t="shared" si="1"/>
        <v>5.315894493387866E-3</v>
      </c>
      <c r="O99" s="77">
        <f>L99/'סכום נכסי הקרן'!$C$42</f>
        <v>3.573252154281166E-5</v>
      </c>
    </row>
    <row r="100" spans="2:15">
      <c r="B100" s="75" t="s">
        <v>802</v>
      </c>
      <c r="C100" s="69" t="s">
        <v>803</v>
      </c>
      <c r="D100" s="82" t="s">
        <v>117</v>
      </c>
      <c r="E100" s="82" t="s">
        <v>251</v>
      </c>
      <c r="F100" s="69" t="s">
        <v>804</v>
      </c>
      <c r="G100" s="82" t="s">
        <v>154</v>
      </c>
      <c r="H100" s="82" t="s">
        <v>130</v>
      </c>
      <c r="I100" s="76">
        <v>13.488550000000002</v>
      </c>
      <c r="J100" s="78">
        <v>11580</v>
      </c>
      <c r="K100" s="69"/>
      <c r="L100" s="76">
        <v>1.5619740900000001</v>
      </c>
      <c r="M100" s="77">
        <v>2.9213611731801653E-7</v>
      </c>
      <c r="N100" s="77">
        <f t="shared" si="1"/>
        <v>7.1004417421936819E-5</v>
      </c>
      <c r="O100" s="77">
        <f>L100/'סכום נכסי הקרן'!$C$42</f>
        <v>4.7727938888177406E-7</v>
      </c>
    </row>
    <row r="101" spans="2:15">
      <c r="B101" s="75" t="s">
        <v>805</v>
      </c>
      <c r="C101" s="69" t="s">
        <v>806</v>
      </c>
      <c r="D101" s="82" t="s">
        <v>117</v>
      </c>
      <c r="E101" s="82" t="s">
        <v>251</v>
      </c>
      <c r="F101" s="69" t="s">
        <v>807</v>
      </c>
      <c r="G101" s="82" t="s">
        <v>428</v>
      </c>
      <c r="H101" s="82" t="s">
        <v>130</v>
      </c>
      <c r="I101" s="76">
        <v>182.70780500000004</v>
      </c>
      <c r="J101" s="78">
        <v>8997</v>
      </c>
      <c r="K101" s="69"/>
      <c r="L101" s="76">
        <v>16.438221231000004</v>
      </c>
      <c r="M101" s="77">
        <v>8.6720631618187717E-6</v>
      </c>
      <c r="N101" s="77">
        <f t="shared" si="1"/>
        <v>7.4725075750780754E-4</v>
      </c>
      <c r="O101" s="77">
        <f>L101/'סכום נכסי הקרן'!$C$42</f>
        <v>5.0228900938011629E-6</v>
      </c>
    </row>
    <row r="102" spans="2:15">
      <c r="B102" s="75" t="s">
        <v>808</v>
      </c>
      <c r="C102" s="69" t="s">
        <v>809</v>
      </c>
      <c r="D102" s="82" t="s">
        <v>117</v>
      </c>
      <c r="E102" s="82" t="s">
        <v>251</v>
      </c>
      <c r="F102" s="69" t="s">
        <v>450</v>
      </c>
      <c r="G102" s="82" t="s">
        <v>451</v>
      </c>
      <c r="H102" s="82" t="s">
        <v>130</v>
      </c>
      <c r="I102" s="76">
        <v>897.21266300000013</v>
      </c>
      <c r="J102" s="78">
        <v>35950</v>
      </c>
      <c r="K102" s="69"/>
      <c r="L102" s="76">
        <v>322.54795234400007</v>
      </c>
      <c r="M102" s="77">
        <v>5.4623645714037329E-5</v>
      </c>
      <c r="N102" s="77">
        <f t="shared" si="1"/>
        <v>1.4662425960487196E-2</v>
      </c>
      <c r="O102" s="77">
        <f>L102/'סכום נכסי הקרן'!$C$42</f>
        <v>9.8558286315627647E-5</v>
      </c>
    </row>
    <row r="103" spans="2:15">
      <c r="B103" s="75" t="s">
        <v>810</v>
      </c>
      <c r="C103" s="69" t="s">
        <v>811</v>
      </c>
      <c r="D103" s="82" t="s">
        <v>117</v>
      </c>
      <c r="E103" s="82" t="s">
        <v>251</v>
      </c>
      <c r="F103" s="69" t="s">
        <v>812</v>
      </c>
      <c r="G103" s="82" t="s">
        <v>635</v>
      </c>
      <c r="H103" s="82" t="s">
        <v>130</v>
      </c>
      <c r="I103" s="76">
        <v>609.3797770000001</v>
      </c>
      <c r="J103" s="78">
        <v>12800</v>
      </c>
      <c r="K103" s="69"/>
      <c r="L103" s="76">
        <v>78.000611448000015</v>
      </c>
      <c r="M103" s="77">
        <v>1.3767099552468569E-5</v>
      </c>
      <c r="N103" s="77">
        <f t="shared" si="1"/>
        <v>3.5457617446266964E-3</v>
      </c>
      <c r="O103" s="77">
        <f>L103/'סכום נכסי הקרן'!$C$42</f>
        <v>2.3833995968720684E-5</v>
      </c>
    </row>
    <row r="104" spans="2:15">
      <c r="B104" s="75" t="s">
        <v>813</v>
      </c>
      <c r="C104" s="69" t="s">
        <v>814</v>
      </c>
      <c r="D104" s="82" t="s">
        <v>117</v>
      </c>
      <c r="E104" s="82" t="s">
        <v>251</v>
      </c>
      <c r="F104" s="69" t="s">
        <v>558</v>
      </c>
      <c r="G104" s="82" t="s">
        <v>428</v>
      </c>
      <c r="H104" s="82" t="s">
        <v>130</v>
      </c>
      <c r="I104" s="76">
        <v>1699.0091250000003</v>
      </c>
      <c r="J104" s="78">
        <v>2255</v>
      </c>
      <c r="K104" s="69"/>
      <c r="L104" s="76">
        <v>38.312655776000007</v>
      </c>
      <c r="M104" s="77">
        <v>3.1371042829164675E-5</v>
      </c>
      <c r="N104" s="77">
        <f t="shared" si="1"/>
        <v>1.7416215932634857E-3</v>
      </c>
      <c r="O104" s="77">
        <f>L104/'סכום נכסי הקרן'!$C$42</f>
        <v>1.1706878527803912E-5</v>
      </c>
    </row>
    <row r="105" spans="2:15">
      <c r="B105" s="75" t="s">
        <v>815</v>
      </c>
      <c r="C105" s="69" t="s">
        <v>816</v>
      </c>
      <c r="D105" s="82" t="s">
        <v>117</v>
      </c>
      <c r="E105" s="82" t="s">
        <v>251</v>
      </c>
      <c r="F105" s="69" t="s">
        <v>337</v>
      </c>
      <c r="G105" s="82" t="s">
        <v>265</v>
      </c>
      <c r="H105" s="82" t="s">
        <v>130</v>
      </c>
      <c r="I105" s="76">
        <v>589.4917190000001</v>
      </c>
      <c r="J105" s="78">
        <v>21470</v>
      </c>
      <c r="K105" s="69"/>
      <c r="L105" s="76">
        <v>126.563872129</v>
      </c>
      <c r="M105" s="77">
        <v>4.8322308587892472E-5</v>
      </c>
      <c r="N105" s="77">
        <f t="shared" si="1"/>
        <v>5.7533566431848763E-3</v>
      </c>
      <c r="O105" s="77">
        <f>L105/'סכום נכסי הקרן'!$C$42</f>
        <v>3.8673066301784891E-5</v>
      </c>
    </row>
    <row r="106" spans="2:15">
      <c r="B106" s="75" t="s">
        <v>817</v>
      </c>
      <c r="C106" s="69" t="s">
        <v>818</v>
      </c>
      <c r="D106" s="82" t="s">
        <v>117</v>
      </c>
      <c r="E106" s="82" t="s">
        <v>251</v>
      </c>
      <c r="F106" s="69" t="s">
        <v>339</v>
      </c>
      <c r="G106" s="82" t="s">
        <v>265</v>
      </c>
      <c r="H106" s="82" t="s">
        <v>130</v>
      </c>
      <c r="I106" s="76">
        <v>8461.9884280000024</v>
      </c>
      <c r="J106" s="78">
        <v>1625</v>
      </c>
      <c r="K106" s="69"/>
      <c r="L106" s="76">
        <v>137.50731195199998</v>
      </c>
      <c r="M106" s="77">
        <v>4.3629005344864673E-5</v>
      </c>
      <c r="N106" s="77">
        <f t="shared" si="1"/>
        <v>6.2508249265570649E-3</v>
      </c>
      <c r="O106" s="77">
        <f>L106/'סכום נכסי הקרן'!$C$42</f>
        <v>4.2016961891618838E-5</v>
      </c>
    </row>
    <row r="107" spans="2:15">
      <c r="B107" s="75" t="s">
        <v>819</v>
      </c>
      <c r="C107" s="69" t="s">
        <v>820</v>
      </c>
      <c r="D107" s="82" t="s">
        <v>117</v>
      </c>
      <c r="E107" s="82" t="s">
        <v>251</v>
      </c>
      <c r="F107" s="69" t="s">
        <v>821</v>
      </c>
      <c r="G107" s="82" t="s">
        <v>486</v>
      </c>
      <c r="H107" s="82" t="s">
        <v>130</v>
      </c>
      <c r="I107" s="76">
        <v>866.77907900000025</v>
      </c>
      <c r="J107" s="78">
        <v>7180</v>
      </c>
      <c r="K107" s="69"/>
      <c r="L107" s="76">
        <v>62.234737863000007</v>
      </c>
      <c r="M107" s="77">
        <v>1.7892791004638411E-5</v>
      </c>
      <c r="N107" s="77">
        <f t="shared" si="1"/>
        <v>2.8290746521725391E-3</v>
      </c>
      <c r="O107" s="77">
        <f>L107/'סכום נכסי הקרן'!$C$42</f>
        <v>1.9016549534742956E-5</v>
      </c>
    </row>
    <row r="108" spans="2:15">
      <c r="B108" s="75" t="s">
        <v>822</v>
      </c>
      <c r="C108" s="69" t="s">
        <v>823</v>
      </c>
      <c r="D108" s="82" t="s">
        <v>117</v>
      </c>
      <c r="E108" s="82" t="s">
        <v>251</v>
      </c>
      <c r="F108" s="69" t="s">
        <v>824</v>
      </c>
      <c r="G108" s="82" t="s">
        <v>486</v>
      </c>
      <c r="H108" s="82" t="s">
        <v>130</v>
      </c>
      <c r="I108" s="76">
        <v>216.58295000000007</v>
      </c>
      <c r="J108" s="78">
        <v>21910</v>
      </c>
      <c r="K108" s="69"/>
      <c r="L108" s="76">
        <v>47.45332426600001</v>
      </c>
      <c r="M108" s="77">
        <v>1.572223476857568E-5</v>
      </c>
      <c r="N108" s="77">
        <f t="shared" si="1"/>
        <v>2.1571392674263811E-3</v>
      </c>
      <c r="O108" s="77">
        <f>L108/'סכום נכסי הקרן'!$C$42</f>
        <v>1.4499916324530803E-5</v>
      </c>
    </row>
    <row r="109" spans="2:15">
      <c r="B109" s="75" t="s">
        <v>825</v>
      </c>
      <c r="C109" s="69" t="s">
        <v>826</v>
      </c>
      <c r="D109" s="82" t="s">
        <v>117</v>
      </c>
      <c r="E109" s="82" t="s">
        <v>251</v>
      </c>
      <c r="F109" s="69" t="s">
        <v>827</v>
      </c>
      <c r="G109" s="82" t="s">
        <v>124</v>
      </c>
      <c r="H109" s="82" t="s">
        <v>130</v>
      </c>
      <c r="I109" s="76">
        <v>21544.094452000005</v>
      </c>
      <c r="J109" s="78">
        <v>282</v>
      </c>
      <c r="K109" s="69"/>
      <c r="L109" s="76">
        <v>60.75434635500001</v>
      </c>
      <c r="M109" s="77">
        <v>1.9169541391536005E-5</v>
      </c>
      <c r="N109" s="77">
        <f t="shared" si="1"/>
        <v>2.761778826169483E-3</v>
      </c>
      <c r="O109" s="77">
        <f>L109/'סכום נכסי הקרן'!$C$42</f>
        <v>1.8564198654681938E-5</v>
      </c>
    </row>
    <row r="110" spans="2:15">
      <c r="B110" s="75" t="s">
        <v>828</v>
      </c>
      <c r="C110" s="69" t="s">
        <v>829</v>
      </c>
      <c r="D110" s="82" t="s">
        <v>117</v>
      </c>
      <c r="E110" s="82" t="s">
        <v>251</v>
      </c>
      <c r="F110" s="69" t="s">
        <v>830</v>
      </c>
      <c r="G110" s="82" t="s">
        <v>272</v>
      </c>
      <c r="H110" s="82" t="s">
        <v>130</v>
      </c>
      <c r="I110" s="76">
        <v>20614.090736000002</v>
      </c>
      <c r="J110" s="78">
        <v>315</v>
      </c>
      <c r="K110" s="69"/>
      <c r="L110" s="76">
        <v>64.934385817000006</v>
      </c>
      <c r="M110" s="77">
        <v>2.2485406295999495E-5</v>
      </c>
      <c r="N110" s="77">
        <f t="shared" si="1"/>
        <v>2.9517955932209876E-3</v>
      </c>
      <c r="O110" s="77">
        <f>L110/'סכום נכסי הקרן'!$C$42</f>
        <v>1.9841458432995584E-5</v>
      </c>
    </row>
    <row r="111" spans="2:15">
      <c r="B111" s="75" t="s">
        <v>831</v>
      </c>
      <c r="C111" s="69" t="s">
        <v>832</v>
      </c>
      <c r="D111" s="82" t="s">
        <v>117</v>
      </c>
      <c r="E111" s="82" t="s">
        <v>251</v>
      </c>
      <c r="F111" s="69" t="s">
        <v>485</v>
      </c>
      <c r="G111" s="82" t="s">
        <v>486</v>
      </c>
      <c r="H111" s="82" t="s">
        <v>130</v>
      </c>
      <c r="I111" s="76">
        <v>15556.300235000004</v>
      </c>
      <c r="J111" s="78">
        <v>1935</v>
      </c>
      <c r="K111" s="69"/>
      <c r="L111" s="76">
        <v>301.01440955200007</v>
      </c>
      <c r="M111" s="77">
        <v>5.8555945559635274E-5</v>
      </c>
      <c r="N111" s="77">
        <f t="shared" si="1"/>
        <v>1.3683551425522083E-2</v>
      </c>
      <c r="O111" s="77">
        <f>L111/'סכום נכסי הקרן'!$C$42</f>
        <v>9.1978461330038223E-5</v>
      </c>
    </row>
    <row r="112" spans="2:15">
      <c r="B112" s="75" t="s">
        <v>833</v>
      </c>
      <c r="C112" s="69" t="s">
        <v>834</v>
      </c>
      <c r="D112" s="82" t="s">
        <v>117</v>
      </c>
      <c r="E112" s="82" t="s">
        <v>251</v>
      </c>
      <c r="F112" s="69" t="s">
        <v>835</v>
      </c>
      <c r="G112" s="82" t="s">
        <v>125</v>
      </c>
      <c r="H112" s="82" t="s">
        <v>130</v>
      </c>
      <c r="I112" s="76">
        <v>222.42511000000002</v>
      </c>
      <c r="J112" s="78">
        <v>28130</v>
      </c>
      <c r="K112" s="69"/>
      <c r="L112" s="76">
        <v>62.568183560000008</v>
      </c>
      <c r="M112" s="77">
        <v>2.5905553703056875E-5</v>
      </c>
      <c r="N112" s="77">
        <f t="shared" si="1"/>
        <v>2.8442324691996686E-3</v>
      </c>
      <c r="O112" s="77">
        <f>L112/'סכום נכסי הקרן'!$C$42</f>
        <v>1.9118437753957536E-5</v>
      </c>
    </row>
    <row r="113" spans="2:15">
      <c r="B113" s="75" t="s">
        <v>836</v>
      </c>
      <c r="C113" s="69" t="s">
        <v>837</v>
      </c>
      <c r="D113" s="82" t="s">
        <v>117</v>
      </c>
      <c r="E113" s="82" t="s">
        <v>251</v>
      </c>
      <c r="F113" s="69" t="s">
        <v>838</v>
      </c>
      <c r="G113" s="82" t="s">
        <v>664</v>
      </c>
      <c r="H113" s="82" t="s">
        <v>130</v>
      </c>
      <c r="I113" s="76">
        <v>2923.8547130000002</v>
      </c>
      <c r="J113" s="78">
        <v>1105</v>
      </c>
      <c r="K113" s="69"/>
      <c r="L113" s="76">
        <v>32.308594578000005</v>
      </c>
      <c r="M113" s="77">
        <v>2.9213780855142248E-5</v>
      </c>
      <c r="N113" s="77">
        <f t="shared" si="1"/>
        <v>1.4686882134725019E-3</v>
      </c>
      <c r="O113" s="77">
        <f>L113/'סכום נכסי הקרן'!$C$42</f>
        <v>9.8722676480612048E-6</v>
      </c>
    </row>
    <row r="114" spans="2:15">
      <c r="B114" s="72"/>
      <c r="C114" s="69"/>
      <c r="D114" s="69"/>
      <c r="E114" s="69"/>
      <c r="F114" s="69"/>
      <c r="G114" s="69"/>
      <c r="H114" s="69"/>
      <c r="I114" s="76"/>
      <c r="J114" s="78"/>
      <c r="K114" s="69"/>
      <c r="L114" s="69"/>
      <c r="M114" s="69"/>
      <c r="N114" s="77"/>
      <c r="O114" s="69"/>
    </row>
    <row r="115" spans="2:15">
      <c r="B115" s="86" t="s">
        <v>27</v>
      </c>
      <c r="C115" s="71"/>
      <c r="D115" s="71"/>
      <c r="E115" s="71"/>
      <c r="F115" s="71"/>
      <c r="G115" s="71"/>
      <c r="H115" s="71"/>
      <c r="I115" s="79"/>
      <c r="J115" s="81"/>
      <c r="K115" s="79">
        <v>0.26754708900000002</v>
      </c>
      <c r="L115" s="79">
        <f>SUM(L116:L185)</f>
        <v>1116.4857667980002</v>
      </c>
      <c r="M115" s="71"/>
      <c r="N115" s="80">
        <f t="shared" si="1"/>
        <v>5.0753352401240161E-2</v>
      </c>
      <c r="O115" s="80">
        <f>L115/'סכום נכסי הקרן'!$C$42</f>
        <v>3.4115523931165111E-4</v>
      </c>
    </row>
    <row r="116" spans="2:15">
      <c r="B116" s="75" t="s">
        <v>839</v>
      </c>
      <c r="C116" s="69" t="s">
        <v>840</v>
      </c>
      <c r="D116" s="82" t="s">
        <v>117</v>
      </c>
      <c r="E116" s="82" t="s">
        <v>251</v>
      </c>
      <c r="F116" s="69" t="s">
        <v>841</v>
      </c>
      <c r="G116" s="82" t="s">
        <v>842</v>
      </c>
      <c r="H116" s="82" t="s">
        <v>130</v>
      </c>
      <c r="I116" s="76">
        <v>13051.084491000001</v>
      </c>
      <c r="J116" s="78">
        <v>147.80000000000001</v>
      </c>
      <c r="K116" s="69"/>
      <c r="L116" s="76">
        <v>19.289502878000004</v>
      </c>
      <c r="M116" s="77">
        <v>4.3964791416678402E-5</v>
      </c>
      <c r="N116" s="77">
        <f t="shared" si="1"/>
        <v>8.7686468231439345E-4</v>
      </c>
      <c r="O116" s="77">
        <f>L116/'סכום נכסי הקרן'!$C$42</f>
        <v>5.8941324343255043E-6</v>
      </c>
    </row>
    <row r="117" spans="2:15">
      <c r="B117" s="75" t="s">
        <v>843</v>
      </c>
      <c r="C117" s="69" t="s">
        <v>844</v>
      </c>
      <c r="D117" s="82" t="s">
        <v>117</v>
      </c>
      <c r="E117" s="82" t="s">
        <v>251</v>
      </c>
      <c r="F117" s="69" t="s">
        <v>845</v>
      </c>
      <c r="G117" s="82" t="s">
        <v>421</v>
      </c>
      <c r="H117" s="82" t="s">
        <v>130</v>
      </c>
      <c r="I117" s="76">
        <v>5286.9952580000008</v>
      </c>
      <c r="J117" s="78">
        <v>427.1</v>
      </c>
      <c r="K117" s="69"/>
      <c r="L117" s="76">
        <v>22.580756747000002</v>
      </c>
      <c r="M117" s="77">
        <v>3.2070472715976893E-5</v>
      </c>
      <c r="N117" s="77">
        <f t="shared" si="1"/>
        <v>1.0264789205096253E-3</v>
      </c>
      <c r="O117" s="77">
        <f>L117/'סכום נכסי הקרן'!$C$42</f>
        <v>6.8998134154044502E-6</v>
      </c>
    </row>
    <row r="118" spans="2:15">
      <c r="B118" s="75" t="s">
        <v>846</v>
      </c>
      <c r="C118" s="69" t="s">
        <v>847</v>
      </c>
      <c r="D118" s="82" t="s">
        <v>117</v>
      </c>
      <c r="E118" s="82" t="s">
        <v>251</v>
      </c>
      <c r="F118" s="69" t="s">
        <v>848</v>
      </c>
      <c r="G118" s="82" t="s">
        <v>849</v>
      </c>
      <c r="H118" s="82" t="s">
        <v>130</v>
      </c>
      <c r="I118" s="76">
        <v>180.18005100000002</v>
      </c>
      <c r="J118" s="78">
        <v>1975</v>
      </c>
      <c r="K118" s="69"/>
      <c r="L118" s="76">
        <v>3.5585560050000002</v>
      </c>
      <c r="M118" s="77">
        <v>4.0317791960431385E-5</v>
      </c>
      <c r="N118" s="77">
        <f t="shared" si="1"/>
        <v>1.617652927894341E-4</v>
      </c>
      <c r="O118" s="77">
        <f>L118/'סכום נכסי הקרן'!$C$42</f>
        <v>1.0873582642897536E-6</v>
      </c>
    </row>
    <row r="119" spans="2:15">
      <c r="B119" s="75" t="s">
        <v>850</v>
      </c>
      <c r="C119" s="69" t="s">
        <v>851</v>
      </c>
      <c r="D119" s="82" t="s">
        <v>117</v>
      </c>
      <c r="E119" s="82" t="s">
        <v>251</v>
      </c>
      <c r="F119" s="69" t="s">
        <v>852</v>
      </c>
      <c r="G119" s="82" t="s">
        <v>126</v>
      </c>
      <c r="H119" s="82" t="s">
        <v>130</v>
      </c>
      <c r="I119" s="76">
        <v>2355.1461519999998</v>
      </c>
      <c r="J119" s="78">
        <v>461.8</v>
      </c>
      <c r="K119" s="69"/>
      <c r="L119" s="76">
        <v>10.876064927000002</v>
      </c>
      <c r="M119" s="77">
        <v>4.2811872764320504E-5</v>
      </c>
      <c r="N119" s="77">
        <f t="shared" si="1"/>
        <v>4.9440554675576908E-4</v>
      </c>
      <c r="O119" s="77">
        <f>L119/'סכום נכסי הקרן'!$C$42</f>
        <v>3.3233084050690352E-6</v>
      </c>
    </row>
    <row r="120" spans="2:15">
      <c r="B120" s="75" t="s">
        <v>853</v>
      </c>
      <c r="C120" s="69" t="s">
        <v>854</v>
      </c>
      <c r="D120" s="82" t="s">
        <v>117</v>
      </c>
      <c r="E120" s="82" t="s">
        <v>251</v>
      </c>
      <c r="F120" s="69" t="s">
        <v>855</v>
      </c>
      <c r="G120" s="82" t="s">
        <v>126</v>
      </c>
      <c r="H120" s="82" t="s">
        <v>130</v>
      </c>
      <c r="I120" s="76">
        <v>1035.6303660000003</v>
      </c>
      <c r="J120" s="78">
        <v>2608</v>
      </c>
      <c r="K120" s="69"/>
      <c r="L120" s="76">
        <v>27.009239956000005</v>
      </c>
      <c r="M120" s="77">
        <v>6.1289517426668544E-5</v>
      </c>
      <c r="N120" s="77">
        <f t="shared" si="1"/>
        <v>1.2277894751026753E-3</v>
      </c>
      <c r="O120" s="77">
        <f>L120/'סכום נכסי הקרן'!$C$42</f>
        <v>8.2529880763648763E-6</v>
      </c>
    </row>
    <row r="121" spans="2:15">
      <c r="B121" s="75" t="s">
        <v>856</v>
      </c>
      <c r="C121" s="69" t="s">
        <v>857</v>
      </c>
      <c r="D121" s="82" t="s">
        <v>117</v>
      </c>
      <c r="E121" s="82" t="s">
        <v>251</v>
      </c>
      <c r="F121" s="69" t="s">
        <v>858</v>
      </c>
      <c r="G121" s="82" t="s">
        <v>403</v>
      </c>
      <c r="H121" s="82" t="s">
        <v>130</v>
      </c>
      <c r="I121" s="76">
        <v>339.91146000000003</v>
      </c>
      <c r="J121" s="78">
        <v>9912</v>
      </c>
      <c r="K121" s="69"/>
      <c r="L121" s="76">
        <v>33.692023915000007</v>
      </c>
      <c r="M121" s="77">
        <v>8.4977865000000009E-5</v>
      </c>
      <c r="N121" s="77">
        <f t="shared" si="1"/>
        <v>1.5315763207381617E-3</v>
      </c>
      <c r="O121" s="77">
        <f>L121/'סכום נכסי הקרן'!$C$42</f>
        <v>1.02949906066248E-5</v>
      </c>
    </row>
    <row r="122" spans="2:15">
      <c r="B122" s="75" t="s">
        <v>859</v>
      </c>
      <c r="C122" s="69" t="s">
        <v>860</v>
      </c>
      <c r="D122" s="82" t="s">
        <v>117</v>
      </c>
      <c r="E122" s="82" t="s">
        <v>251</v>
      </c>
      <c r="F122" s="69" t="s">
        <v>861</v>
      </c>
      <c r="G122" s="82" t="s">
        <v>125</v>
      </c>
      <c r="H122" s="82" t="s">
        <v>130</v>
      </c>
      <c r="I122" s="76">
        <v>1294.9008000000001</v>
      </c>
      <c r="J122" s="78">
        <v>625.9</v>
      </c>
      <c r="K122" s="69"/>
      <c r="L122" s="76">
        <v>8.1047841070000022</v>
      </c>
      <c r="M122" s="77">
        <v>2.2785750449080841E-5</v>
      </c>
      <c r="N122" s="77">
        <f t="shared" si="1"/>
        <v>3.6842830974751162E-4</v>
      </c>
      <c r="O122" s="77">
        <f>L122/'סכום נכסי הקרן'!$C$42</f>
        <v>2.47651124968896E-6</v>
      </c>
    </row>
    <row r="123" spans="2:15">
      <c r="B123" s="75" t="s">
        <v>862</v>
      </c>
      <c r="C123" s="69" t="s">
        <v>863</v>
      </c>
      <c r="D123" s="82" t="s">
        <v>117</v>
      </c>
      <c r="E123" s="82" t="s">
        <v>251</v>
      </c>
      <c r="F123" s="69" t="s">
        <v>864</v>
      </c>
      <c r="G123" s="82" t="s">
        <v>125</v>
      </c>
      <c r="H123" s="82" t="s">
        <v>130</v>
      </c>
      <c r="I123" s="76">
        <v>66.222004000000013</v>
      </c>
      <c r="J123" s="78">
        <v>6915</v>
      </c>
      <c r="K123" s="69"/>
      <c r="L123" s="76">
        <v>4.5792516980000011</v>
      </c>
      <c r="M123" s="77">
        <v>5.9189641286054929E-6</v>
      </c>
      <c r="N123" s="77">
        <f t="shared" si="1"/>
        <v>2.0816420779739376E-4</v>
      </c>
      <c r="O123" s="77">
        <f>L123/'סכום נכסי הקרן'!$C$42</f>
        <v>1.3992437300655012E-6</v>
      </c>
    </row>
    <row r="124" spans="2:15">
      <c r="B124" s="75" t="s">
        <v>865</v>
      </c>
      <c r="C124" s="69" t="s">
        <v>866</v>
      </c>
      <c r="D124" s="82" t="s">
        <v>117</v>
      </c>
      <c r="E124" s="82" t="s">
        <v>251</v>
      </c>
      <c r="F124" s="69" t="s">
        <v>565</v>
      </c>
      <c r="G124" s="82" t="s">
        <v>465</v>
      </c>
      <c r="H124" s="82" t="s">
        <v>130</v>
      </c>
      <c r="I124" s="76">
        <v>104.54651400000003</v>
      </c>
      <c r="J124" s="78">
        <v>6622</v>
      </c>
      <c r="K124" s="69"/>
      <c r="L124" s="76">
        <v>6.9230701440000013</v>
      </c>
      <c r="M124" s="77">
        <v>8.1342791352867948E-6</v>
      </c>
      <c r="N124" s="77">
        <f t="shared" si="1"/>
        <v>3.147098056830919E-4</v>
      </c>
      <c r="O124" s="77">
        <f>L124/'סכום נכסי הקרן'!$C$42</f>
        <v>2.115424774756652E-6</v>
      </c>
    </row>
    <row r="125" spans="2:15">
      <c r="B125" s="75" t="s">
        <v>867</v>
      </c>
      <c r="C125" s="69" t="s">
        <v>868</v>
      </c>
      <c r="D125" s="82" t="s">
        <v>117</v>
      </c>
      <c r="E125" s="82" t="s">
        <v>251</v>
      </c>
      <c r="F125" s="69" t="s">
        <v>869</v>
      </c>
      <c r="G125" s="82" t="s">
        <v>870</v>
      </c>
      <c r="H125" s="82" t="s">
        <v>130</v>
      </c>
      <c r="I125" s="76">
        <v>1180.0037120000002</v>
      </c>
      <c r="J125" s="78">
        <v>343.1</v>
      </c>
      <c r="K125" s="69"/>
      <c r="L125" s="76">
        <v>4.0485927390000009</v>
      </c>
      <c r="M125" s="77">
        <v>6.0751856014847305E-5</v>
      </c>
      <c r="N125" s="77">
        <f t="shared" si="1"/>
        <v>1.8404144515059054E-4</v>
      </c>
      <c r="O125" s="77">
        <f>L125/'סכום נכסי הקרן'!$C$42</f>
        <v>1.2370947000158679E-6</v>
      </c>
    </row>
    <row r="126" spans="2:15">
      <c r="B126" s="75" t="s">
        <v>871</v>
      </c>
      <c r="C126" s="69" t="s">
        <v>872</v>
      </c>
      <c r="D126" s="82" t="s">
        <v>117</v>
      </c>
      <c r="E126" s="82" t="s">
        <v>251</v>
      </c>
      <c r="F126" s="69" t="s">
        <v>873</v>
      </c>
      <c r="G126" s="82" t="s">
        <v>272</v>
      </c>
      <c r="H126" s="82" t="s">
        <v>130</v>
      </c>
      <c r="I126" s="76">
        <v>674.25862300000006</v>
      </c>
      <c r="J126" s="78">
        <v>4378</v>
      </c>
      <c r="K126" s="69"/>
      <c r="L126" s="76">
        <v>29.519042530000007</v>
      </c>
      <c r="M126" s="77">
        <v>4.203953336558869E-5</v>
      </c>
      <c r="N126" s="77">
        <f t="shared" si="1"/>
        <v>1.3418804006512211E-3</v>
      </c>
      <c r="O126" s="77">
        <f>L126/'סכום נכסי הקרן'!$C$42</f>
        <v>9.0198875060043411E-6</v>
      </c>
    </row>
    <row r="127" spans="2:15">
      <c r="B127" s="75" t="s">
        <v>874</v>
      </c>
      <c r="C127" s="69" t="s">
        <v>875</v>
      </c>
      <c r="D127" s="82" t="s">
        <v>117</v>
      </c>
      <c r="E127" s="82" t="s">
        <v>251</v>
      </c>
      <c r="F127" s="69" t="s">
        <v>876</v>
      </c>
      <c r="G127" s="82" t="s">
        <v>152</v>
      </c>
      <c r="H127" s="82" t="s">
        <v>130</v>
      </c>
      <c r="I127" s="76">
        <v>68.915700000000015</v>
      </c>
      <c r="J127" s="78">
        <v>8800</v>
      </c>
      <c r="K127" s="69"/>
      <c r="L127" s="76">
        <v>6.0645815700000014</v>
      </c>
      <c r="M127" s="77">
        <v>6.3817622819316629E-6</v>
      </c>
      <c r="N127" s="77">
        <f t="shared" si="1"/>
        <v>2.7568452258107883E-4</v>
      </c>
      <c r="O127" s="77">
        <f>L127/'סכום נכסי הקרן'!$C$42</f>
        <v>1.8531035848061159E-6</v>
      </c>
    </row>
    <row r="128" spans="2:15">
      <c r="B128" s="75" t="s">
        <v>877</v>
      </c>
      <c r="C128" s="69" t="s">
        <v>878</v>
      </c>
      <c r="D128" s="82" t="s">
        <v>117</v>
      </c>
      <c r="E128" s="82" t="s">
        <v>251</v>
      </c>
      <c r="F128" s="69" t="s">
        <v>879</v>
      </c>
      <c r="G128" s="82" t="s">
        <v>849</v>
      </c>
      <c r="H128" s="82" t="s">
        <v>130</v>
      </c>
      <c r="I128" s="76">
        <v>708.23502900000017</v>
      </c>
      <c r="J128" s="78">
        <v>474.8</v>
      </c>
      <c r="K128" s="69"/>
      <c r="L128" s="76">
        <v>3.3626999180000001</v>
      </c>
      <c r="M128" s="77">
        <v>1.3640662606808937E-5</v>
      </c>
      <c r="N128" s="77">
        <f t="shared" si="1"/>
        <v>1.5286204180402552E-4</v>
      </c>
      <c r="O128" s="77">
        <f>L128/'סכום נכסי הקרן'!$C$42</f>
        <v>1.0275121540945866E-6</v>
      </c>
    </row>
    <row r="129" spans="2:15">
      <c r="B129" s="75" t="s">
        <v>880</v>
      </c>
      <c r="C129" s="69" t="s">
        <v>881</v>
      </c>
      <c r="D129" s="82" t="s">
        <v>117</v>
      </c>
      <c r="E129" s="82" t="s">
        <v>251</v>
      </c>
      <c r="F129" s="69" t="s">
        <v>882</v>
      </c>
      <c r="G129" s="82" t="s">
        <v>403</v>
      </c>
      <c r="H129" s="82" t="s">
        <v>130</v>
      </c>
      <c r="I129" s="76">
        <v>742.44162500000016</v>
      </c>
      <c r="J129" s="78">
        <v>2461</v>
      </c>
      <c r="K129" s="69"/>
      <c r="L129" s="76">
        <v>18.271488391000002</v>
      </c>
      <c r="M129" s="77">
        <v>2.6521669604105547E-5</v>
      </c>
      <c r="N129" s="77">
        <f t="shared" si="1"/>
        <v>8.3058764991078495E-4</v>
      </c>
      <c r="O129" s="77">
        <f>L129/'סכום נכסי הקרן'!$C$42</f>
        <v>5.5830662422940129E-6</v>
      </c>
    </row>
    <row r="130" spans="2:15">
      <c r="B130" s="75" t="s">
        <v>883</v>
      </c>
      <c r="C130" s="69" t="s">
        <v>884</v>
      </c>
      <c r="D130" s="82" t="s">
        <v>117</v>
      </c>
      <c r="E130" s="82" t="s">
        <v>251</v>
      </c>
      <c r="F130" s="69" t="s">
        <v>885</v>
      </c>
      <c r="G130" s="82" t="s">
        <v>126</v>
      </c>
      <c r="H130" s="82" t="s">
        <v>130</v>
      </c>
      <c r="I130" s="76">
        <v>396.34539500000005</v>
      </c>
      <c r="J130" s="78">
        <v>1686</v>
      </c>
      <c r="K130" s="69"/>
      <c r="L130" s="76">
        <v>6.682383360000002</v>
      </c>
      <c r="M130" s="77">
        <v>6.0711503121543446E-5</v>
      </c>
      <c r="N130" s="77">
        <f t="shared" si="1"/>
        <v>3.037686351550459E-4</v>
      </c>
      <c r="O130" s="77">
        <f>L130/'סכום נכסי הקרן'!$C$42</f>
        <v>2.0418801225662695E-6</v>
      </c>
    </row>
    <row r="131" spans="2:15">
      <c r="B131" s="75" t="s">
        <v>886</v>
      </c>
      <c r="C131" s="69" t="s">
        <v>887</v>
      </c>
      <c r="D131" s="82" t="s">
        <v>117</v>
      </c>
      <c r="E131" s="82" t="s">
        <v>251</v>
      </c>
      <c r="F131" s="69" t="s">
        <v>888</v>
      </c>
      <c r="G131" s="82" t="s">
        <v>403</v>
      </c>
      <c r="H131" s="82" t="s">
        <v>130</v>
      </c>
      <c r="I131" s="76">
        <v>172.79267400000003</v>
      </c>
      <c r="J131" s="78">
        <v>7850</v>
      </c>
      <c r="K131" s="69"/>
      <c r="L131" s="76">
        <v>13.564224925000003</v>
      </c>
      <c r="M131" s="77">
        <v>3.4141907925961088E-5</v>
      </c>
      <c r="N131" s="77">
        <f t="shared" si="1"/>
        <v>6.1660426683501511E-4</v>
      </c>
      <c r="O131" s="77">
        <f>L131/'סכום נכסי הקרן'!$C$42</f>
        <v>4.1447070244673068E-6</v>
      </c>
    </row>
    <row r="132" spans="2:15">
      <c r="B132" s="75" t="s">
        <v>889</v>
      </c>
      <c r="C132" s="69" t="s">
        <v>890</v>
      </c>
      <c r="D132" s="82" t="s">
        <v>117</v>
      </c>
      <c r="E132" s="82" t="s">
        <v>251</v>
      </c>
      <c r="F132" s="69" t="s">
        <v>891</v>
      </c>
      <c r="G132" s="82" t="s">
        <v>892</v>
      </c>
      <c r="H132" s="82" t="s">
        <v>130</v>
      </c>
      <c r="I132" s="76">
        <v>532.17077700000004</v>
      </c>
      <c r="J132" s="78">
        <v>206</v>
      </c>
      <c r="K132" s="69"/>
      <c r="L132" s="76">
        <v>1.0962718010000003</v>
      </c>
      <c r="M132" s="77">
        <v>1.8090569074482986E-5</v>
      </c>
      <c r="N132" s="77">
        <f t="shared" si="1"/>
        <v>4.9834463365587888E-5</v>
      </c>
      <c r="O132" s="77">
        <f>L132/'סכום נכסי הקרן'!$C$42</f>
        <v>3.3497862645698687E-7</v>
      </c>
    </row>
    <row r="133" spans="2:15">
      <c r="B133" s="75" t="s">
        <v>893</v>
      </c>
      <c r="C133" s="69" t="s">
        <v>894</v>
      </c>
      <c r="D133" s="82" t="s">
        <v>117</v>
      </c>
      <c r="E133" s="82" t="s">
        <v>251</v>
      </c>
      <c r="F133" s="69" t="s">
        <v>895</v>
      </c>
      <c r="G133" s="82" t="s">
        <v>465</v>
      </c>
      <c r="H133" s="82" t="s">
        <v>130</v>
      </c>
      <c r="I133" s="76">
        <v>1079.0840000000003</v>
      </c>
      <c r="J133" s="78">
        <v>956.7</v>
      </c>
      <c r="K133" s="69"/>
      <c r="L133" s="76">
        <v>10.323596628000001</v>
      </c>
      <c r="M133" s="77">
        <v>2.3665880102412875E-5</v>
      </c>
      <c r="N133" s="77">
        <f t="shared" si="1"/>
        <v>4.6929137234933994E-4</v>
      </c>
      <c r="O133" s="77">
        <f>L133/'סכום נכסי הקרן'!$C$42</f>
        <v>3.154495276982337E-6</v>
      </c>
    </row>
    <row r="134" spans="2:15">
      <c r="B134" s="75" t="s">
        <v>896</v>
      </c>
      <c r="C134" s="69" t="s">
        <v>897</v>
      </c>
      <c r="D134" s="82" t="s">
        <v>117</v>
      </c>
      <c r="E134" s="82" t="s">
        <v>251</v>
      </c>
      <c r="F134" s="69" t="s">
        <v>898</v>
      </c>
      <c r="G134" s="82" t="s">
        <v>756</v>
      </c>
      <c r="H134" s="82" t="s">
        <v>130</v>
      </c>
      <c r="I134" s="76">
        <v>1093.3910350000003</v>
      </c>
      <c r="J134" s="78">
        <v>116.9</v>
      </c>
      <c r="K134" s="69"/>
      <c r="L134" s="76">
        <v>1.2781741190000002</v>
      </c>
      <c r="M134" s="77">
        <v>1.1122228587779713E-5</v>
      </c>
      <c r="N134" s="77">
        <f t="shared" si="1"/>
        <v>5.8103402139911529E-5</v>
      </c>
      <c r="O134" s="77">
        <f>L134/'סכום נכסי הקרן'!$C$42</f>
        <v>3.9056099989521599E-7</v>
      </c>
    </row>
    <row r="135" spans="2:15">
      <c r="B135" s="75" t="s">
        <v>899</v>
      </c>
      <c r="C135" s="69" t="s">
        <v>900</v>
      </c>
      <c r="D135" s="82" t="s">
        <v>117</v>
      </c>
      <c r="E135" s="82" t="s">
        <v>251</v>
      </c>
      <c r="F135" s="69" t="s">
        <v>901</v>
      </c>
      <c r="G135" s="82" t="s">
        <v>892</v>
      </c>
      <c r="H135" s="82" t="s">
        <v>130</v>
      </c>
      <c r="I135" s="76">
        <v>1187.2934640000003</v>
      </c>
      <c r="J135" s="78">
        <v>5770</v>
      </c>
      <c r="K135" s="69"/>
      <c r="L135" s="76">
        <v>68.506832898000013</v>
      </c>
      <c r="M135" s="77">
        <v>4.8008835971185334E-5</v>
      </c>
      <c r="N135" s="77">
        <f t="shared" si="1"/>
        <v>3.1141923483151159E-3</v>
      </c>
      <c r="O135" s="77">
        <f>L135/'סכום נכסי הקרן'!$C$42</f>
        <v>2.0933061277465403E-5</v>
      </c>
    </row>
    <row r="136" spans="2:15">
      <c r="B136" s="75" t="s">
        <v>902</v>
      </c>
      <c r="C136" s="69" t="s">
        <v>903</v>
      </c>
      <c r="D136" s="82" t="s">
        <v>117</v>
      </c>
      <c r="E136" s="82" t="s">
        <v>251</v>
      </c>
      <c r="F136" s="69" t="s">
        <v>904</v>
      </c>
      <c r="G136" s="82" t="s">
        <v>534</v>
      </c>
      <c r="H136" s="82" t="s">
        <v>130</v>
      </c>
      <c r="I136" s="76">
        <v>359.94465400000007</v>
      </c>
      <c r="J136" s="78">
        <v>9957</v>
      </c>
      <c r="K136" s="69"/>
      <c r="L136" s="76">
        <v>35.83968924500001</v>
      </c>
      <c r="M136" s="77">
        <v>4.0672029420342383E-5</v>
      </c>
      <c r="N136" s="77">
        <f t="shared" si="1"/>
        <v>1.6292051652562816E-3</v>
      </c>
      <c r="O136" s="77">
        <f>L136/'סכום נכסי הקרן'!$C$42</f>
        <v>1.0951234780447795E-5</v>
      </c>
    </row>
    <row r="137" spans="2:15">
      <c r="B137" s="75" t="s">
        <v>905</v>
      </c>
      <c r="C137" s="69" t="s">
        <v>906</v>
      </c>
      <c r="D137" s="82" t="s">
        <v>117</v>
      </c>
      <c r="E137" s="82" t="s">
        <v>251</v>
      </c>
      <c r="F137" s="69" t="s">
        <v>907</v>
      </c>
      <c r="G137" s="82" t="s">
        <v>125</v>
      </c>
      <c r="H137" s="82" t="s">
        <v>130</v>
      </c>
      <c r="I137" s="76">
        <v>4467.407760000001</v>
      </c>
      <c r="J137" s="78">
        <v>187.1</v>
      </c>
      <c r="K137" s="69"/>
      <c r="L137" s="76">
        <v>8.3585199190000026</v>
      </c>
      <c r="M137" s="77">
        <v>2.9833787878089722E-5</v>
      </c>
      <c r="N137" s="77">
        <f t="shared" si="1"/>
        <v>3.7996266465485971E-4</v>
      </c>
      <c r="O137" s="77">
        <f>L137/'סכום נכסי הקרן'!$C$42</f>
        <v>2.5540431844784677E-6</v>
      </c>
    </row>
    <row r="138" spans="2:15">
      <c r="B138" s="75" t="s">
        <v>908</v>
      </c>
      <c r="C138" s="69" t="s">
        <v>909</v>
      </c>
      <c r="D138" s="82" t="s">
        <v>117</v>
      </c>
      <c r="E138" s="82" t="s">
        <v>251</v>
      </c>
      <c r="F138" s="69" t="s">
        <v>910</v>
      </c>
      <c r="G138" s="82" t="s">
        <v>152</v>
      </c>
      <c r="H138" s="82" t="s">
        <v>130</v>
      </c>
      <c r="I138" s="76">
        <v>521.58882600000015</v>
      </c>
      <c r="J138" s="78">
        <v>326.2</v>
      </c>
      <c r="K138" s="69"/>
      <c r="L138" s="76">
        <v>1.7014227500000001</v>
      </c>
      <c r="M138" s="77">
        <v>2.9417753227364744E-5</v>
      </c>
      <c r="N138" s="77">
        <f t="shared" si="1"/>
        <v>7.7343492395689904E-5</v>
      </c>
      <c r="O138" s="77">
        <f>L138/'סכום נכסי הקרן'!$C$42</f>
        <v>5.1988955229695746E-7</v>
      </c>
    </row>
    <row r="139" spans="2:15">
      <c r="B139" s="75" t="s">
        <v>911</v>
      </c>
      <c r="C139" s="69" t="s">
        <v>912</v>
      </c>
      <c r="D139" s="82" t="s">
        <v>117</v>
      </c>
      <c r="E139" s="82" t="s">
        <v>251</v>
      </c>
      <c r="F139" s="69" t="s">
        <v>913</v>
      </c>
      <c r="G139" s="82" t="s">
        <v>126</v>
      </c>
      <c r="H139" s="82" t="s">
        <v>130</v>
      </c>
      <c r="I139" s="76">
        <v>4208.4276000000009</v>
      </c>
      <c r="J139" s="78">
        <v>369.5</v>
      </c>
      <c r="K139" s="69"/>
      <c r="L139" s="76">
        <v>15.550139982000003</v>
      </c>
      <c r="M139" s="77">
        <v>5.2781122632466947E-5</v>
      </c>
      <c r="N139" s="77">
        <f t="shared" si="1"/>
        <v>7.0688024681092967E-4</v>
      </c>
      <c r="O139" s="77">
        <f>L139/'סכום נכסי הקרן'!$C$42</f>
        <v>4.7515265170851858E-6</v>
      </c>
    </row>
    <row r="140" spans="2:15">
      <c r="B140" s="75" t="s">
        <v>914</v>
      </c>
      <c r="C140" s="69" t="s">
        <v>915</v>
      </c>
      <c r="D140" s="82" t="s">
        <v>117</v>
      </c>
      <c r="E140" s="82" t="s">
        <v>251</v>
      </c>
      <c r="F140" s="69" t="s">
        <v>916</v>
      </c>
      <c r="G140" s="82" t="s">
        <v>152</v>
      </c>
      <c r="H140" s="82" t="s">
        <v>130</v>
      </c>
      <c r="I140" s="76">
        <v>4354.4379160000008</v>
      </c>
      <c r="J140" s="78">
        <v>169.8</v>
      </c>
      <c r="K140" s="69"/>
      <c r="L140" s="76">
        <v>7.3938355810000012</v>
      </c>
      <c r="M140" s="77">
        <v>4.0252702349554486E-5</v>
      </c>
      <c r="N140" s="77">
        <f t="shared" ref="N140:N200" si="2">IFERROR(L140/$L$11,0)</f>
        <v>3.3610992096705827E-4</v>
      </c>
      <c r="O140" s="77">
        <f>L140/'סכום נכסי הקרן'!$C$42</f>
        <v>2.2592726410666631E-6</v>
      </c>
    </row>
    <row r="141" spans="2:15">
      <c r="B141" s="75" t="s">
        <v>917</v>
      </c>
      <c r="C141" s="69" t="s">
        <v>918</v>
      </c>
      <c r="D141" s="82" t="s">
        <v>117</v>
      </c>
      <c r="E141" s="82" t="s">
        <v>251</v>
      </c>
      <c r="F141" s="69" t="s">
        <v>919</v>
      </c>
      <c r="G141" s="82" t="s">
        <v>346</v>
      </c>
      <c r="H141" s="82" t="s">
        <v>130</v>
      </c>
      <c r="I141" s="76">
        <v>1460.3700980000003</v>
      </c>
      <c r="J141" s="78">
        <v>1067</v>
      </c>
      <c r="K141" s="69"/>
      <c r="L141" s="76">
        <v>15.582148959000001</v>
      </c>
      <c r="M141" s="77">
        <v>4.2661165257909913E-5</v>
      </c>
      <c r="N141" s="77">
        <f t="shared" si="2"/>
        <v>7.0833531497032341E-4</v>
      </c>
      <c r="O141" s="77">
        <f>L141/'סכום נכסי הקרן'!$C$42</f>
        <v>4.7613072330900785E-6</v>
      </c>
    </row>
    <row r="142" spans="2:15">
      <c r="B142" s="75" t="s">
        <v>920</v>
      </c>
      <c r="C142" s="69" t="s">
        <v>921</v>
      </c>
      <c r="D142" s="82" t="s">
        <v>117</v>
      </c>
      <c r="E142" s="82" t="s">
        <v>251</v>
      </c>
      <c r="F142" s="69" t="s">
        <v>922</v>
      </c>
      <c r="G142" s="82" t="s">
        <v>154</v>
      </c>
      <c r="H142" s="82" t="s">
        <v>130</v>
      </c>
      <c r="I142" s="76">
        <v>362.29705800000005</v>
      </c>
      <c r="J142" s="78">
        <v>2004</v>
      </c>
      <c r="K142" s="69"/>
      <c r="L142" s="76">
        <v>7.260433034000001</v>
      </c>
      <c r="M142" s="77">
        <v>3.0645044775286176E-5</v>
      </c>
      <c r="N142" s="77">
        <f t="shared" si="2"/>
        <v>3.3004569096927545E-4</v>
      </c>
      <c r="O142" s="77">
        <f>L142/'סכום נכסי הקרן'!$C$42</f>
        <v>2.2185099379494608E-6</v>
      </c>
    </row>
    <row r="143" spans="2:15">
      <c r="B143" s="75" t="s">
        <v>923</v>
      </c>
      <c r="C143" s="69" t="s">
        <v>924</v>
      </c>
      <c r="D143" s="82" t="s">
        <v>117</v>
      </c>
      <c r="E143" s="82" t="s">
        <v>251</v>
      </c>
      <c r="F143" s="69" t="s">
        <v>492</v>
      </c>
      <c r="G143" s="82" t="s">
        <v>127</v>
      </c>
      <c r="H143" s="82" t="s">
        <v>130</v>
      </c>
      <c r="I143" s="76">
        <v>1720.1780560000002</v>
      </c>
      <c r="J143" s="78">
        <v>982</v>
      </c>
      <c r="K143" s="69"/>
      <c r="L143" s="76">
        <v>16.892148507000002</v>
      </c>
      <c r="M143" s="77">
        <v>2.526120029561944E-5</v>
      </c>
      <c r="N143" s="77">
        <f t="shared" si="2"/>
        <v>7.6788544152123217E-4</v>
      </c>
      <c r="O143" s="77">
        <f>L143/'סכום נכסי הקרן'!$C$42</f>
        <v>5.1615928637594318E-6</v>
      </c>
    </row>
    <row r="144" spans="2:15">
      <c r="B144" s="75" t="s">
        <v>925</v>
      </c>
      <c r="C144" s="69" t="s">
        <v>926</v>
      </c>
      <c r="D144" s="82" t="s">
        <v>117</v>
      </c>
      <c r="E144" s="82" t="s">
        <v>251</v>
      </c>
      <c r="F144" s="69" t="s">
        <v>927</v>
      </c>
      <c r="G144" s="82" t="s">
        <v>346</v>
      </c>
      <c r="H144" s="82" t="s">
        <v>130</v>
      </c>
      <c r="I144" s="76">
        <v>911.74450900000011</v>
      </c>
      <c r="J144" s="78">
        <v>619.70000000000005</v>
      </c>
      <c r="K144" s="69"/>
      <c r="L144" s="76">
        <v>5.6500807220000002</v>
      </c>
      <c r="M144" s="77">
        <v>6.0063142537036316E-5</v>
      </c>
      <c r="N144" s="77">
        <f t="shared" si="2"/>
        <v>2.5684209016074407E-4</v>
      </c>
      <c r="O144" s="77">
        <f>L144/'סכום נכסי הקרן'!$C$42</f>
        <v>1.726448019460331E-6</v>
      </c>
    </row>
    <row r="145" spans="2:15">
      <c r="B145" s="75" t="s">
        <v>928</v>
      </c>
      <c r="C145" s="69" t="s">
        <v>929</v>
      </c>
      <c r="D145" s="82" t="s">
        <v>117</v>
      </c>
      <c r="E145" s="82" t="s">
        <v>251</v>
      </c>
      <c r="F145" s="69" t="s">
        <v>930</v>
      </c>
      <c r="G145" s="82" t="s">
        <v>152</v>
      </c>
      <c r="H145" s="82" t="s">
        <v>130</v>
      </c>
      <c r="I145" s="76">
        <v>1096.6730690000002</v>
      </c>
      <c r="J145" s="78">
        <v>456.4</v>
      </c>
      <c r="K145" s="69"/>
      <c r="L145" s="76">
        <v>5.0052158880000004</v>
      </c>
      <c r="M145" s="77">
        <v>4.5617936221672264E-5</v>
      </c>
      <c r="N145" s="77">
        <f t="shared" si="2"/>
        <v>2.2752774228057917E-4</v>
      </c>
      <c r="O145" s="77">
        <f>L145/'סכום נכסי הקרן'!$C$42</f>
        <v>1.5294020531710524E-6</v>
      </c>
    </row>
    <row r="146" spans="2:15">
      <c r="B146" s="75" t="s">
        <v>931</v>
      </c>
      <c r="C146" s="69" t="s">
        <v>932</v>
      </c>
      <c r="D146" s="82" t="s">
        <v>117</v>
      </c>
      <c r="E146" s="82" t="s">
        <v>251</v>
      </c>
      <c r="F146" s="69" t="s">
        <v>933</v>
      </c>
      <c r="G146" s="82" t="s">
        <v>756</v>
      </c>
      <c r="H146" s="82" t="s">
        <v>130</v>
      </c>
      <c r="I146" s="76">
        <v>4539.8650129999996</v>
      </c>
      <c r="J146" s="78">
        <v>36.200000000000003</v>
      </c>
      <c r="K146" s="69"/>
      <c r="L146" s="76">
        <v>1.6434311360000002</v>
      </c>
      <c r="M146" s="77">
        <v>4.9913010942059902E-5</v>
      </c>
      <c r="N146" s="77">
        <f t="shared" si="2"/>
        <v>7.4707302209316303E-5</v>
      </c>
      <c r="O146" s="77">
        <f>L146/'סכום נכסי הקרן'!$C$42</f>
        <v>5.0216953871453769E-7</v>
      </c>
    </row>
    <row r="147" spans="2:15">
      <c r="B147" s="75" t="s">
        <v>934</v>
      </c>
      <c r="C147" s="69" t="s">
        <v>935</v>
      </c>
      <c r="D147" s="82" t="s">
        <v>117</v>
      </c>
      <c r="E147" s="82" t="s">
        <v>251</v>
      </c>
      <c r="F147" s="69" t="s">
        <v>936</v>
      </c>
      <c r="G147" s="82" t="s">
        <v>486</v>
      </c>
      <c r="H147" s="82" t="s">
        <v>130</v>
      </c>
      <c r="I147" s="76">
        <v>2727.4889420000004</v>
      </c>
      <c r="J147" s="78">
        <v>90.8</v>
      </c>
      <c r="K147" s="69"/>
      <c r="L147" s="76">
        <v>2.4765599570000005</v>
      </c>
      <c r="M147" s="77">
        <v>1.5599018743107704E-5</v>
      </c>
      <c r="N147" s="77">
        <f t="shared" si="2"/>
        <v>1.1257977842467408E-4</v>
      </c>
      <c r="O147" s="77">
        <f>L147/'סכום נכסי הקרן'!$C$42</f>
        <v>7.5674176055380853E-7</v>
      </c>
    </row>
    <row r="148" spans="2:15">
      <c r="B148" s="75" t="s">
        <v>937</v>
      </c>
      <c r="C148" s="69" t="s">
        <v>938</v>
      </c>
      <c r="D148" s="82" t="s">
        <v>117</v>
      </c>
      <c r="E148" s="82" t="s">
        <v>251</v>
      </c>
      <c r="F148" s="69" t="s">
        <v>939</v>
      </c>
      <c r="G148" s="82" t="s">
        <v>664</v>
      </c>
      <c r="H148" s="82" t="s">
        <v>130</v>
      </c>
      <c r="I148" s="76">
        <v>632.47541200000012</v>
      </c>
      <c r="J148" s="78">
        <v>1900</v>
      </c>
      <c r="K148" s="69"/>
      <c r="L148" s="76">
        <v>12.017032824000001</v>
      </c>
      <c r="M148" s="77">
        <v>4.4433175175523141E-5</v>
      </c>
      <c r="N148" s="77">
        <f t="shared" si="2"/>
        <v>5.4627181095456725E-4</v>
      </c>
      <c r="O148" s="77">
        <f>L148/'סכום נכסי הקרן'!$C$42</f>
        <v>3.6719444446168376E-6</v>
      </c>
    </row>
    <row r="149" spans="2:15">
      <c r="B149" s="75" t="s">
        <v>940</v>
      </c>
      <c r="C149" s="69" t="s">
        <v>941</v>
      </c>
      <c r="D149" s="82" t="s">
        <v>117</v>
      </c>
      <c r="E149" s="82" t="s">
        <v>251</v>
      </c>
      <c r="F149" s="69" t="s">
        <v>942</v>
      </c>
      <c r="G149" s="82" t="s">
        <v>943</v>
      </c>
      <c r="H149" s="82" t="s">
        <v>130</v>
      </c>
      <c r="I149" s="76">
        <v>3874.0739620000008</v>
      </c>
      <c r="J149" s="78">
        <v>764.7</v>
      </c>
      <c r="K149" s="69"/>
      <c r="L149" s="76">
        <v>29.625043590000004</v>
      </c>
      <c r="M149" s="77">
        <v>4.1170048309589463E-5</v>
      </c>
      <c r="N149" s="77">
        <f t="shared" si="2"/>
        <v>1.3466990103577416E-3</v>
      </c>
      <c r="O149" s="77">
        <f>L149/'סכום נכסי הקרן'!$C$42</f>
        <v>9.0522773653890258E-6</v>
      </c>
    </row>
    <row r="150" spans="2:15">
      <c r="B150" s="75" t="s">
        <v>944</v>
      </c>
      <c r="C150" s="69" t="s">
        <v>945</v>
      </c>
      <c r="D150" s="82" t="s">
        <v>117</v>
      </c>
      <c r="E150" s="82" t="s">
        <v>251</v>
      </c>
      <c r="F150" s="69" t="s">
        <v>946</v>
      </c>
      <c r="G150" s="82" t="s">
        <v>534</v>
      </c>
      <c r="H150" s="82" t="s">
        <v>130</v>
      </c>
      <c r="I150" s="76">
        <v>546.74180999999999</v>
      </c>
      <c r="J150" s="78">
        <v>245.7</v>
      </c>
      <c r="K150" s="69"/>
      <c r="L150" s="76">
        <v>1.3433446310000001</v>
      </c>
      <c r="M150" s="77">
        <v>7.4312296166507271E-6</v>
      </c>
      <c r="N150" s="77">
        <f t="shared" si="2"/>
        <v>6.1065931587278563E-5</v>
      </c>
      <c r="O150" s="77">
        <f>L150/'סכום נכסי הקרן'!$C$42</f>
        <v>4.1047460943561003E-7</v>
      </c>
    </row>
    <row r="151" spans="2:15">
      <c r="B151" s="75" t="s">
        <v>947</v>
      </c>
      <c r="C151" s="69" t="s">
        <v>948</v>
      </c>
      <c r="D151" s="82" t="s">
        <v>117</v>
      </c>
      <c r="E151" s="82" t="s">
        <v>251</v>
      </c>
      <c r="F151" s="69" t="s">
        <v>949</v>
      </c>
      <c r="G151" s="82" t="s">
        <v>465</v>
      </c>
      <c r="H151" s="82" t="s">
        <v>130</v>
      </c>
      <c r="I151" s="76">
        <v>1235.1335740000002</v>
      </c>
      <c r="J151" s="78">
        <v>531.6</v>
      </c>
      <c r="K151" s="69"/>
      <c r="L151" s="76">
        <v>6.5659700840000008</v>
      </c>
      <c r="M151" s="77">
        <v>1.698279048386245E-5</v>
      </c>
      <c r="N151" s="77">
        <f t="shared" si="2"/>
        <v>2.9847670560545958E-4</v>
      </c>
      <c r="O151" s="77">
        <f>L151/'סכום נכסי הקרן'!$C$42</f>
        <v>2.0063086892225793E-6</v>
      </c>
    </row>
    <row r="152" spans="2:15">
      <c r="B152" s="75" t="s">
        <v>950</v>
      </c>
      <c r="C152" s="69" t="s">
        <v>951</v>
      </c>
      <c r="D152" s="82" t="s">
        <v>117</v>
      </c>
      <c r="E152" s="82" t="s">
        <v>251</v>
      </c>
      <c r="F152" s="69" t="s">
        <v>952</v>
      </c>
      <c r="G152" s="82" t="s">
        <v>486</v>
      </c>
      <c r="H152" s="82" t="s">
        <v>130</v>
      </c>
      <c r="I152" s="76">
        <v>1813.7405730000005</v>
      </c>
      <c r="J152" s="78">
        <v>206</v>
      </c>
      <c r="K152" s="69"/>
      <c r="L152" s="76">
        <v>3.7363055810000008</v>
      </c>
      <c r="M152" s="77">
        <v>1.4524347377140282E-5</v>
      </c>
      <c r="N152" s="77">
        <f t="shared" si="2"/>
        <v>1.6984545568821582E-4</v>
      </c>
      <c r="O152" s="77">
        <f>L152/'סכום נכסי הקרן'!$C$42</f>
        <v>1.1416717190073506E-6</v>
      </c>
    </row>
    <row r="153" spans="2:15">
      <c r="B153" s="75" t="s">
        <v>953</v>
      </c>
      <c r="C153" s="69" t="s">
        <v>954</v>
      </c>
      <c r="D153" s="82" t="s">
        <v>117</v>
      </c>
      <c r="E153" s="82" t="s">
        <v>251</v>
      </c>
      <c r="F153" s="69" t="s">
        <v>955</v>
      </c>
      <c r="G153" s="82" t="s">
        <v>451</v>
      </c>
      <c r="H153" s="82" t="s">
        <v>130</v>
      </c>
      <c r="I153" s="76">
        <v>435.11472500000013</v>
      </c>
      <c r="J153" s="78">
        <v>7412</v>
      </c>
      <c r="K153" s="69"/>
      <c r="L153" s="76">
        <v>32.250703416000007</v>
      </c>
      <c r="M153" s="77">
        <v>7.3358834964223838E-6</v>
      </c>
      <c r="N153" s="77">
        <f t="shared" si="2"/>
        <v>1.4660565896459576E-3</v>
      </c>
      <c r="O153" s="77">
        <f>L153/'סכום נכסי הקרן'!$C$42</f>
        <v>9.8545783287582103E-6</v>
      </c>
    </row>
    <row r="154" spans="2:15">
      <c r="B154" s="75" t="s">
        <v>956</v>
      </c>
      <c r="C154" s="69" t="s">
        <v>957</v>
      </c>
      <c r="D154" s="82" t="s">
        <v>117</v>
      </c>
      <c r="E154" s="82" t="s">
        <v>251</v>
      </c>
      <c r="F154" s="69" t="s">
        <v>958</v>
      </c>
      <c r="G154" s="82" t="s">
        <v>126</v>
      </c>
      <c r="H154" s="82" t="s">
        <v>130</v>
      </c>
      <c r="I154" s="76">
        <v>632.99984700000016</v>
      </c>
      <c r="J154" s="78">
        <v>1352</v>
      </c>
      <c r="K154" s="69"/>
      <c r="L154" s="76">
        <v>8.5581579260000016</v>
      </c>
      <c r="M154" s="77">
        <v>5.4925608928181594E-5</v>
      </c>
      <c r="N154" s="77">
        <f t="shared" si="2"/>
        <v>3.8903783464203377E-4</v>
      </c>
      <c r="O154" s="77">
        <f>L154/'סכום נכסי הקרן'!$C$42</f>
        <v>2.615044904410029E-6</v>
      </c>
    </row>
    <row r="155" spans="2:15">
      <c r="B155" s="75" t="s">
        <v>959</v>
      </c>
      <c r="C155" s="69" t="s">
        <v>960</v>
      </c>
      <c r="D155" s="82" t="s">
        <v>117</v>
      </c>
      <c r="E155" s="82" t="s">
        <v>251</v>
      </c>
      <c r="F155" s="69" t="s">
        <v>961</v>
      </c>
      <c r="G155" s="82" t="s">
        <v>428</v>
      </c>
      <c r="H155" s="82" t="s">
        <v>130</v>
      </c>
      <c r="I155" s="76">
        <v>265.52480400000002</v>
      </c>
      <c r="J155" s="78">
        <v>28700</v>
      </c>
      <c r="K155" s="69"/>
      <c r="L155" s="76">
        <v>76.205618880000003</v>
      </c>
      <c r="M155" s="77">
        <v>7.2742695178774168E-5</v>
      </c>
      <c r="N155" s="77">
        <f t="shared" si="2"/>
        <v>3.4641647435089975E-3</v>
      </c>
      <c r="O155" s="77">
        <f>L155/'סכום נכסי הקרן'!$C$42</f>
        <v>2.3285515067925222E-5</v>
      </c>
    </row>
    <row r="156" spans="2:15">
      <c r="B156" s="75" t="s">
        <v>962</v>
      </c>
      <c r="C156" s="69" t="s">
        <v>963</v>
      </c>
      <c r="D156" s="82" t="s">
        <v>117</v>
      </c>
      <c r="E156" s="82" t="s">
        <v>251</v>
      </c>
      <c r="F156" s="69" t="s">
        <v>964</v>
      </c>
      <c r="G156" s="82" t="s">
        <v>756</v>
      </c>
      <c r="H156" s="82" t="s">
        <v>130</v>
      </c>
      <c r="I156" s="76">
        <v>772.08460200000013</v>
      </c>
      <c r="J156" s="78">
        <v>619.29999999999995</v>
      </c>
      <c r="K156" s="69"/>
      <c r="L156" s="76">
        <v>4.7815199400000008</v>
      </c>
      <c r="M156" s="77">
        <v>3.5299260904413358E-5</v>
      </c>
      <c r="N156" s="77">
        <f t="shared" si="2"/>
        <v>2.1735894334269933E-4</v>
      </c>
      <c r="O156" s="77">
        <f>L156/'סכום נכסי הקרן'!$C$42</f>
        <v>1.4610491489581735E-6</v>
      </c>
    </row>
    <row r="157" spans="2:15">
      <c r="B157" s="75" t="s">
        <v>965</v>
      </c>
      <c r="C157" s="69" t="s">
        <v>966</v>
      </c>
      <c r="D157" s="82" t="s">
        <v>117</v>
      </c>
      <c r="E157" s="82" t="s">
        <v>251</v>
      </c>
      <c r="F157" s="69" t="s">
        <v>967</v>
      </c>
      <c r="G157" s="82" t="s">
        <v>664</v>
      </c>
      <c r="H157" s="82" t="s">
        <v>130</v>
      </c>
      <c r="I157" s="76">
        <v>26.672890000000002</v>
      </c>
      <c r="J157" s="78">
        <v>12670</v>
      </c>
      <c r="K157" s="69"/>
      <c r="L157" s="76">
        <v>3.3794551680000002</v>
      </c>
      <c r="M157" s="77">
        <v>8.0223464460073687E-6</v>
      </c>
      <c r="N157" s="77">
        <f t="shared" si="2"/>
        <v>1.5362370409575336E-4</v>
      </c>
      <c r="O157" s="77">
        <f>L157/'סכום נכסי הקרן'!$C$42</f>
        <v>1.0326319160239035E-6</v>
      </c>
    </row>
    <row r="158" spans="2:15">
      <c r="B158" s="75" t="s">
        <v>968</v>
      </c>
      <c r="C158" s="69" t="s">
        <v>969</v>
      </c>
      <c r="D158" s="82" t="s">
        <v>117</v>
      </c>
      <c r="E158" s="82" t="s">
        <v>251</v>
      </c>
      <c r="F158" s="69" t="s">
        <v>970</v>
      </c>
      <c r="G158" s="82" t="s">
        <v>125</v>
      </c>
      <c r="H158" s="82" t="s">
        <v>130</v>
      </c>
      <c r="I158" s="76">
        <v>1715.3459180000002</v>
      </c>
      <c r="J158" s="78">
        <v>839.3</v>
      </c>
      <c r="K158" s="69"/>
      <c r="L158" s="76">
        <v>14.396898287000003</v>
      </c>
      <c r="M158" s="77">
        <v>4.329483305029944E-5</v>
      </c>
      <c r="N158" s="77">
        <f t="shared" si="2"/>
        <v>6.5445603873705445E-4</v>
      </c>
      <c r="O158" s="77">
        <f>L158/'סכום נכסי הקרן'!$C$42</f>
        <v>4.3991400755004979E-6</v>
      </c>
    </row>
    <row r="159" spans="2:15">
      <c r="B159" s="75" t="s">
        <v>973</v>
      </c>
      <c r="C159" s="69" t="s">
        <v>974</v>
      </c>
      <c r="D159" s="82" t="s">
        <v>117</v>
      </c>
      <c r="E159" s="82" t="s">
        <v>251</v>
      </c>
      <c r="F159" s="69" t="s">
        <v>975</v>
      </c>
      <c r="G159" s="82" t="s">
        <v>403</v>
      </c>
      <c r="H159" s="82" t="s">
        <v>130</v>
      </c>
      <c r="I159" s="76">
        <v>852.81789000000015</v>
      </c>
      <c r="J159" s="78">
        <v>8907</v>
      </c>
      <c r="K159" s="69"/>
      <c r="L159" s="76">
        <v>75.960489470000013</v>
      </c>
      <c r="M159" s="77">
        <v>3.4112715600000007E-5</v>
      </c>
      <c r="N159" s="77">
        <f t="shared" si="2"/>
        <v>3.4530216195215614E-3</v>
      </c>
      <c r="O159" s="77">
        <f>L159/'סכום נכסי הקרן'!$C$42</f>
        <v>2.321061291957925E-5</v>
      </c>
    </row>
    <row r="160" spans="2:15">
      <c r="B160" s="75" t="s">
        <v>976</v>
      </c>
      <c r="C160" s="69" t="s">
        <v>977</v>
      </c>
      <c r="D160" s="82" t="s">
        <v>117</v>
      </c>
      <c r="E160" s="82" t="s">
        <v>251</v>
      </c>
      <c r="F160" s="69" t="s">
        <v>978</v>
      </c>
      <c r="G160" s="82" t="s">
        <v>486</v>
      </c>
      <c r="H160" s="82" t="s">
        <v>130</v>
      </c>
      <c r="I160" s="76">
        <v>2412.6035980000001</v>
      </c>
      <c r="J160" s="78">
        <v>761.9</v>
      </c>
      <c r="K160" s="69"/>
      <c r="L160" s="76">
        <v>18.38162681</v>
      </c>
      <c r="M160" s="77">
        <v>1.7352250710721266E-5</v>
      </c>
      <c r="N160" s="77">
        <f t="shared" si="2"/>
        <v>8.355943362104713E-4</v>
      </c>
      <c r="O160" s="77">
        <f>L160/'סכום נכסי הקרן'!$C$42</f>
        <v>5.6167203199443812E-6</v>
      </c>
    </row>
    <row r="161" spans="2:15">
      <c r="B161" s="75" t="s">
        <v>979</v>
      </c>
      <c r="C161" s="69" t="s">
        <v>980</v>
      </c>
      <c r="D161" s="82" t="s">
        <v>117</v>
      </c>
      <c r="E161" s="82" t="s">
        <v>251</v>
      </c>
      <c r="F161" s="69" t="s">
        <v>981</v>
      </c>
      <c r="G161" s="82" t="s">
        <v>152</v>
      </c>
      <c r="H161" s="82" t="s">
        <v>130</v>
      </c>
      <c r="I161" s="76">
        <v>356.09772000000004</v>
      </c>
      <c r="J161" s="78">
        <v>642.70000000000005</v>
      </c>
      <c r="K161" s="69"/>
      <c r="L161" s="76">
        <v>2.2886400460000003</v>
      </c>
      <c r="M161" s="77">
        <v>4.6975827015982969E-5</v>
      </c>
      <c r="N161" s="77">
        <f t="shared" si="2"/>
        <v>1.0403729114017807E-4</v>
      </c>
      <c r="O161" s="77">
        <f>L161/'סכום נכסי הקרן'!$C$42</f>
        <v>6.993206414360147E-7</v>
      </c>
    </row>
    <row r="162" spans="2:15">
      <c r="B162" s="75" t="s">
        <v>982</v>
      </c>
      <c r="C162" s="69" t="s">
        <v>983</v>
      </c>
      <c r="D162" s="82" t="s">
        <v>117</v>
      </c>
      <c r="E162" s="82" t="s">
        <v>251</v>
      </c>
      <c r="F162" s="69" t="s">
        <v>984</v>
      </c>
      <c r="G162" s="82" t="s">
        <v>465</v>
      </c>
      <c r="H162" s="82" t="s">
        <v>130</v>
      </c>
      <c r="I162" s="76">
        <v>1166.3943050000003</v>
      </c>
      <c r="J162" s="78">
        <v>510.4</v>
      </c>
      <c r="K162" s="69"/>
      <c r="L162" s="76">
        <v>5.9532765320000012</v>
      </c>
      <c r="M162" s="77">
        <v>1.9964409722831401E-5</v>
      </c>
      <c r="N162" s="77">
        <f t="shared" si="2"/>
        <v>2.7062480396608144E-4</v>
      </c>
      <c r="O162" s="77">
        <f>L162/'סכום נכסי הקרן'!$C$42</f>
        <v>1.8190930331226992E-6</v>
      </c>
    </row>
    <row r="163" spans="2:15">
      <c r="B163" s="75" t="s">
        <v>985</v>
      </c>
      <c r="C163" s="69" t="s">
        <v>986</v>
      </c>
      <c r="D163" s="82" t="s">
        <v>117</v>
      </c>
      <c r="E163" s="82" t="s">
        <v>251</v>
      </c>
      <c r="F163" s="69" t="s">
        <v>987</v>
      </c>
      <c r="G163" s="82" t="s">
        <v>154</v>
      </c>
      <c r="H163" s="82" t="s">
        <v>130</v>
      </c>
      <c r="I163" s="76">
        <v>7118.181383000001</v>
      </c>
      <c r="J163" s="78">
        <v>26.7</v>
      </c>
      <c r="K163" s="69"/>
      <c r="L163" s="76">
        <v>1.9005544300000003</v>
      </c>
      <c r="M163" s="77">
        <v>5.1848372003332614E-5</v>
      </c>
      <c r="N163" s="77">
        <f t="shared" si="2"/>
        <v>8.6395645705513095E-5</v>
      </c>
      <c r="O163" s="77">
        <f>L163/'סכום נכסי הקרן'!$C$42</f>
        <v>5.8073655811214426E-7</v>
      </c>
    </row>
    <row r="164" spans="2:15">
      <c r="B164" s="75" t="s">
        <v>988</v>
      </c>
      <c r="C164" s="69" t="s">
        <v>989</v>
      </c>
      <c r="D164" s="82" t="s">
        <v>117</v>
      </c>
      <c r="E164" s="82" t="s">
        <v>251</v>
      </c>
      <c r="F164" s="69" t="s">
        <v>990</v>
      </c>
      <c r="G164" s="82" t="s">
        <v>842</v>
      </c>
      <c r="H164" s="82" t="s">
        <v>130</v>
      </c>
      <c r="I164" s="76">
        <v>73.756287000000015</v>
      </c>
      <c r="J164" s="78">
        <v>927</v>
      </c>
      <c r="K164" s="69"/>
      <c r="L164" s="76">
        <v>0.68372078199999997</v>
      </c>
      <c r="M164" s="77">
        <v>3.9552896242532388E-6</v>
      </c>
      <c r="N164" s="77">
        <f t="shared" si="2"/>
        <v>3.1080666520646998E-5</v>
      </c>
      <c r="O164" s="77">
        <f>L164/'סכום נכסי הקרן'!$C$42</f>
        <v>2.0891885408850069E-7</v>
      </c>
    </row>
    <row r="165" spans="2:15">
      <c r="B165" s="75" t="s">
        <v>991</v>
      </c>
      <c r="C165" s="69" t="s">
        <v>992</v>
      </c>
      <c r="D165" s="82" t="s">
        <v>117</v>
      </c>
      <c r="E165" s="82" t="s">
        <v>251</v>
      </c>
      <c r="F165" s="69" t="s">
        <v>993</v>
      </c>
      <c r="G165" s="82" t="s">
        <v>346</v>
      </c>
      <c r="H165" s="82" t="s">
        <v>130</v>
      </c>
      <c r="I165" s="76">
        <v>6954.9100390000012</v>
      </c>
      <c r="J165" s="78">
        <v>933</v>
      </c>
      <c r="K165" s="69"/>
      <c r="L165" s="76">
        <v>64.889310660000021</v>
      </c>
      <c r="M165" s="77">
        <v>6.5165518284842375E-5</v>
      </c>
      <c r="N165" s="77">
        <f t="shared" si="2"/>
        <v>2.9497465609844885E-3</v>
      </c>
      <c r="O165" s="77">
        <f>L165/'סכום נכסי הקרן'!$C$42</f>
        <v>1.9827685193398055E-5</v>
      </c>
    </row>
    <row r="166" spans="2:15">
      <c r="B166" s="75" t="s">
        <v>994</v>
      </c>
      <c r="C166" s="69" t="s">
        <v>995</v>
      </c>
      <c r="D166" s="82" t="s">
        <v>117</v>
      </c>
      <c r="E166" s="82" t="s">
        <v>251</v>
      </c>
      <c r="F166" s="69" t="s">
        <v>996</v>
      </c>
      <c r="G166" s="82" t="s">
        <v>152</v>
      </c>
      <c r="H166" s="82" t="s">
        <v>130</v>
      </c>
      <c r="I166" s="76">
        <v>2902.7904540000004</v>
      </c>
      <c r="J166" s="78">
        <v>384.2</v>
      </c>
      <c r="K166" s="69"/>
      <c r="L166" s="76">
        <v>11.152520922000001</v>
      </c>
      <c r="M166" s="77">
        <v>3.7950636085109959E-5</v>
      </c>
      <c r="N166" s="77">
        <f t="shared" si="2"/>
        <v>5.0697271864002028E-4</v>
      </c>
      <c r="O166" s="77">
        <f>L166/'סכום נכסי הקרן'!$C$42</f>
        <v>3.4077827565906424E-6</v>
      </c>
    </row>
    <row r="167" spans="2:15">
      <c r="B167" s="75" t="s">
        <v>997</v>
      </c>
      <c r="C167" s="69" t="s">
        <v>998</v>
      </c>
      <c r="D167" s="82" t="s">
        <v>117</v>
      </c>
      <c r="E167" s="82" t="s">
        <v>251</v>
      </c>
      <c r="F167" s="69" t="s">
        <v>999</v>
      </c>
      <c r="G167" s="82" t="s">
        <v>428</v>
      </c>
      <c r="H167" s="82" t="s">
        <v>130</v>
      </c>
      <c r="I167" s="76">
        <v>8.2512320000000017</v>
      </c>
      <c r="J167" s="78">
        <v>158.5</v>
      </c>
      <c r="K167" s="69"/>
      <c r="L167" s="76">
        <v>1.3078207000000003E-2</v>
      </c>
      <c r="M167" s="77">
        <v>1.2035749444651333E-6</v>
      </c>
      <c r="N167" s="77">
        <f t="shared" si="2"/>
        <v>5.945108020060027E-7</v>
      </c>
      <c r="O167" s="77">
        <f>L167/'סכום נכסי הקרן'!$C$42</f>
        <v>3.9961985826726112E-9</v>
      </c>
    </row>
    <row r="168" spans="2:15">
      <c r="B168" s="75" t="s">
        <v>1000</v>
      </c>
      <c r="C168" s="69" t="s">
        <v>1001</v>
      </c>
      <c r="D168" s="82" t="s">
        <v>117</v>
      </c>
      <c r="E168" s="82" t="s">
        <v>251</v>
      </c>
      <c r="F168" s="69" t="s">
        <v>1002</v>
      </c>
      <c r="G168" s="82" t="s">
        <v>1003</v>
      </c>
      <c r="H168" s="82" t="s">
        <v>130</v>
      </c>
      <c r="I168" s="76">
        <v>876.75575000000015</v>
      </c>
      <c r="J168" s="78">
        <v>635.5</v>
      </c>
      <c r="K168" s="69"/>
      <c r="L168" s="76">
        <v>5.5717827910000004</v>
      </c>
      <c r="M168" s="77">
        <v>1.7546342553673247E-5</v>
      </c>
      <c r="N168" s="77">
        <f t="shared" si="2"/>
        <v>2.5328281282599777E-4</v>
      </c>
      <c r="O168" s="77">
        <f>L168/'סכום נכסי הקרן'!$C$42</f>
        <v>1.702523174037071E-6</v>
      </c>
    </row>
    <row r="169" spans="2:15">
      <c r="B169" s="75" t="s">
        <v>1004</v>
      </c>
      <c r="C169" s="69" t="s">
        <v>1005</v>
      </c>
      <c r="D169" s="82" t="s">
        <v>117</v>
      </c>
      <c r="E169" s="82" t="s">
        <v>251</v>
      </c>
      <c r="F169" s="69" t="s">
        <v>1006</v>
      </c>
      <c r="G169" s="82" t="s">
        <v>346</v>
      </c>
      <c r="H169" s="82" t="s">
        <v>130</v>
      </c>
      <c r="I169" s="76">
        <v>398.34763500000008</v>
      </c>
      <c r="J169" s="78">
        <v>553.5</v>
      </c>
      <c r="K169" s="69"/>
      <c r="L169" s="76">
        <v>2.2048541650000009</v>
      </c>
      <c r="M169" s="77">
        <v>2.6540809226648801E-5</v>
      </c>
      <c r="N169" s="77">
        <f t="shared" si="2"/>
        <v>1.0022854187431241E-4</v>
      </c>
      <c r="O169" s="77">
        <f>L169/'סכום נכסי הקרן'!$C$42</f>
        <v>6.7371888892512591E-7</v>
      </c>
    </row>
    <row r="170" spans="2:15">
      <c r="B170" s="75" t="s">
        <v>1007</v>
      </c>
      <c r="C170" s="69" t="s">
        <v>1008</v>
      </c>
      <c r="D170" s="82" t="s">
        <v>117</v>
      </c>
      <c r="E170" s="82" t="s">
        <v>251</v>
      </c>
      <c r="F170" s="69" t="s">
        <v>1009</v>
      </c>
      <c r="G170" s="82" t="s">
        <v>346</v>
      </c>
      <c r="H170" s="82" t="s">
        <v>130</v>
      </c>
      <c r="I170" s="76">
        <v>873.95930400000009</v>
      </c>
      <c r="J170" s="78">
        <v>2450</v>
      </c>
      <c r="K170" s="69"/>
      <c r="L170" s="76">
        <v>21.412002943000005</v>
      </c>
      <c r="M170" s="77">
        <v>3.3972507653596609E-5</v>
      </c>
      <c r="N170" s="77">
        <f t="shared" si="2"/>
        <v>9.7334956100616999E-4</v>
      </c>
      <c r="O170" s="77">
        <f>L170/'סכום נכסי הקרן'!$C$42</f>
        <v>6.5426870681124997E-6</v>
      </c>
    </row>
    <row r="171" spans="2:15">
      <c r="B171" s="75" t="s">
        <v>1010</v>
      </c>
      <c r="C171" s="69" t="s">
        <v>1011</v>
      </c>
      <c r="D171" s="82" t="s">
        <v>117</v>
      </c>
      <c r="E171" s="82" t="s">
        <v>251</v>
      </c>
      <c r="F171" s="69" t="s">
        <v>1012</v>
      </c>
      <c r="G171" s="82" t="s">
        <v>413</v>
      </c>
      <c r="H171" s="82" t="s">
        <v>130</v>
      </c>
      <c r="I171" s="76">
        <v>12125.070713999999</v>
      </c>
      <c r="J171" s="78">
        <v>182.7</v>
      </c>
      <c r="K171" s="69"/>
      <c r="L171" s="76">
        <v>22.152504196999999</v>
      </c>
      <c r="M171" s="77">
        <v>5.3006212492968134E-5</v>
      </c>
      <c r="N171" s="77">
        <f t="shared" si="2"/>
        <v>1.0070113614656664E-3</v>
      </c>
      <c r="O171" s="77">
        <f>L171/'סכום נכסי הקרן'!$C$42</f>
        <v>6.7689558572287804E-6</v>
      </c>
    </row>
    <row r="172" spans="2:15">
      <c r="B172" s="75" t="s">
        <v>1013</v>
      </c>
      <c r="C172" s="69" t="s">
        <v>1014</v>
      </c>
      <c r="D172" s="82" t="s">
        <v>117</v>
      </c>
      <c r="E172" s="82" t="s">
        <v>251</v>
      </c>
      <c r="F172" s="69" t="s">
        <v>1015</v>
      </c>
      <c r="G172" s="82" t="s">
        <v>534</v>
      </c>
      <c r="H172" s="82" t="s">
        <v>130</v>
      </c>
      <c r="I172" s="76">
        <v>4855.8780000000006</v>
      </c>
      <c r="J172" s="78">
        <v>452.9</v>
      </c>
      <c r="K172" s="69"/>
      <c r="L172" s="76">
        <v>21.992271462000005</v>
      </c>
      <c r="M172" s="77">
        <v>1.688942297659212E-5</v>
      </c>
      <c r="N172" s="77">
        <f t="shared" si="2"/>
        <v>9.9972748135943599E-4</v>
      </c>
      <c r="O172" s="77">
        <f>L172/'סכום נכסי הקרן'!$C$42</f>
        <v>6.7199948774473223E-6</v>
      </c>
    </row>
    <row r="173" spans="2:15">
      <c r="B173" s="75" t="s">
        <v>1016</v>
      </c>
      <c r="C173" s="69" t="s">
        <v>1017</v>
      </c>
      <c r="D173" s="82" t="s">
        <v>117</v>
      </c>
      <c r="E173" s="82" t="s">
        <v>251</v>
      </c>
      <c r="F173" s="69" t="s">
        <v>1018</v>
      </c>
      <c r="G173" s="82" t="s">
        <v>403</v>
      </c>
      <c r="H173" s="82" t="s">
        <v>130</v>
      </c>
      <c r="I173" s="76">
        <v>4080.0166040000004</v>
      </c>
      <c r="J173" s="78">
        <v>636.5</v>
      </c>
      <c r="K173" s="76">
        <v>0.26754708900000002</v>
      </c>
      <c r="L173" s="76">
        <v>26.236852773000003</v>
      </c>
      <c r="M173" s="77">
        <v>2.6754613734032933E-5</v>
      </c>
      <c r="N173" s="77">
        <f t="shared" si="2"/>
        <v>1.1926782000154642E-3</v>
      </c>
      <c r="O173" s="77">
        <f>L173/'סכום נכסי הקרן'!$C$42</f>
        <v>8.0169761699942921E-6</v>
      </c>
    </row>
    <row r="174" spans="2:15">
      <c r="B174" s="75" t="s">
        <v>1019</v>
      </c>
      <c r="C174" s="69" t="s">
        <v>1020</v>
      </c>
      <c r="D174" s="82" t="s">
        <v>117</v>
      </c>
      <c r="E174" s="82" t="s">
        <v>251</v>
      </c>
      <c r="F174" s="69" t="s">
        <v>1021</v>
      </c>
      <c r="G174" s="82" t="s">
        <v>534</v>
      </c>
      <c r="H174" s="82" t="s">
        <v>130</v>
      </c>
      <c r="I174" s="76">
        <v>75.750078000000016</v>
      </c>
      <c r="J174" s="78">
        <v>18910</v>
      </c>
      <c r="K174" s="69"/>
      <c r="L174" s="76">
        <v>14.324339783000001</v>
      </c>
      <c r="M174" s="77">
        <v>3.3507814722102184E-5</v>
      </c>
      <c r="N174" s="77">
        <f t="shared" si="2"/>
        <v>6.5115766500697069E-4</v>
      </c>
      <c r="O174" s="77">
        <f>L174/'סכום נכסי הקרן'!$C$42</f>
        <v>4.3769689788933213E-6</v>
      </c>
    </row>
    <row r="175" spans="2:15">
      <c r="B175" s="75" t="s">
        <v>1022</v>
      </c>
      <c r="C175" s="69" t="s">
        <v>1023</v>
      </c>
      <c r="D175" s="82" t="s">
        <v>117</v>
      </c>
      <c r="E175" s="82" t="s">
        <v>251</v>
      </c>
      <c r="F175" s="69" t="s">
        <v>1024</v>
      </c>
      <c r="G175" s="82" t="s">
        <v>1025</v>
      </c>
      <c r="H175" s="82" t="s">
        <v>130</v>
      </c>
      <c r="I175" s="76">
        <v>358.08053700000005</v>
      </c>
      <c r="J175" s="78">
        <v>1951</v>
      </c>
      <c r="K175" s="69"/>
      <c r="L175" s="76">
        <v>6.9861512740000009</v>
      </c>
      <c r="M175" s="77">
        <v>7.9893099632088027E-6</v>
      </c>
      <c r="N175" s="77">
        <f t="shared" si="2"/>
        <v>3.1757735573699031E-4</v>
      </c>
      <c r="O175" s="77">
        <f>L175/'סכום נכסי הקרן'!$C$42</f>
        <v>2.1346999492740289E-6</v>
      </c>
    </row>
    <row r="176" spans="2:15">
      <c r="B176" s="75" t="s">
        <v>1026</v>
      </c>
      <c r="C176" s="69" t="s">
        <v>1027</v>
      </c>
      <c r="D176" s="82" t="s">
        <v>117</v>
      </c>
      <c r="E176" s="82" t="s">
        <v>251</v>
      </c>
      <c r="F176" s="69" t="s">
        <v>467</v>
      </c>
      <c r="G176" s="82" t="s">
        <v>403</v>
      </c>
      <c r="H176" s="82" t="s">
        <v>130</v>
      </c>
      <c r="I176" s="76">
        <v>578.32975500000009</v>
      </c>
      <c r="J176" s="78">
        <v>6.5</v>
      </c>
      <c r="K176" s="69"/>
      <c r="L176" s="76">
        <v>3.7591434000000007E-2</v>
      </c>
      <c r="M176" s="77">
        <v>2.3528591952333683E-5</v>
      </c>
      <c r="N176" s="77">
        <f t="shared" si="2"/>
        <v>1.7088362017741208E-6</v>
      </c>
      <c r="O176" s="77">
        <f>L176/'סכום נכסי הקרן'!$C$42</f>
        <v>1.1486500807903637E-8</v>
      </c>
    </row>
    <row r="177" spans="2:15">
      <c r="B177" s="75" t="s">
        <v>1028</v>
      </c>
      <c r="C177" s="69" t="s">
        <v>1029</v>
      </c>
      <c r="D177" s="82" t="s">
        <v>117</v>
      </c>
      <c r="E177" s="82" t="s">
        <v>251</v>
      </c>
      <c r="F177" s="69" t="s">
        <v>1030</v>
      </c>
      <c r="G177" s="82" t="s">
        <v>664</v>
      </c>
      <c r="H177" s="82" t="s">
        <v>130</v>
      </c>
      <c r="I177" s="76">
        <v>460.46564500000005</v>
      </c>
      <c r="J177" s="78">
        <v>8116</v>
      </c>
      <c r="K177" s="69"/>
      <c r="L177" s="76">
        <v>37.371391780000003</v>
      </c>
      <c r="M177" s="77">
        <v>3.66101689727096E-5</v>
      </c>
      <c r="N177" s="77">
        <f t="shared" si="2"/>
        <v>1.6988334944697185E-3</v>
      </c>
      <c r="O177" s="77">
        <f>L177/'סכום נכסי הקרן'!$C$42</f>
        <v>1.1419264342867401E-5</v>
      </c>
    </row>
    <row r="178" spans="2:15">
      <c r="B178" s="75" t="s">
        <v>1031</v>
      </c>
      <c r="C178" s="69" t="s">
        <v>1032</v>
      </c>
      <c r="D178" s="82" t="s">
        <v>117</v>
      </c>
      <c r="E178" s="82" t="s">
        <v>251</v>
      </c>
      <c r="F178" s="69" t="s">
        <v>1033</v>
      </c>
      <c r="G178" s="82" t="s">
        <v>346</v>
      </c>
      <c r="H178" s="82" t="s">
        <v>130</v>
      </c>
      <c r="I178" s="76">
        <v>4467.2685579999998</v>
      </c>
      <c r="J178" s="78">
        <v>415.6</v>
      </c>
      <c r="K178" s="69"/>
      <c r="L178" s="76">
        <v>18.565968127000005</v>
      </c>
      <c r="M178" s="77">
        <v>5.2311745748207729E-5</v>
      </c>
      <c r="N178" s="77">
        <f t="shared" si="2"/>
        <v>8.4397414731244538E-4</v>
      </c>
      <c r="O178" s="77">
        <f>L178/'סכום נכסי הקרן'!$C$42</f>
        <v>5.673047957954961E-6</v>
      </c>
    </row>
    <row r="179" spans="2:15">
      <c r="B179" s="75" t="s">
        <v>1034</v>
      </c>
      <c r="C179" s="69" t="s">
        <v>1035</v>
      </c>
      <c r="D179" s="82" t="s">
        <v>117</v>
      </c>
      <c r="E179" s="82" t="s">
        <v>251</v>
      </c>
      <c r="F179" s="69" t="s">
        <v>569</v>
      </c>
      <c r="G179" s="82" t="s">
        <v>265</v>
      </c>
      <c r="H179" s="82" t="s">
        <v>130</v>
      </c>
      <c r="I179" s="76">
        <v>5988.9161999999997</v>
      </c>
      <c r="J179" s="78">
        <v>566.6</v>
      </c>
      <c r="K179" s="69"/>
      <c r="L179" s="76">
        <v>33.933199189000007</v>
      </c>
      <c r="M179" s="77">
        <v>8.423203472506835E-5</v>
      </c>
      <c r="N179" s="77">
        <f t="shared" si="2"/>
        <v>1.5425396971069376E-3</v>
      </c>
      <c r="O179" s="77">
        <f>L179/'סכום נכסי הקרן'!$C$42</f>
        <v>1.0368684522628308E-5</v>
      </c>
    </row>
    <row r="180" spans="2:15">
      <c r="B180" s="75" t="s">
        <v>1036</v>
      </c>
      <c r="C180" s="69" t="s">
        <v>1037</v>
      </c>
      <c r="D180" s="82" t="s">
        <v>117</v>
      </c>
      <c r="E180" s="82" t="s">
        <v>251</v>
      </c>
      <c r="F180" s="69" t="s">
        <v>1038</v>
      </c>
      <c r="G180" s="82" t="s">
        <v>154</v>
      </c>
      <c r="H180" s="82" t="s">
        <v>130</v>
      </c>
      <c r="I180" s="76">
        <v>1014.8785020000001</v>
      </c>
      <c r="J180" s="78">
        <v>71.8</v>
      </c>
      <c r="K180" s="69"/>
      <c r="L180" s="76">
        <v>0.72868276400000009</v>
      </c>
      <c r="M180" s="77">
        <v>2.5848322579228737E-5</v>
      </c>
      <c r="N180" s="77">
        <f t="shared" si="2"/>
        <v>3.3124554033560623E-5</v>
      </c>
      <c r="O180" s="77">
        <f>L180/'סכום נכסי הקרן'!$C$42</f>
        <v>2.226575117456667E-7</v>
      </c>
    </row>
    <row r="181" spans="2:15">
      <c r="B181" s="75" t="s">
        <v>1039</v>
      </c>
      <c r="C181" s="69" t="s">
        <v>1040</v>
      </c>
      <c r="D181" s="82" t="s">
        <v>117</v>
      </c>
      <c r="E181" s="82" t="s">
        <v>251</v>
      </c>
      <c r="F181" s="69" t="s">
        <v>1041</v>
      </c>
      <c r="G181" s="82" t="s">
        <v>428</v>
      </c>
      <c r="H181" s="82" t="s">
        <v>130</v>
      </c>
      <c r="I181" s="76">
        <v>1237.8167170000002</v>
      </c>
      <c r="J181" s="78">
        <v>3471</v>
      </c>
      <c r="K181" s="69"/>
      <c r="L181" s="76">
        <v>42.964618242000007</v>
      </c>
      <c r="M181" s="77">
        <v>3.4682452143457553E-5</v>
      </c>
      <c r="N181" s="77">
        <f t="shared" si="2"/>
        <v>1.953091096427297E-3</v>
      </c>
      <c r="O181" s="77">
        <f>L181/'סכום נכסי הקרן'!$C$42</f>
        <v>1.3128339880516511E-5</v>
      </c>
    </row>
    <row r="182" spans="2:15">
      <c r="B182" s="75" t="s">
        <v>1042</v>
      </c>
      <c r="C182" s="69" t="s">
        <v>1043</v>
      </c>
      <c r="D182" s="82" t="s">
        <v>117</v>
      </c>
      <c r="E182" s="82" t="s">
        <v>251</v>
      </c>
      <c r="F182" s="69" t="s">
        <v>1044</v>
      </c>
      <c r="G182" s="82" t="s">
        <v>346</v>
      </c>
      <c r="H182" s="82" t="s">
        <v>130</v>
      </c>
      <c r="I182" s="76">
        <v>269.77100000000007</v>
      </c>
      <c r="J182" s="78">
        <v>6021</v>
      </c>
      <c r="K182" s="69"/>
      <c r="L182" s="76">
        <v>16.242911910000004</v>
      </c>
      <c r="M182" s="77">
        <v>3.21010733239725E-5</v>
      </c>
      <c r="N182" s="77">
        <f t="shared" si="2"/>
        <v>7.383723614809701E-4</v>
      </c>
      <c r="O182" s="77">
        <f>L182/'סכום נכסי הקרן'!$C$42</f>
        <v>4.9632110543301597E-6</v>
      </c>
    </row>
    <row r="183" spans="2:15">
      <c r="B183" s="75" t="s">
        <v>1045</v>
      </c>
      <c r="C183" s="69" t="s">
        <v>1046</v>
      </c>
      <c r="D183" s="82" t="s">
        <v>117</v>
      </c>
      <c r="E183" s="82" t="s">
        <v>251</v>
      </c>
      <c r="F183" s="69" t="s">
        <v>1047</v>
      </c>
      <c r="G183" s="82" t="s">
        <v>346</v>
      </c>
      <c r="H183" s="82" t="s">
        <v>130</v>
      </c>
      <c r="I183" s="76">
        <v>1057.8217290000002</v>
      </c>
      <c r="J183" s="78">
        <v>1028</v>
      </c>
      <c r="K183" s="69"/>
      <c r="L183" s="76">
        <v>10.874407373000002</v>
      </c>
      <c r="M183" s="77">
        <v>6.3441237336602307E-5</v>
      </c>
      <c r="N183" s="77">
        <f t="shared" si="2"/>
        <v>4.9433019745460667E-4</v>
      </c>
      <c r="O183" s="77">
        <f>L183/'סכום נכסי הקרן'!$C$42</f>
        <v>3.3228019201246154E-6</v>
      </c>
    </row>
    <row r="184" spans="2:15">
      <c r="B184" s="75" t="s">
        <v>1048</v>
      </c>
      <c r="C184" s="69" t="s">
        <v>1049</v>
      </c>
      <c r="D184" s="82" t="s">
        <v>117</v>
      </c>
      <c r="E184" s="82" t="s">
        <v>251</v>
      </c>
      <c r="F184" s="69" t="s">
        <v>1050</v>
      </c>
      <c r="G184" s="82" t="s">
        <v>124</v>
      </c>
      <c r="H184" s="82" t="s">
        <v>130</v>
      </c>
      <c r="I184" s="76">
        <v>858.14155100000016</v>
      </c>
      <c r="J184" s="78">
        <v>862.9</v>
      </c>
      <c r="K184" s="69"/>
      <c r="L184" s="76">
        <v>7.4049034440000003</v>
      </c>
      <c r="M184" s="77">
        <v>4.2904932303384837E-5</v>
      </c>
      <c r="N184" s="77">
        <f t="shared" si="2"/>
        <v>3.3661304529508142E-4</v>
      </c>
      <c r="O184" s="77">
        <f>L184/'סכום נכסי הקרן'!$C$42</f>
        <v>2.2626545556084508E-6</v>
      </c>
    </row>
    <row r="185" spans="2:15">
      <c r="B185" s="75" t="s">
        <v>1051</v>
      </c>
      <c r="C185" s="69" t="s">
        <v>1052</v>
      </c>
      <c r="D185" s="82" t="s">
        <v>117</v>
      </c>
      <c r="E185" s="82" t="s">
        <v>251</v>
      </c>
      <c r="F185" s="69" t="s">
        <v>576</v>
      </c>
      <c r="G185" s="82" t="s">
        <v>124</v>
      </c>
      <c r="H185" s="82" t="s">
        <v>130</v>
      </c>
      <c r="I185" s="76">
        <v>2611.6751720000007</v>
      </c>
      <c r="J185" s="78">
        <v>1176</v>
      </c>
      <c r="K185" s="69"/>
      <c r="L185" s="76">
        <v>30.713300025000002</v>
      </c>
      <c r="M185" s="77">
        <v>2.9511929183895031E-5</v>
      </c>
      <c r="N185" s="77">
        <f t="shared" si="2"/>
        <v>1.3961691101932955E-3</v>
      </c>
      <c r="O185" s="77">
        <f>L185/'סכום נכסי הקרן'!$C$42</f>
        <v>9.3848068033411346E-6</v>
      </c>
    </row>
    <row r="186" spans="2:15">
      <c r="B186" s="72"/>
      <c r="C186" s="69"/>
      <c r="D186" s="69"/>
      <c r="E186" s="69"/>
      <c r="F186" s="69"/>
      <c r="G186" s="69"/>
      <c r="H186" s="69"/>
      <c r="I186" s="76"/>
      <c r="J186" s="78"/>
      <c r="K186" s="69"/>
      <c r="L186" s="69"/>
      <c r="M186" s="69"/>
      <c r="N186" s="77"/>
      <c r="O186" s="69"/>
    </row>
    <row r="187" spans="2:15">
      <c r="B187" s="70" t="s">
        <v>193</v>
      </c>
      <c r="C187" s="71"/>
      <c r="D187" s="71"/>
      <c r="E187" s="71"/>
      <c r="F187" s="71"/>
      <c r="G187" s="71"/>
      <c r="H187" s="71"/>
      <c r="I187" s="79"/>
      <c r="J187" s="81"/>
      <c r="K187" s="79">
        <v>0.58233789500000011</v>
      </c>
      <c r="L187" s="79">
        <f>L188+L217</f>
        <v>5518.3071070699998</v>
      </c>
      <c r="M187" s="71"/>
      <c r="N187" s="80">
        <f t="shared" si="2"/>
        <v>0.25085190836477889</v>
      </c>
      <c r="O187" s="80">
        <f>L187/'סכום נכסי הקרן'!$C$42</f>
        <v>1.6861830555232322E-3</v>
      </c>
    </row>
    <row r="188" spans="2:15">
      <c r="B188" s="86" t="s">
        <v>62</v>
      </c>
      <c r="C188" s="71"/>
      <c r="D188" s="71"/>
      <c r="E188" s="71"/>
      <c r="F188" s="71"/>
      <c r="G188" s="71"/>
      <c r="H188" s="71"/>
      <c r="I188" s="79"/>
      <c r="J188" s="81"/>
      <c r="K188" s="79">
        <v>6.987069000000002E-3</v>
      </c>
      <c r="L188" s="79">
        <f>SUM(L189:L215)</f>
        <v>1962.3526585280006</v>
      </c>
      <c r="M188" s="71"/>
      <c r="N188" s="80">
        <f t="shared" si="2"/>
        <v>8.920487746065596E-2</v>
      </c>
      <c r="O188" s="80">
        <f>L188/'סכום נכסי הקרן'!$C$42</f>
        <v>5.9961972713181745E-4</v>
      </c>
    </row>
    <row r="189" spans="2:15">
      <c r="B189" s="75" t="s">
        <v>1053</v>
      </c>
      <c r="C189" s="69" t="s">
        <v>1054</v>
      </c>
      <c r="D189" s="82" t="s">
        <v>1055</v>
      </c>
      <c r="E189" s="82" t="s">
        <v>581</v>
      </c>
      <c r="F189" s="69" t="s">
        <v>1056</v>
      </c>
      <c r="G189" s="82" t="s">
        <v>1057</v>
      </c>
      <c r="H189" s="82" t="s">
        <v>129</v>
      </c>
      <c r="I189" s="76">
        <v>755.35880000000009</v>
      </c>
      <c r="J189" s="78">
        <v>289</v>
      </c>
      <c r="K189" s="69"/>
      <c r="L189" s="76">
        <v>8.0770516480000012</v>
      </c>
      <c r="M189" s="77">
        <v>1.1510117959239558E-5</v>
      </c>
      <c r="N189" s="77">
        <f t="shared" si="2"/>
        <v>3.6716764408885604E-4</v>
      </c>
      <c r="O189" s="77">
        <f>L189/'סכום נכסי הקרן'!$C$42</f>
        <v>2.4680372736041779E-6</v>
      </c>
    </row>
    <row r="190" spans="2:15">
      <c r="B190" s="75" t="s">
        <v>1058</v>
      </c>
      <c r="C190" s="69" t="s">
        <v>1059</v>
      </c>
      <c r="D190" s="82" t="s">
        <v>1055</v>
      </c>
      <c r="E190" s="82" t="s">
        <v>581</v>
      </c>
      <c r="F190" s="69" t="s">
        <v>812</v>
      </c>
      <c r="G190" s="82" t="s">
        <v>635</v>
      </c>
      <c r="H190" s="82" t="s">
        <v>129</v>
      </c>
      <c r="I190" s="76">
        <v>826.56377600000008</v>
      </c>
      <c r="J190" s="78">
        <v>3563</v>
      </c>
      <c r="K190" s="69"/>
      <c r="L190" s="76">
        <v>108.96672920000002</v>
      </c>
      <c r="M190" s="77">
        <v>1.8544102887353169E-5</v>
      </c>
      <c r="N190" s="77">
        <f t="shared" si="2"/>
        <v>4.9534234753023029E-3</v>
      </c>
      <c r="O190" s="77">
        <f>L190/'סכום נכסי הקרן'!$C$42</f>
        <v>3.329605417527878E-5</v>
      </c>
    </row>
    <row r="191" spans="2:15">
      <c r="B191" s="75" t="s">
        <v>1060</v>
      </c>
      <c r="C191" s="69" t="s">
        <v>1061</v>
      </c>
      <c r="D191" s="82" t="s">
        <v>1055</v>
      </c>
      <c r="E191" s="82" t="s">
        <v>581</v>
      </c>
      <c r="F191" s="69" t="s">
        <v>1062</v>
      </c>
      <c r="G191" s="82" t="s">
        <v>1063</v>
      </c>
      <c r="H191" s="82" t="s">
        <v>129</v>
      </c>
      <c r="I191" s="76">
        <v>89.040076999999997</v>
      </c>
      <c r="J191" s="78">
        <v>12562</v>
      </c>
      <c r="K191" s="69"/>
      <c r="L191" s="76">
        <v>41.385293415000007</v>
      </c>
      <c r="M191" s="77">
        <v>7.6106696093651976E-7</v>
      </c>
      <c r="N191" s="77">
        <f t="shared" si="2"/>
        <v>1.8812979469896287E-3</v>
      </c>
      <c r="O191" s="77">
        <f>L191/'סכום נכסי הקרן'!$C$42</f>
        <v>1.2645758771711835E-5</v>
      </c>
    </row>
    <row r="192" spans="2:15">
      <c r="B192" s="75" t="s">
        <v>1064</v>
      </c>
      <c r="C192" s="69" t="s">
        <v>1065</v>
      </c>
      <c r="D192" s="82" t="s">
        <v>1055</v>
      </c>
      <c r="E192" s="82" t="s">
        <v>581</v>
      </c>
      <c r="F192" s="69" t="s">
        <v>1066</v>
      </c>
      <c r="G192" s="82" t="s">
        <v>1063</v>
      </c>
      <c r="H192" s="82" t="s">
        <v>129</v>
      </c>
      <c r="I192" s="76">
        <v>56.112368000000004</v>
      </c>
      <c r="J192" s="78">
        <v>15633</v>
      </c>
      <c r="K192" s="69"/>
      <c r="L192" s="76">
        <v>32.456572011000006</v>
      </c>
      <c r="M192" s="77">
        <v>1.3435239872480987E-6</v>
      </c>
      <c r="N192" s="77">
        <f t="shared" si="2"/>
        <v>1.4754149904971827E-3</v>
      </c>
      <c r="O192" s="77">
        <f>L192/'סכום נכסי הקרן'!$C$42</f>
        <v>9.9174838774741625E-6</v>
      </c>
    </row>
    <row r="193" spans="2:15">
      <c r="B193" s="75" t="s">
        <v>1067</v>
      </c>
      <c r="C193" s="69" t="s">
        <v>1068</v>
      </c>
      <c r="D193" s="82" t="s">
        <v>1055</v>
      </c>
      <c r="E193" s="82" t="s">
        <v>581</v>
      </c>
      <c r="F193" s="69" t="s">
        <v>571</v>
      </c>
      <c r="G193" s="82" t="s">
        <v>471</v>
      </c>
      <c r="H193" s="82" t="s">
        <v>129</v>
      </c>
      <c r="I193" s="76">
        <v>3.7767940000000011</v>
      </c>
      <c r="J193" s="78">
        <v>20896</v>
      </c>
      <c r="K193" s="76">
        <v>6.987069000000002E-3</v>
      </c>
      <c r="L193" s="76">
        <v>2.9270229040000002</v>
      </c>
      <c r="M193" s="77">
        <v>8.5163343950055731E-8</v>
      </c>
      <c r="N193" s="77">
        <f t="shared" si="2"/>
        <v>1.330569805285219E-4</v>
      </c>
      <c r="O193" s="77">
        <f>L193/'סכום נכסי הקרן'!$C$42</f>
        <v>8.94385964407435E-7</v>
      </c>
    </row>
    <row r="194" spans="2:15">
      <c r="B194" s="75" t="s">
        <v>1071</v>
      </c>
      <c r="C194" s="69" t="s">
        <v>1072</v>
      </c>
      <c r="D194" s="82" t="s">
        <v>1073</v>
      </c>
      <c r="E194" s="82" t="s">
        <v>581</v>
      </c>
      <c r="F194" s="69" t="s">
        <v>1074</v>
      </c>
      <c r="G194" s="82" t="s">
        <v>1075</v>
      </c>
      <c r="H194" s="82" t="s">
        <v>129</v>
      </c>
      <c r="I194" s="76">
        <v>107.77513300000001</v>
      </c>
      <c r="J194" s="78">
        <v>2601</v>
      </c>
      <c r="K194" s="69"/>
      <c r="L194" s="76">
        <v>10.371955486000003</v>
      </c>
      <c r="M194" s="77">
        <v>2.8544056541501765E-6</v>
      </c>
      <c r="N194" s="77">
        <f t="shared" si="2"/>
        <v>4.7148967548475262E-4</v>
      </c>
      <c r="O194" s="77">
        <f>L194/'סכום נכסי הקרן'!$C$42</f>
        <v>3.1692718896937948E-6</v>
      </c>
    </row>
    <row r="195" spans="2:15">
      <c r="B195" s="75" t="s">
        <v>1076</v>
      </c>
      <c r="C195" s="69" t="s">
        <v>1077</v>
      </c>
      <c r="D195" s="82" t="s">
        <v>1073</v>
      </c>
      <c r="E195" s="82" t="s">
        <v>581</v>
      </c>
      <c r="F195" s="69" t="s">
        <v>1078</v>
      </c>
      <c r="G195" s="82" t="s">
        <v>1079</v>
      </c>
      <c r="H195" s="82" t="s">
        <v>129</v>
      </c>
      <c r="I195" s="76">
        <v>313.47390200000007</v>
      </c>
      <c r="J195" s="78">
        <v>4094</v>
      </c>
      <c r="K195" s="69"/>
      <c r="L195" s="76">
        <v>47.48439972700001</v>
      </c>
      <c r="M195" s="77">
        <v>1.9084756933742203E-6</v>
      </c>
      <c r="N195" s="77">
        <f t="shared" si="2"/>
        <v>2.1585518996963715E-3</v>
      </c>
      <c r="O195" s="77">
        <f>L195/'סכום נכסי הקרן'!$C$42</f>
        <v>1.4509411793841244E-5</v>
      </c>
    </row>
    <row r="196" spans="2:15">
      <c r="B196" s="75" t="s">
        <v>1080</v>
      </c>
      <c r="C196" s="69" t="s">
        <v>1081</v>
      </c>
      <c r="D196" s="82" t="s">
        <v>1055</v>
      </c>
      <c r="E196" s="82" t="s">
        <v>581</v>
      </c>
      <c r="F196" s="69" t="s">
        <v>1082</v>
      </c>
      <c r="G196" s="82" t="s">
        <v>1083</v>
      </c>
      <c r="H196" s="82" t="s">
        <v>129</v>
      </c>
      <c r="I196" s="76">
        <v>406.90423200000004</v>
      </c>
      <c r="J196" s="78">
        <v>3735</v>
      </c>
      <c r="K196" s="69"/>
      <c r="L196" s="76">
        <v>56.232130337000015</v>
      </c>
      <c r="M196" s="77">
        <v>4.8976762459034003E-6</v>
      </c>
      <c r="N196" s="77">
        <f t="shared" si="2"/>
        <v>2.5562073535887564E-3</v>
      </c>
      <c r="O196" s="77">
        <f>L196/'סכום נכסי הקרן'!$C$42</f>
        <v>1.7182382841423211E-5</v>
      </c>
    </row>
    <row r="197" spans="2:15">
      <c r="B197" s="75" t="s">
        <v>1084</v>
      </c>
      <c r="C197" s="69" t="s">
        <v>1085</v>
      </c>
      <c r="D197" s="82" t="s">
        <v>1073</v>
      </c>
      <c r="E197" s="82" t="s">
        <v>581</v>
      </c>
      <c r="F197" s="69" t="s">
        <v>1086</v>
      </c>
      <c r="G197" s="82" t="s">
        <v>1057</v>
      </c>
      <c r="H197" s="82" t="s">
        <v>129</v>
      </c>
      <c r="I197" s="76">
        <v>1302.9939300000003</v>
      </c>
      <c r="J197" s="78">
        <v>284</v>
      </c>
      <c r="K197" s="69"/>
      <c r="L197" s="76">
        <v>13.691860216</v>
      </c>
      <c r="M197" s="77">
        <v>9.5942721707414378E-6</v>
      </c>
      <c r="N197" s="77">
        <f t="shared" si="2"/>
        <v>6.2240632817390335E-4</v>
      </c>
      <c r="O197" s="77">
        <f>L197/'סכום נכסי הקרן'!$C$42</f>
        <v>4.1837074752931111E-6</v>
      </c>
    </row>
    <row r="198" spans="2:15">
      <c r="B198" s="75" t="s">
        <v>1087</v>
      </c>
      <c r="C198" s="69" t="s">
        <v>1088</v>
      </c>
      <c r="D198" s="82" t="s">
        <v>1055</v>
      </c>
      <c r="E198" s="82" t="s">
        <v>581</v>
      </c>
      <c r="F198" s="69" t="s">
        <v>1089</v>
      </c>
      <c r="G198" s="82" t="s">
        <v>1063</v>
      </c>
      <c r="H198" s="82" t="s">
        <v>129</v>
      </c>
      <c r="I198" s="76">
        <v>134.88550000000004</v>
      </c>
      <c r="J198" s="78">
        <v>2770</v>
      </c>
      <c r="K198" s="69"/>
      <c r="L198" s="76">
        <v>13.824414895000002</v>
      </c>
      <c r="M198" s="77">
        <v>1.3239119299574718E-6</v>
      </c>
      <c r="N198" s="77">
        <f t="shared" si="2"/>
        <v>6.2843201567999187E-4</v>
      </c>
      <c r="O198" s="77">
        <f>L198/'סכום נכסי הקרן'!$C$42</f>
        <v>4.2242111024605386E-6</v>
      </c>
    </row>
    <row r="199" spans="2:15">
      <c r="B199" s="75" t="s">
        <v>1090</v>
      </c>
      <c r="C199" s="69" t="s">
        <v>1091</v>
      </c>
      <c r="D199" s="82" t="s">
        <v>1055</v>
      </c>
      <c r="E199" s="82" t="s">
        <v>581</v>
      </c>
      <c r="F199" s="69" t="s">
        <v>1092</v>
      </c>
      <c r="G199" s="82" t="s">
        <v>1093</v>
      </c>
      <c r="H199" s="82" t="s">
        <v>129</v>
      </c>
      <c r="I199" s="76">
        <v>323.01408400000008</v>
      </c>
      <c r="J199" s="78">
        <v>2937</v>
      </c>
      <c r="K199" s="69"/>
      <c r="L199" s="76">
        <v>35.101617457000003</v>
      </c>
      <c r="M199" s="77">
        <v>6.4882246468510884E-6</v>
      </c>
      <c r="N199" s="77">
        <f t="shared" si="2"/>
        <v>1.5956538037721051E-3</v>
      </c>
      <c r="O199" s="77">
        <f>L199/'סכום נכסי הקרן'!$C$42</f>
        <v>1.0725708342984597E-5</v>
      </c>
    </row>
    <row r="200" spans="2:15">
      <c r="B200" s="75" t="s">
        <v>1096</v>
      </c>
      <c r="C200" s="69" t="s">
        <v>1097</v>
      </c>
      <c r="D200" s="82" t="s">
        <v>1073</v>
      </c>
      <c r="E200" s="82" t="s">
        <v>581</v>
      </c>
      <c r="F200" s="69" t="s">
        <v>1098</v>
      </c>
      <c r="G200" s="82" t="s">
        <v>1099</v>
      </c>
      <c r="H200" s="82" t="s">
        <v>129</v>
      </c>
      <c r="I200" s="76">
        <v>14.136000000000001</v>
      </c>
      <c r="J200" s="78">
        <v>3842</v>
      </c>
      <c r="K200" s="69"/>
      <c r="L200" s="76">
        <v>2.0094890010000004</v>
      </c>
      <c r="M200" s="77">
        <v>6.3745907010865594E-8</v>
      </c>
      <c r="N200" s="77">
        <f t="shared" si="2"/>
        <v>9.1347607329257839E-5</v>
      </c>
      <c r="O200" s="77">
        <f>L200/'סכום נכסי הקרן'!$C$42</f>
        <v>6.1402278597459117E-7</v>
      </c>
    </row>
    <row r="201" spans="2:15">
      <c r="B201" s="75" t="s">
        <v>1100</v>
      </c>
      <c r="C201" s="69" t="s">
        <v>1101</v>
      </c>
      <c r="D201" s="82" t="s">
        <v>1055</v>
      </c>
      <c r="E201" s="82" t="s">
        <v>581</v>
      </c>
      <c r="F201" s="69" t="s">
        <v>1102</v>
      </c>
      <c r="G201" s="82" t="s">
        <v>1063</v>
      </c>
      <c r="H201" s="82" t="s">
        <v>129</v>
      </c>
      <c r="I201" s="76">
        <v>66.06529900000001</v>
      </c>
      <c r="J201" s="78">
        <v>17122</v>
      </c>
      <c r="K201" s="69"/>
      <c r="L201" s="76">
        <v>41.853292005000007</v>
      </c>
      <c r="M201" s="77">
        <v>1.3839180878375215E-6</v>
      </c>
      <c r="N201" s="77">
        <f t="shared" ref="N201:N217" si="3">IFERROR(L201/$L$11,0)</f>
        <v>1.9025722865897419E-3</v>
      </c>
      <c r="O201" s="77">
        <f>L201/'סכום נכסי הקרן'!$C$42</f>
        <v>1.2788761195671846E-5</v>
      </c>
    </row>
    <row r="202" spans="2:15">
      <c r="B202" s="75" t="s">
        <v>1103</v>
      </c>
      <c r="C202" s="69" t="s">
        <v>1104</v>
      </c>
      <c r="D202" s="82" t="s">
        <v>1055</v>
      </c>
      <c r="E202" s="82" t="s">
        <v>581</v>
      </c>
      <c r="F202" s="69" t="s">
        <v>656</v>
      </c>
      <c r="G202" s="82" t="s">
        <v>154</v>
      </c>
      <c r="H202" s="82" t="s">
        <v>129</v>
      </c>
      <c r="I202" s="76">
        <v>650.02401500000008</v>
      </c>
      <c r="J202" s="78">
        <v>20650</v>
      </c>
      <c r="K202" s="69"/>
      <c r="L202" s="76">
        <v>496.65084892100009</v>
      </c>
      <c r="M202" s="77">
        <v>1.0273619122108691E-5</v>
      </c>
      <c r="N202" s="77">
        <f t="shared" si="3"/>
        <v>2.2576817640903357E-2</v>
      </c>
      <c r="O202" s="77">
        <f>L202/'סכום נכסי הקרן'!$C$42</f>
        <v>1.5175745563143702E-4</v>
      </c>
    </row>
    <row r="203" spans="2:15">
      <c r="B203" s="75" t="s">
        <v>1105</v>
      </c>
      <c r="C203" s="69" t="s">
        <v>1106</v>
      </c>
      <c r="D203" s="82" t="s">
        <v>1055</v>
      </c>
      <c r="E203" s="82" t="s">
        <v>581</v>
      </c>
      <c r="F203" s="69" t="s">
        <v>650</v>
      </c>
      <c r="G203" s="82" t="s">
        <v>635</v>
      </c>
      <c r="H203" s="82" t="s">
        <v>129</v>
      </c>
      <c r="I203" s="76">
        <v>567.4282280000001</v>
      </c>
      <c r="J203" s="78">
        <v>11730</v>
      </c>
      <c r="K203" s="69"/>
      <c r="L203" s="76">
        <v>246.26952535700005</v>
      </c>
      <c r="M203" s="77">
        <v>1.975394259366529E-5</v>
      </c>
      <c r="N203" s="77">
        <f t="shared" si="3"/>
        <v>1.1194951496763103E-2</v>
      </c>
      <c r="O203" s="77">
        <f>L203/'סכום נכסי הקרן'!$C$42</f>
        <v>7.525052388198933E-5</v>
      </c>
    </row>
    <row r="204" spans="2:15">
      <c r="B204" s="75" t="s">
        <v>1109</v>
      </c>
      <c r="C204" s="69" t="s">
        <v>1110</v>
      </c>
      <c r="D204" s="82" t="s">
        <v>1055</v>
      </c>
      <c r="E204" s="82" t="s">
        <v>581</v>
      </c>
      <c r="F204" s="69" t="s">
        <v>804</v>
      </c>
      <c r="G204" s="82" t="s">
        <v>154</v>
      </c>
      <c r="H204" s="82" t="s">
        <v>129</v>
      </c>
      <c r="I204" s="76">
        <v>1056.9838200000002</v>
      </c>
      <c r="J204" s="78">
        <v>3067</v>
      </c>
      <c r="K204" s="69"/>
      <c r="L204" s="76">
        <v>119.94546692500003</v>
      </c>
      <c r="M204" s="77">
        <v>2.2481208336015029E-5</v>
      </c>
      <c r="N204" s="77">
        <f t="shared" si="3"/>
        <v>5.4524963352060585E-3</v>
      </c>
      <c r="O204" s="77">
        <f>L204/'סכום נכסי הקרן'!$C$42</f>
        <v>3.6650735450485651E-5</v>
      </c>
    </row>
    <row r="205" spans="2:15">
      <c r="B205" s="75" t="s">
        <v>1111</v>
      </c>
      <c r="C205" s="69" t="s">
        <v>1112</v>
      </c>
      <c r="D205" s="82" t="s">
        <v>1073</v>
      </c>
      <c r="E205" s="82" t="s">
        <v>581</v>
      </c>
      <c r="F205" s="69" t="s">
        <v>1113</v>
      </c>
      <c r="G205" s="82" t="s">
        <v>1063</v>
      </c>
      <c r="H205" s="82" t="s">
        <v>129</v>
      </c>
      <c r="I205" s="76">
        <v>398.47820500000012</v>
      </c>
      <c r="J205" s="78">
        <v>486</v>
      </c>
      <c r="K205" s="69"/>
      <c r="L205" s="76">
        <v>7.1654350750000022</v>
      </c>
      <c r="M205" s="77">
        <v>3.8254965965378481E-6</v>
      </c>
      <c r="N205" s="77">
        <f t="shared" si="3"/>
        <v>3.2572726163152124E-4</v>
      </c>
      <c r="O205" s="77">
        <f>L205/'סכום נכסי הקרן'!$C$42</f>
        <v>2.1894822043226274E-6</v>
      </c>
    </row>
    <row r="206" spans="2:15">
      <c r="B206" s="75" t="s">
        <v>1116</v>
      </c>
      <c r="C206" s="69" t="s">
        <v>1117</v>
      </c>
      <c r="D206" s="82" t="s">
        <v>1073</v>
      </c>
      <c r="E206" s="82" t="s">
        <v>581</v>
      </c>
      <c r="F206" s="69" t="s">
        <v>1118</v>
      </c>
      <c r="G206" s="82" t="s">
        <v>1063</v>
      </c>
      <c r="H206" s="82" t="s">
        <v>129</v>
      </c>
      <c r="I206" s="76">
        <v>856.22617700000012</v>
      </c>
      <c r="J206" s="78">
        <v>656</v>
      </c>
      <c r="K206" s="69"/>
      <c r="L206" s="76">
        <v>20.782321766000006</v>
      </c>
      <c r="M206" s="77">
        <v>1.0983689629765409E-5</v>
      </c>
      <c r="N206" s="77">
        <f t="shared" si="3"/>
        <v>9.4472543374267339E-4</v>
      </c>
      <c r="O206" s="77">
        <f>L206/'סכום נכסי הקרן'!$C$42</f>
        <v>6.3502806451935928E-6</v>
      </c>
    </row>
    <row r="207" spans="2:15">
      <c r="B207" s="75" t="s">
        <v>1119</v>
      </c>
      <c r="C207" s="69" t="s">
        <v>1120</v>
      </c>
      <c r="D207" s="82" t="s">
        <v>1055</v>
      </c>
      <c r="E207" s="82" t="s">
        <v>581</v>
      </c>
      <c r="F207" s="69" t="s">
        <v>1121</v>
      </c>
      <c r="G207" s="82" t="s">
        <v>1122</v>
      </c>
      <c r="H207" s="82" t="s">
        <v>129</v>
      </c>
      <c r="I207" s="76">
        <v>663.97980900000005</v>
      </c>
      <c r="J207" s="78">
        <v>299</v>
      </c>
      <c r="K207" s="69"/>
      <c r="L207" s="76">
        <v>7.3456086250000006</v>
      </c>
      <c r="M207" s="77">
        <v>2.3897059888429009E-5</v>
      </c>
      <c r="N207" s="77">
        <f t="shared" si="3"/>
        <v>3.3391761384958659E-4</v>
      </c>
      <c r="O207" s="77">
        <f>L207/'סכום נכסי הקרן'!$C$42</f>
        <v>2.2445363325486973E-6</v>
      </c>
    </row>
    <row r="208" spans="2:15">
      <c r="B208" s="75" t="s">
        <v>1123</v>
      </c>
      <c r="C208" s="69" t="s">
        <v>1124</v>
      </c>
      <c r="D208" s="82" t="s">
        <v>1055</v>
      </c>
      <c r="E208" s="82" t="s">
        <v>581</v>
      </c>
      <c r="F208" s="69" t="s">
        <v>582</v>
      </c>
      <c r="G208" s="82" t="s">
        <v>583</v>
      </c>
      <c r="H208" s="82" t="s">
        <v>129</v>
      </c>
      <c r="I208" s="76">
        <v>146.94858000000002</v>
      </c>
      <c r="J208" s="78">
        <v>26905</v>
      </c>
      <c r="K208" s="69"/>
      <c r="L208" s="76">
        <v>146.28510719700003</v>
      </c>
      <c r="M208" s="77">
        <v>2.6080271894830554E-6</v>
      </c>
      <c r="N208" s="77">
        <f t="shared" si="3"/>
        <v>6.6498470624621973E-3</v>
      </c>
      <c r="O208" s="77">
        <f>L208/'סכום נכסי הקרן'!$C$42</f>
        <v>4.4699119538845219E-5</v>
      </c>
    </row>
    <row r="209" spans="2:15">
      <c r="B209" s="75" t="s">
        <v>1125</v>
      </c>
      <c r="C209" s="69" t="s">
        <v>1126</v>
      </c>
      <c r="D209" s="82" t="s">
        <v>1055</v>
      </c>
      <c r="E209" s="82" t="s">
        <v>581</v>
      </c>
      <c r="F209" s="69" t="s">
        <v>1127</v>
      </c>
      <c r="G209" s="82" t="s">
        <v>1063</v>
      </c>
      <c r="H209" s="82" t="s">
        <v>133</v>
      </c>
      <c r="I209" s="76">
        <v>7175.9086000000007</v>
      </c>
      <c r="J209" s="78">
        <v>8</v>
      </c>
      <c r="K209" s="69"/>
      <c r="L209" s="76">
        <v>1.4074540090000003</v>
      </c>
      <c r="M209" s="77">
        <v>1.3367468600126981E-5</v>
      </c>
      <c r="N209" s="77">
        <f t="shared" si="3"/>
        <v>6.398022386991991E-5</v>
      </c>
      <c r="O209" s="77">
        <f>L209/'סכום נכסי הקרן'!$C$42</f>
        <v>4.3006397711419344E-7</v>
      </c>
    </row>
    <row r="210" spans="2:15">
      <c r="B210" s="75" t="s">
        <v>1128</v>
      </c>
      <c r="C210" s="69" t="s">
        <v>1129</v>
      </c>
      <c r="D210" s="82" t="s">
        <v>1055</v>
      </c>
      <c r="E210" s="82" t="s">
        <v>581</v>
      </c>
      <c r="F210" s="69" t="s">
        <v>1130</v>
      </c>
      <c r="G210" s="82" t="s">
        <v>1057</v>
      </c>
      <c r="H210" s="82" t="s">
        <v>129</v>
      </c>
      <c r="I210" s="76">
        <v>401.19264000000004</v>
      </c>
      <c r="J210" s="78">
        <v>1776</v>
      </c>
      <c r="K210" s="69"/>
      <c r="L210" s="76">
        <v>26.363170783000005</v>
      </c>
      <c r="M210" s="77">
        <v>5.9802736785618469E-6</v>
      </c>
      <c r="N210" s="77">
        <f t="shared" si="3"/>
        <v>1.1984203802266279E-3</v>
      </c>
      <c r="O210" s="77">
        <f>L210/'סכום נכסי הקרן'!$C$42</f>
        <v>8.0555741102569016E-6</v>
      </c>
    </row>
    <row r="211" spans="2:15">
      <c r="B211" s="75" t="s">
        <v>1131</v>
      </c>
      <c r="C211" s="69" t="s">
        <v>1132</v>
      </c>
      <c r="D211" s="82" t="s">
        <v>1055</v>
      </c>
      <c r="E211" s="82" t="s">
        <v>581</v>
      </c>
      <c r="F211" s="69" t="s">
        <v>638</v>
      </c>
      <c r="G211" s="82" t="s">
        <v>639</v>
      </c>
      <c r="H211" s="82" t="s">
        <v>129</v>
      </c>
      <c r="I211" s="76">
        <v>12750.888178000001</v>
      </c>
      <c r="J211" s="78">
        <v>753</v>
      </c>
      <c r="K211" s="69"/>
      <c r="L211" s="76">
        <v>355.25249551600007</v>
      </c>
      <c r="M211" s="77">
        <v>1.1380597990398152E-5</v>
      </c>
      <c r="N211" s="77">
        <f t="shared" si="3"/>
        <v>1.6149113255651253E-2</v>
      </c>
      <c r="O211" s="77">
        <f>L211/'סכום נכסי הקרן'!$C$42</f>
        <v>1.0855154067158802E-4</v>
      </c>
    </row>
    <row r="212" spans="2:15">
      <c r="B212" s="75" t="s">
        <v>1133</v>
      </c>
      <c r="C212" s="69" t="s">
        <v>1134</v>
      </c>
      <c r="D212" s="82" t="s">
        <v>1055</v>
      </c>
      <c r="E212" s="82" t="s">
        <v>581</v>
      </c>
      <c r="F212" s="69" t="s">
        <v>634</v>
      </c>
      <c r="G212" s="82" t="s">
        <v>635</v>
      </c>
      <c r="H212" s="82" t="s">
        <v>129</v>
      </c>
      <c r="I212" s="76">
        <v>421.27763100000004</v>
      </c>
      <c r="J212" s="78">
        <v>3752</v>
      </c>
      <c r="K212" s="69"/>
      <c r="L212" s="76">
        <v>58.483445823000011</v>
      </c>
      <c r="M212" s="77">
        <v>3.8255149204910817E-6</v>
      </c>
      <c r="N212" s="77">
        <f t="shared" si="3"/>
        <v>2.6585479401194934E-3</v>
      </c>
      <c r="O212" s="77">
        <f>L212/'סכום נכסי הקרן'!$C$42</f>
        <v>1.7870298528512586E-5</v>
      </c>
    </row>
    <row r="213" spans="2:15">
      <c r="B213" s="75" t="s">
        <v>1135</v>
      </c>
      <c r="C213" s="69" t="s">
        <v>1136</v>
      </c>
      <c r="D213" s="82" t="s">
        <v>1055</v>
      </c>
      <c r="E213" s="82" t="s">
        <v>581</v>
      </c>
      <c r="F213" s="69" t="s">
        <v>1137</v>
      </c>
      <c r="G213" s="82" t="s">
        <v>1122</v>
      </c>
      <c r="H213" s="82" t="s">
        <v>129</v>
      </c>
      <c r="I213" s="76">
        <v>376.76325800000006</v>
      </c>
      <c r="J213" s="78">
        <v>1035</v>
      </c>
      <c r="K213" s="69"/>
      <c r="L213" s="76">
        <v>14.428148953000001</v>
      </c>
      <c r="M213" s="77">
        <v>1.6064147993542335E-5</v>
      </c>
      <c r="N213" s="77">
        <f t="shared" si="3"/>
        <v>6.5587663549828324E-4</v>
      </c>
      <c r="O213" s="77">
        <f>L213/'סכום נכסי הקרן'!$C$42</f>
        <v>4.4086890807408006E-6</v>
      </c>
    </row>
    <row r="214" spans="2:15">
      <c r="B214" s="75" t="s">
        <v>1138</v>
      </c>
      <c r="C214" s="69" t="s">
        <v>1139</v>
      </c>
      <c r="D214" s="82" t="s">
        <v>1055</v>
      </c>
      <c r="E214" s="82" t="s">
        <v>581</v>
      </c>
      <c r="F214" s="69" t="s">
        <v>1140</v>
      </c>
      <c r="G214" s="82" t="s">
        <v>1063</v>
      </c>
      <c r="H214" s="82" t="s">
        <v>129</v>
      </c>
      <c r="I214" s="76">
        <v>157.56460800000002</v>
      </c>
      <c r="J214" s="78">
        <v>7824</v>
      </c>
      <c r="K214" s="69"/>
      <c r="L214" s="76">
        <v>45.613063363999999</v>
      </c>
      <c r="M214" s="77">
        <v>2.7752265399996102E-6</v>
      </c>
      <c r="N214" s="77">
        <f t="shared" si="3"/>
        <v>2.0734844526074754E-3</v>
      </c>
      <c r="O214" s="77">
        <f>L214/'סכום נכסי הקרן'!$C$42</f>
        <v>1.3937603156653872E-5</v>
      </c>
    </row>
    <row r="215" spans="2:15">
      <c r="B215" s="75" t="s">
        <v>1141</v>
      </c>
      <c r="C215" s="69" t="s">
        <v>1142</v>
      </c>
      <c r="D215" s="82" t="s">
        <v>1055</v>
      </c>
      <c r="E215" s="82" t="s">
        <v>581</v>
      </c>
      <c r="F215" s="69" t="s">
        <v>1143</v>
      </c>
      <c r="G215" s="82" t="s">
        <v>1144</v>
      </c>
      <c r="H215" s="82" t="s">
        <v>129</v>
      </c>
      <c r="I215" s="76">
        <v>43.163360000000004</v>
      </c>
      <c r="J215" s="78">
        <v>1239</v>
      </c>
      <c r="K215" s="69"/>
      <c r="L215" s="76">
        <v>1.9787379120000004</v>
      </c>
      <c r="M215" s="77">
        <v>3.5914368638020652E-7</v>
      </c>
      <c r="N215" s="77">
        <f t="shared" si="3"/>
        <v>8.994972040301879E-5</v>
      </c>
      <c r="O215" s="77">
        <f>L215/'סכום נכסי הקרן'!$C$42</f>
        <v>6.0462643230948716E-7</v>
      </c>
    </row>
    <row r="216" spans="2:15">
      <c r="B216" s="72"/>
      <c r="C216" s="69"/>
      <c r="D216" s="69"/>
      <c r="E216" s="69"/>
      <c r="F216" s="69"/>
      <c r="G216" s="69"/>
      <c r="H216" s="69"/>
      <c r="I216" s="76"/>
      <c r="J216" s="78"/>
      <c r="K216" s="69"/>
      <c r="L216" s="69"/>
      <c r="M216" s="69"/>
      <c r="N216" s="77"/>
      <c r="O216" s="69"/>
    </row>
    <row r="217" spans="2:15">
      <c r="B217" s="86" t="s">
        <v>61</v>
      </c>
      <c r="C217" s="71"/>
      <c r="D217" s="71"/>
      <c r="E217" s="71"/>
      <c r="F217" s="71"/>
      <c r="G217" s="71"/>
      <c r="H217" s="71"/>
      <c r="I217" s="79"/>
      <c r="J217" s="81"/>
      <c r="K217" s="79">
        <v>0.57535082600000009</v>
      </c>
      <c r="L217" s="79">
        <f>SUM(L218:L264)</f>
        <v>3555.9544485419992</v>
      </c>
      <c r="M217" s="71"/>
      <c r="N217" s="80">
        <f t="shared" si="3"/>
        <v>0.16164703090412291</v>
      </c>
      <c r="O217" s="80">
        <f>L217/'סכום נכסי הקרן'!$C$42</f>
        <v>1.0865633283914148E-3</v>
      </c>
    </row>
    <row r="218" spans="2:15">
      <c r="B218" s="75" t="s">
        <v>1145</v>
      </c>
      <c r="C218" s="69" t="s">
        <v>1146</v>
      </c>
      <c r="D218" s="82" t="s">
        <v>1073</v>
      </c>
      <c r="E218" s="82" t="s">
        <v>581</v>
      </c>
      <c r="F218" s="69"/>
      <c r="G218" s="82" t="s">
        <v>1093</v>
      </c>
      <c r="H218" s="82" t="s">
        <v>129</v>
      </c>
      <c r="I218" s="76">
        <v>110.29147900000002</v>
      </c>
      <c r="J218" s="78">
        <v>13142</v>
      </c>
      <c r="K218" s="69"/>
      <c r="L218" s="76">
        <v>53.629672830000011</v>
      </c>
      <c r="M218" s="77">
        <v>1.4732211550598909E-6</v>
      </c>
      <c r="N218" s="77">
        <f t="shared" ref="N218:N264" si="4">IFERROR(L218/$L$11,0)</f>
        <v>2.4379045082772305E-3</v>
      </c>
      <c r="O218" s="77">
        <f>L218/'סכום נכסי הקרן'!$C$42</f>
        <v>1.6387171617060492E-5</v>
      </c>
    </row>
    <row r="219" spans="2:15">
      <c r="B219" s="75" t="s">
        <v>1147</v>
      </c>
      <c r="C219" s="69" t="s">
        <v>1148</v>
      </c>
      <c r="D219" s="82" t="s">
        <v>26</v>
      </c>
      <c r="E219" s="82" t="s">
        <v>581</v>
      </c>
      <c r="F219" s="69"/>
      <c r="G219" s="82" t="s">
        <v>1093</v>
      </c>
      <c r="H219" s="82" t="s">
        <v>131</v>
      </c>
      <c r="I219" s="76">
        <v>122.03975300000002</v>
      </c>
      <c r="J219" s="78">
        <v>13236</v>
      </c>
      <c r="K219" s="69"/>
      <c r="L219" s="76">
        <v>64.911560609000006</v>
      </c>
      <c r="M219" s="77">
        <v>1.5440337889224439E-7</v>
      </c>
      <c r="N219" s="77">
        <f t="shared" si="4"/>
        <v>2.9507580020042379E-3</v>
      </c>
      <c r="O219" s="77">
        <f>L219/'סכום נכסי הקרן'!$C$42</f>
        <v>1.9834483924650606E-5</v>
      </c>
    </row>
    <row r="220" spans="2:15">
      <c r="B220" s="75" t="s">
        <v>1149</v>
      </c>
      <c r="C220" s="69" t="s">
        <v>1150</v>
      </c>
      <c r="D220" s="82" t="s">
        <v>1055</v>
      </c>
      <c r="E220" s="82" t="s">
        <v>581</v>
      </c>
      <c r="F220" s="69"/>
      <c r="G220" s="82" t="s">
        <v>1151</v>
      </c>
      <c r="H220" s="82" t="s">
        <v>129</v>
      </c>
      <c r="I220" s="76">
        <v>283.61689700000005</v>
      </c>
      <c r="J220" s="78">
        <v>12097</v>
      </c>
      <c r="K220" s="69"/>
      <c r="L220" s="76">
        <v>126.94380333900004</v>
      </c>
      <c r="M220" s="77">
        <v>4.8283434967654074E-8</v>
      </c>
      <c r="N220" s="77">
        <f t="shared" si="4"/>
        <v>5.7706276045914537E-3</v>
      </c>
      <c r="O220" s="77">
        <f>L220/'סכום נכסי הקרן'!$C$42</f>
        <v>3.8789158711311309E-5</v>
      </c>
    </row>
    <row r="221" spans="2:15">
      <c r="B221" s="75" t="s">
        <v>1152</v>
      </c>
      <c r="C221" s="69" t="s">
        <v>1153</v>
      </c>
      <c r="D221" s="82" t="s">
        <v>1055</v>
      </c>
      <c r="E221" s="82" t="s">
        <v>581</v>
      </c>
      <c r="F221" s="69"/>
      <c r="G221" s="82" t="s">
        <v>1079</v>
      </c>
      <c r="H221" s="82" t="s">
        <v>129</v>
      </c>
      <c r="I221" s="76">
        <v>86.065605000000019</v>
      </c>
      <c r="J221" s="78">
        <v>13036</v>
      </c>
      <c r="K221" s="69"/>
      <c r="L221" s="76">
        <v>41.512195391000006</v>
      </c>
      <c r="M221" s="77">
        <v>8.3881713649557791E-9</v>
      </c>
      <c r="N221" s="77">
        <f t="shared" si="4"/>
        <v>1.8870666732017085E-3</v>
      </c>
      <c r="O221" s="77">
        <f>L221/'סכום נכסי הקרן'!$C$42</f>
        <v>1.2684535149592194E-5</v>
      </c>
    </row>
    <row r="222" spans="2:15">
      <c r="B222" s="75" t="s">
        <v>1154</v>
      </c>
      <c r="C222" s="69" t="s">
        <v>1155</v>
      </c>
      <c r="D222" s="82" t="s">
        <v>1055</v>
      </c>
      <c r="E222" s="82" t="s">
        <v>581</v>
      </c>
      <c r="F222" s="69"/>
      <c r="G222" s="82" t="s">
        <v>583</v>
      </c>
      <c r="H222" s="82" t="s">
        <v>129</v>
      </c>
      <c r="I222" s="76">
        <v>168.94359500000002</v>
      </c>
      <c r="J222" s="78">
        <v>14454</v>
      </c>
      <c r="K222" s="69"/>
      <c r="L222" s="76">
        <v>90.350696718999998</v>
      </c>
      <c r="M222" s="77">
        <v>2.0118382263790596E-7</v>
      </c>
      <c r="N222" s="77">
        <f t="shared" si="4"/>
        <v>4.107173496199731E-3</v>
      </c>
      <c r="O222" s="77">
        <f>L222/'סכום נכסי הקרן'!$C$42</f>
        <v>2.7607708470431049E-5</v>
      </c>
    </row>
    <row r="223" spans="2:15">
      <c r="B223" s="75" t="s">
        <v>1156</v>
      </c>
      <c r="C223" s="69" t="s">
        <v>1157</v>
      </c>
      <c r="D223" s="82" t="s">
        <v>26</v>
      </c>
      <c r="E223" s="82" t="s">
        <v>581</v>
      </c>
      <c r="F223" s="69"/>
      <c r="G223" s="82" t="s">
        <v>1158</v>
      </c>
      <c r="H223" s="82" t="s">
        <v>131</v>
      </c>
      <c r="I223" s="76">
        <v>10305.252200000003</v>
      </c>
      <c r="J223" s="78">
        <v>106.15</v>
      </c>
      <c r="K223" s="69"/>
      <c r="L223" s="76">
        <v>43.958472805000007</v>
      </c>
      <c r="M223" s="77">
        <v>6.7046717632145862E-6</v>
      </c>
      <c r="N223" s="77">
        <f t="shared" si="4"/>
        <v>1.9982698639239775E-3</v>
      </c>
      <c r="O223" s="77">
        <f>L223/'סכום נכסי הקרן'!$C$42</f>
        <v>1.3432023726172365E-5</v>
      </c>
    </row>
    <row r="224" spans="2:15">
      <c r="B224" s="75" t="s">
        <v>1159</v>
      </c>
      <c r="C224" s="69" t="s">
        <v>1160</v>
      </c>
      <c r="D224" s="82" t="s">
        <v>26</v>
      </c>
      <c r="E224" s="82" t="s">
        <v>581</v>
      </c>
      <c r="F224" s="69"/>
      <c r="G224" s="82" t="s">
        <v>583</v>
      </c>
      <c r="H224" s="82" t="s">
        <v>131</v>
      </c>
      <c r="I224" s="76">
        <v>71.40257600000001</v>
      </c>
      <c r="J224" s="78">
        <v>66300</v>
      </c>
      <c r="K224" s="69"/>
      <c r="L224" s="76">
        <v>190.23541984800005</v>
      </c>
      <c r="M224" s="77">
        <v>1.7711685729788941E-7</v>
      </c>
      <c r="N224" s="77">
        <f t="shared" si="4"/>
        <v>8.6477459810647694E-3</v>
      </c>
      <c r="O224" s="77">
        <f>L224/'סכום נכסי הקרן'!$C$42</f>
        <v>5.8128649834851724E-5</v>
      </c>
    </row>
    <row r="225" spans="2:15">
      <c r="B225" s="75" t="s">
        <v>1161</v>
      </c>
      <c r="C225" s="69" t="s">
        <v>1162</v>
      </c>
      <c r="D225" s="82" t="s">
        <v>1073</v>
      </c>
      <c r="E225" s="82" t="s">
        <v>581</v>
      </c>
      <c r="F225" s="69"/>
      <c r="G225" s="82" t="s">
        <v>1163</v>
      </c>
      <c r="H225" s="82" t="s">
        <v>129</v>
      </c>
      <c r="I225" s="76">
        <v>573.77070000000015</v>
      </c>
      <c r="J225" s="78">
        <v>2869</v>
      </c>
      <c r="K225" s="69"/>
      <c r="L225" s="76">
        <v>60.90748111700001</v>
      </c>
      <c r="M225" s="77">
        <v>7.1998958111584959E-8</v>
      </c>
      <c r="N225" s="77">
        <f t="shared" si="4"/>
        <v>2.7687400457136924E-3</v>
      </c>
      <c r="O225" s="77">
        <f>L225/'סכום נכסי הקרן'!$C$42</f>
        <v>1.8610990766082399E-5</v>
      </c>
    </row>
    <row r="226" spans="2:15">
      <c r="B226" s="75" t="s">
        <v>1164</v>
      </c>
      <c r="C226" s="69" t="s">
        <v>1165</v>
      </c>
      <c r="D226" s="82" t="s">
        <v>1055</v>
      </c>
      <c r="E226" s="82" t="s">
        <v>581</v>
      </c>
      <c r="F226" s="69"/>
      <c r="G226" s="82" t="s">
        <v>127</v>
      </c>
      <c r="H226" s="82" t="s">
        <v>129</v>
      </c>
      <c r="I226" s="76">
        <v>4.4627000000000007E-2</v>
      </c>
      <c r="J226" s="78">
        <v>51781000</v>
      </c>
      <c r="K226" s="69"/>
      <c r="L226" s="76">
        <v>85.499988219000016</v>
      </c>
      <c r="M226" s="77">
        <v>7.6175048818123482E-8</v>
      </c>
      <c r="N226" s="77">
        <f t="shared" si="4"/>
        <v>3.8866693704711565E-3</v>
      </c>
      <c r="O226" s="77">
        <f>L226/'סכום נכסי הקרן'!$C$42</f>
        <v>2.6125517950533488E-5</v>
      </c>
    </row>
    <row r="227" spans="2:15">
      <c r="B227" s="75" t="s">
        <v>1166</v>
      </c>
      <c r="C227" s="69" t="s">
        <v>1167</v>
      </c>
      <c r="D227" s="82" t="s">
        <v>1073</v>
      </c>
      <c r="E227" s="82" t="s">
        <v>581</v>
      </c>
      <c r="F227" s="69"/>
      <c r="G227" s="82" t="s">
        <v>1168</v>
      </c>
      <c r="H227" s="82" t="s">
        <v>129</v>
      </c>
      <c r="I227" s="76">
        <v>37.741362000000009</v>
      </c>
      <c r="J227" s="78">
        <v>69114</v>
      </c>
      <c r="K227" s="69"/>
      <c r="L227" s="76">
        <v>96.51288922800002</v>
      </c>
      <c r="M227" s="77">
        <v>2.520078319925619E-7</v>
      </c>
      <c r="N227" s="77">
        <f t="shared" si="4"/>
        <v>4.3872952292967051E-3</v>
      </c>
      <c r="O227" s="77">
        <f>L227/'סכום נכסי הקרן'!$C$42</f>
        <v>2.9490638215358749E-5</v>
      </c>
    </row>
    <row r="228" spans="2:15">
      <c r="B228" s="75" t="s">
        <v>1169</v>
      </c>
      <c r="C228" s="69" t="s">
        <v>1170</v>
      </c>
      <c r="D228" s="82" t="s">
        <v>1073</v>
      </c>
      <c r="E228" s="82" t="s">
        <v>581</v>
      </c>
      <c r="F228" s="69"/>
      <c r="G228" s="82" t="s">
        <v>1093</v>
      </c>
      <c r="H228" s="82" t="s">
        <v>129</v>
      </c>
      <c r="I228" s="76">
        <v>189.34433100000001</v>
      </c>
      <c r="J228" s="78">
        <v>21116</v>
      </c>
      <c r="K228" s="69"/>
      <c r="L228" s="76">
        <v>147.933211056</v>
      </c>
      <c r="M228" s="77">
        <v>3.1473798968378829E-7</v>
      </c>
      <c r="N228" s="77">
        <f t="shared" si="4"/>
        <v>6.7247667779096786E-3</v>
      </c>
      <c r="O228" s="77">
        <f>L228/'סכום נכסי הקרן'!$C$42</f>
        <v>4.5202716882535605E-5</v>
      </c>
    </row>
    <row r="229" spans="2:15">
      <c r="B229" s="75" t="s">
        <v>1171</v>
      </c>
      <c r="C229" s="69" t="s">
        <v>1172</v>
      </c>
      <c r="D229" s="82" t="s">
        <v>1055</v>
      </c>
      <c r="E229" s="82" t="s">
        <v>581</v>
      </c>
      <c r="F229" s="69"/>
      <c r="G229" s="82" t="s">
        <v>583</v>
      </c>
      <c r="H229" s="82" t="s">
        <v>129</v>
      </c>
      <c r="I229" s="76">
        <v>49.726794000000012</v>
      </c>
      <c r="J229" s="78">
        <v>86743</v>
      </c>
      <c r="K229" s="69"/>
      <c r="L229" s="76">
        <v>159.59769780200003</v>
      </c>
      <c r="M229" s="77">
        <v>1.2049564486052036E-7</v>
      </c>
      <c r="N229" s="77">
        <f t="shared" si="4"/>
        <v>7.2550125042812573E-3</v>
      </c>
      <c r="O229" s="77">
        <f>L229/'סכום נכסי הקרן'!$C$42</f>
        <v>4.8766936763897687E-5</v>
      </c>
    </row>
    <row r="230" spans="2:15">
      <c r="B230" s="75" t="s">
        <v>1173</v>
      </c>
      <c r="C230" s="69" t="s">
        <v>1174</v>
      </c>
      <c r="D230" s="82" t="s">
        <v>1055</v>
      </c>
      <c r="E230" s="82" t="s">
        <v>581</v>
      </c>
      <c r="F230" s="69"/>
      <c r="G230" s="82" t="s">
        <v>1168</v>
      </c>
      <c r="H230" s="82" t="s">
        <v>129</v>
      </c>
      <c r="I230" s="76">
        <v>539.54200000000014</v>
      </c>
      <c r="J230" s="78">
        <v>1076</v>
      </c>
      <c r="K230" s="69"/>
      <c r="L230" s="76">
        <v>21.480246104000006</v>
      </c>
      <c r="M230" s="77">
        <v>4.6975803467493462E-5</v>
      </c>
      <c r="N230" s="77">
        <f t="shared" si="4"/>
        <v>9.7645176732371307E-4</v>
      </c>
      <c r="O230" s="77">
        <f>L230/'סכום נכסי הקרן'!$C$42</f>
        <v>6.563539561368288E-6</v>
      </c>
    </row>
    <row r="231" spans="2:15">
      <c r="B231" s="75" t="s">
        <v>1175</v>
      </c>
      <c r="C231" s="69" t="s">
        <v>1176</v>
      </c>
      <c r="D231" s="82" t="s">
        <v>1055</v>
      </c>
      <c r="E231" s="82" t="s">
        <v>581</v>
      </c>
      <c r="F231" s="69"/>
      <c r="G231" s="82" t="s">
        <v>1177</v>
      </c>
      <c r="H231" s="82" t="s">
        <v>129</v>
      </c>
      <c r="I231" s="76">
        <v>43.35156400000001</v>
      </c>
      <c r="J231" s="78">
        <v>53838</v>
      </c>
      <c r="K231" s="69"/>
      <c r="L231" s="76">
        <v>86.356575597000017</v>
      </c>
      <c r="M231" s="77">
        <v>9.7826272364002548E-8</v>
      </c>
      <c r="N231" s="77">
        <f t="shared" si="4"/>
        <v>3.9256082287628929E-3</v>
      </c>
      <c r="O231" s="77">
        <f>L231/'סכום נכסי הקרן'!$C$42</f>
        <v>2.6387258207886723E-5</v>
      </c>
    </row>
    <row r="232" spans="2:15">
      <c r="B232" s="75" t="s">
        <v>1178</v>
      </c>
      <c r="C232" s="69" t="s">
        <v>1179</v>
      </c>
      <c r="D232" s="82" t="s">
        <v>1055</v>
      </c>
      <c r="E232" s="82" t="s">
        <v>581</v>
      </c>
      <c r="F232" s="69"/>
      <c r="G232" s="82" t="s">
        <v>1063</v>
      </c>
      <c r="H232" s="82" t="s">
        <v>129</v>
      </c>
      <c r="I232" s="76">
        <v>55.950505000000014</v>
      </c>
      <c r="J232" s="78">
        <v>14687</v>
      </c>
      <c r="K232" s="69"/>
      <c r="L232" s="76">
        <v>30.404567694000004</v>
      </c>
      <c r="M232" s="77">
        <v>2.4963147899940047E-7</v>
      </c>
      <c r="N232" s="77">
        <f t="shared" si="4"/>
        <v>1.3821347165101255E-3</v>
      </c>
      <c r="O232" s="77">
        <f>L232/'סכום נכסי הקרן'!$C$42</f>
        <v>9.2904700411559653E-6</v>
      </c>
    </row>
    <row r="233" spans="2:15">
      <c r="B233" s="75" t="s">
        <v>1180</v>
      </c>
      <c r="C233" s="69" t="s">
        <v>1181</v>
      </c>
      <c r="D233" s="82" t="s">
        <v>1073</v>
      </c>
      <c r="E233" s="82" t="s">
        <v>581</v>
      </c>
      <c r="F233" s="69"/>
      <c r="G233" s="82" t="s">
        <v>154</v>
      </c>
      <c r="H233" s="82" t="s">
        <v>129</v>
      </c>
      <c r="I233" s="76">
        <v>54.826978000000011</v>
      </c>
      <c r="J233" s="78">
        <v>9838</v>
      </c>
      <c r="K233" s="69"/>
      <c r="L233" s="76">
        <v>19.957348954</v>
      </c>
      <c r="M233" s="77">
        <v>1.8505829910876847E-7</v>
      </c>
      <c r="N233" s="77">
        <f t="shared" si="4"/>
        <v>9.0722371442478287E-4</v>
      </c>
      <c r="O233" s="77">
        <f>L233/'סכום נכסי הקרן'!$C$42</f>
        <v>6.0982005869671199E-6</v>
      </c>
    </row>
    <row r="234" spans="2:15">
      <c r="B234" s="75" t="s">
        <v>1182</v>
      </c>
      <c r="C234" s="69" t="s">
        <v>1183</v>
      </c>
      <c r="D234" s="82" t="s">
        <v>1073</v>
      </c>
      <c r="E234" s="82" t="s">
        <v>581</v>
      </c>
      <c r="F234" s="69"/>
      <c r="G234" s="82" t="s">
        <v>1057</v>
      </c>
      <c r="H234" s="82" t="s">
        <v>129</v>
      </c>
      <c r="I234" s="76">
        <v>111.56652500000001</v>
      </c>
      <c r="J234" s="78">
        <v>5147</v>
      </c>
      <c r="K234" s="69"/>
      <c r="L234" s="76">
        <v>21.246617454000003</v>
      </c>
      <c r="M234" s="77">
        <v>3.8342235410471073E-7</v>
      </c>
      <c r="N234" s="77">
        <f t="shared" si="4"/>
        <v>9.6583144635134413E-4</v>
      </c>
      <c r="O234" s="77">
        <f>L234/'סכום נכסי הקרן'!$C$42</f>
        <v>6.4921516042881069E-6</v>
      </c>
    </row>
    <row r="235" spans="2:15">
      <c r="B235" s="75" t="s">
        <v>1184</v>
      </c>
      <c r="C235" s="69" t="s">
        <v>1185</v>
      </c>
      <c r="D235" s="82" t="s">
        <v>26</v>
      </c>
      <c r="E235" s="82" t="s">
        <v>581</v>
      </c>
      <c r="F235" s="69"/>
      <c r="G235" s="82" t="s">
        <v>1093</v>
      </c>
      <c r="H235" s="82" t="s">
        <v>131</v>
      </c>
      <c r="I235" s="76">
        <v>194.44451500000002</v>
      </c>
      <c r="J235" s="78">
        <v>9558</v>
      </c>
      <c r="K235" s="69"/>
      <c r="L235" s="76">
        <v>74.683849600000016</v>
      </c>
      <c r="M235" s="77">
        <v>1.9841277040816327E-6</v>
      </c>
      <c r="N235" s="77">
        <f t="shared" si="4"/>
        <v>3.3949879614683944E-3</v>
      </c>
      <c r="O235" s="77">
        <f>L235/'סכום נכסי הקרן'!$C$42</f>
        <v>2.2820520727348514E-5</v>
      </c>
    </row>
    <row r="236" spans="2:15">
      <c r="B236" s="75" t="s">
        <v>1186</v>
      </c>
      <c r="C236" s="69" t="s">
        <v>1187</v>
      </c>
      <c r="D236" s="82" t="s">
        <v>1073</v>
      </c>
      <c r="E236" s="82" t="s">
        <v>581</v>
      </c>
      <c r="F236" s="69"/>
      <c r="G236" s="82" t="s">
        <v>1093</v>
      </c>
      <c r="H236" s="82" t="s">
        <v>129</v>
      </c>
      <c r="I236" s="76">
        <v>178.50644000000003</v>
      </c>
      <c r="J236" s="78">
        <v>9039</v>
      </c>
      <c r="K236" s="69"/>
      <c r="L236" s="76">
        <v>59.700229313000008</v>
      </c>
      <c r="M236" s="77">
        <v>3.1234722659667548E-7</v>
      </c>
      <c r="N236" s="77">
        <f t="shared" si="4"/>
        <v>2.7138606392155974E-3</v>
      </c>
      <c r="O236" s="77">
        <f>L236/'סכום נכסי הקרן'!$C$42</f>
        <v>1.8242100906174711E-5</v>
      </c>
    </row>
    <row r="237" spans="2:15">
      <c r="B237" s="75" t="s">
        <v>1069</v>
      </c>
      <c r="C237" s="69" t="s">
        <v>1070</v>
      </c>
      <c r="D237" s="82" t="s">
        <v>118</v>
      </c>
      <c r="E237" s="82" t="s">
        <v>581</v>
      </c>
      <c r="F237" s="69"/>
      <c r="G237" s="82" t="s">
        <v>124</v>
      </c>
      <c r="H237" s="82" t="s">
        <v>132</v>
      </c>
      <c r="I237" s="76">
        <v>2141.0607420000001</v>
      </c>
      <c r="J237" s="78">
        <v>1024</v>
      </c>
      <c r="K237" s="69"/>
      <c r="L237" s="76">
        <v>102.40258464600002</v>
      </c>
      <c r="M237" s="77">
        <v>1.1957295571258418E-5</v>
      </c>
      <c r="N237" s="77">
        <f t="shared" si="4"/>
        <v>4.6550297548724404E-3</v>
      </c>
      <c r="O237" s="77">
        <f>L237/'סכום נכסי הקרן'!$C$42</f>
        <v>3.1290303298025279E-5</v>
      </c>
    </row>
    <row r="238" spans="2:15">
      <c r="B238" s="75" t="s">
        <v>1188</v>
      </c>
      <c r="C238" s="69" t="s">
        <v>1189</v>
      </c>
      <c r="D238" s="82" t="s">
        <v>1055</v>
      </c>
      <c r="E238" s="82" t="s">
        <v>581</v>
      </c>
      <c r="F238" s="69"/>
      <c r="G238" s="82" t="s">
        <v>1063</v>
      </c>
      <c r="H238" s="82" t="s">
        <v>129</v>
      </c>
      <c r="I238" s="76">
        <v>97.25244600000002</v>
      </c>
      <c r="J238" s="78">
        <v>7559</v>
      </c>
      <c r="K238" s="69"/>
      <c r="L238" s="76">
        <v>27.199855715000005</v>
      </c>
      <c r="M238" s="77">
        <v>1.2385751716743321E-7</v>
      </c>
      <c r="N238" s="77">
        <f t="shared" si="4"/>
        <v>1.2364545105894261E-3</v>
      </c>
      <c r="O238" s="77">
        <f>L238/'סכום נכסי הקרן'!$C$42</f>
        <v>8.3112329432606861E-6</v>
      </c>
    </row>
    <row r="239" spans="2:15">
      <c r="B239" s="75" t="s">
        <v>1190</v>
      </c>
      <c r="C239" s="69" t="s">
        <v>1191</v>
      </c>
      <c r="D239" s="82" t="s">
        <v>1073</v>
      </c>
      <c r="E239" s="82" t="s">
        <v>581</v>
      </c>
      <c r="F239" s="69"/>
      <c r="G239" s="82" t="s">
        <v>1079</v>
      </c>
      <c r="H239" s="82" t="s">
        <v>129</v>
      </c>
      <c r="I239" s="76">
        <v>38.251380000000005</v>
      </c>
      <c r="J239" s="78">
        <v>31064</v>
      </c>
      <c r="K239" s="69"/>
      <c r="L239" s="76">
        <v>43.964912128000009</v>
      </c>
      <c r="M239" s="77">
        <v>3.8046835267513268E-8</v>
      </c>
      <c r="N239" s="77">
        <f t="shared" si="4"/>
        <v>1.9985625834902836E-3</v>
      </c>
      <c r="O239" s="77">
        <f>L239/'סכום נכסי הקרן'!$C$42</f>
        <v>1.3433991336368929E-5</v>
      </c>
    </row>
    <row r="240" spans="2:15">
      <c r="B240" s="75" t="s">
        <v>1192</v>
      </c>
      <c r="C240" s="69" t="s">
        <v>1193</v>
      </c>
      <c r="D240" s="82" t="s">
        <v>1073</v>
      </c>
      <c r="E240" s="82" t="s">
        <v>581</v>
      </c>
      <c r="F240" s="69"/>
      <c r="G240" s="82" t="s">
        <v>1163</v>
      </c>
      <c r="H240" s="82" t="s">
        <v>129</v>
      </c>
      <c r="I240" s="76">
        <v>117.94175500000001</v>
      </c>
      <c r="J240" s="78">
        <v>14544</v>
      </c>
      <c r="K240" s="69"/>
      <c r="L240" s="76">
        <v>63.467760735000013</v>
      </c>
      <c r="M240" s="77">
        <v>4.0359380888220169E-8</v>
      </c>
      <c r="N240" s="77">
        <f t="shared" si="4"/>
        <v>2.8851255631670257E-3</v>
      </c>
      <c r="O240" s="77">
        <f>L240/'סכום נכסי הקרן'!$C$42</f>
        <v>1.9393314044854265E-5</v>
      </c>
    </row>
    <row r="241" spans="2:15">
      <c r="B241" s="75" t="s">
        <v>1094</v>
      </c>
      <c r="C241" s="69" t="s">
        <v>1095</v>
      </c>
      <c r="D241" s="82" t="s">
        <v>1055</v>
      </c>
      <c r="E241" s="82" t="s">
        <v>581</v>
      </c>
      <c r="F241" s="69"/>
      <c r="G241" s="82" t="s">
        <v>1093</v>
      </c>
      <c r="H241" s="82" t="s">
        <v>129</v>
      </c>
      <c r="I241" s="76">
        <v>277.46325000000002</v>
      </c>
      <c r="J241" s="78">
        <v>1734</v>
      </c>
      <c r="K241" s="69"/>
      <c r="L241" s="76">
        <v>17.801487215000005</v>
      </c>
      <c r="M241" s="77">
        <v>1.0630775862068965E-6</v>
      </c>
      <c r="N241" s="77">
        <f t="shared" si="4"/>
        <v>8.0922227650084247E-4</v>
      </c>
      <c r="O241" s="77">
        <f>L241/'סכום נכסי הקרן'!$C$42</f>
        <v>5.4394519048404424E-6</v>
      </c>
    </row>
    <row r="242" spans="2:15">
      <c r="B242" s="75" t="s">
        <v>1194</v>
      </c>
      <c r="C242" s="69" t="s">
        <v>1195</v>
      </c>
      <c r="D242" s="82" t="s">
        <v>1073</v>
      </c>
      <c r="E242" s="82" t="s">
        <v>581</v>
      </c>
      <c r="F242" s="69"/>
      <c r="G242" s="82" t="s">
        <v>1063</v>
      </c>
      <c r="H242" s="82" t="s">
        <v>129</v>
      </c>
      <c r="I242" s="76">
        <v>60.564685000000011</v>
      </c>
      <c r="J242" s="78">
        <v>39330</v>
      </c>
      <c r="K242" s="69"/>
      <c r="L242" s="76">
        <v>88.134335259000011</v>
      </c>
      <c r="M242" s="77">
        <v>6.441814849529506E-8</v>
      </c>
      <c r="N242" s="77">
        <f t="shared" si="4"/>
        <v>4.0064218542414879E-3</v>
      </c>
      <c r="O242" s="77">
        <f>L242/'סכום נכסי הקרן'!$C$42</f>
        <v>2.6930473393394713E-5</v>
      </c>
    </row>
    <row r="243" spans="2:15">
      <c r="B243" s="75" t="s">
        <v>1196</v>
      </c>
      <c r="C243" s="69" t="s">
        <v>1197</v>
      </c>
      <c r="D243" s="82" t="s">
        <v>1055</v>
      </c>
      <c r="E243" s="82" t="s">
        <v>581</v>
      </c>
      <c r="F243" s="69"/>
      <c r="G243" s="82" t="s">
        <v>1151</v>
      </c>
      <c r="H243" s="82" t="s">
        <v>129</v>
      </c>
      <c r="I243" s="76">
        <v>100.72863400000001</v>
      </c>
      <c r="J243" s="78">
        <v>28698</v>
      </c>
      <c r="K243" s="69"/>
      <c r="L243" s="76">
        <v>106.95628252600001</v>
      </c>
      <c r="M243" s="77">
        <v>4.5534203446396664E-8</v>
      </c>
      <c r="N243" s="77">
        <f t="shared" si="4"/>
        <v>4.8620323339516542E-3</v>
      </c>
      <c r="O243" s="77">
        <f>L243/'סכום נכסי הקרן'!$C$42</f>
        <v>3.2681738761156823E-5</v>
      </c>
    </row>
    <row r="244" spans="2:15">
      <c r="B244" s="75" t="s">
        <v>1198</v>
      </c>
      <c r="C244" s="69" t="s">
        <v>1199</v>
      </c>
      <c r="D244" s="82" t="s">
        <v>1055</v>
      </c>
      <c r="E244" s="82" t="s">
        <v>581</v>
      </c>
      <c r="F244" s="69"/>
      <c r="G244" s="82" t="s">
        <v>1063</v>
      </c>
      <c r="H244" s="82" t="s">
        <v>129</v>
      </c>
      <c r="I244" s="76">
        <v>103.27872600000002</v>
      </c>
      <c r="J244" s="78">
        <v>34054</v>
      </c>
      <c r="K244" s="69"/>
      <c r="L244" s="76">
        <v>130.13098820300002</v>
      </c>
      <c r="M244" s="77">
        <v>1.3889973583877587E-8</v>
      </c>
      <c r="N244" s="77">
        <f t="shared" si="4"/>
        <v>5.9155110606827982E-3</v>
      </c>
      <c r="O244" s="77">
        <f>L244/'סכום נכסי הקרן'!$C$42</f>
        <v>3.9763040194929991E-5</v>
      </c>
    </row>
    <row r="245" spans="2:15">
      <c r="B245" s="75" t="s">
        <v>1200</v>
      </c>
      <c r="C245" s="69" t="s">
        <v>1201</v>
      </c>
      <c r="D245" s="82" t="s">
        <v>1073</v>
      </c>
      <c r="E245" s="82" t="s">
        <v>581</v>
      </c>
      <c r="F245" s="69"/>
      <c r="G245" s="82" t="s">
        <v>1168</v>
      </c>
      <c r="H245" s="82" t="s">
        <v>129</v>
      </c>
      <c r="I245" s="76">
        <v>350.10850600000003</v>
      </c>
      <c r="J245" s="78">
        <v>8540</v>
      </c>
      <c r="K245" s="69"/>
      <c r="L245" s="76">
        <v>110.62728569700002</v>
      </c>
      <c r="M245" s="77">
        <v>2.096315405871372E-7</v>
      </c>
      <c r="N245" s="77">
        <f t="shared" si="4"/>
        <v>5.0289092643563951E-3</v>
      </c>
      <c r="O245" s="77">
        <f>L245/'סכום נכסי הקרן'!$C$42</f>
        <v>3.3803456567652535E-5</v>
      </c>
    </row>
    <row r="246" spans="2:15">
      <c r="B246" s="75" t="s">
        <v>1202</v>
      </c>
      <c r="C246" s="69" t="s">
        <v>1203</v>
      </c>
      <c r="D246" s="82" t="s">
        <v>1073</v>
      </c>
      <c r="E246" s="82" t="s">
        <v>581</v>
      </c>
      <c r="F246" s="69"/>
      <c r="G246" s="82" t="s">
        <v>1057</v>
      </c>
      <c r="H246" s="82" t="s">
        <v>129</v>
      </c>
      <c r="I246" s="76">
        <v>70.127530000000007</v>
      </c>
      <c r="J246" s="78">
        <v>7640</v>
      </c>
      <c r="K246" s="69"/>
      <c r="L246" s="76">
        <v>19.823650180000005</v>
      </c>
      <c r="M246" s="77">
        <v>3.301193072861611E-7</v>
      </c>
      <c r="N246" s="77">
        <f t="shared" si="4"/>
        <v>9.011460185022488E-4</v>
      </c>
      <c r="O246" s="77">
        <f>L246/'סכום נכסי הקרן'!$C$42</f>
        <v>6.0573473682373779E-6</v>
      </c>
    </row>
    <row r="247" spans="2:15">
      <c r="B247" s="75" t="s">
        <v>1204</v>
      </c>
      <c r="C247" s="69" t="s">
        <v>1205</v>
      </c>
      <c r="D247" s="82" t="s">
        <v>1055</v>
      </c>
      <c r="E247" s="82" t="s">
        <v>581</v>
      </c>
      <c r="F247" s="69"/>
      <c r="G247" s="82" t="s">
        <v>583</v>
      </c>
      <c r="H247" s="82" t="s">
        <v>129</v>
      </c>
      <c r="I247" s="76">
        <v>42.714041000000009</v>
      </c>
      <c r="J247" s="78">
        <v>42302</v>
      </c>
      <c r="K247" s="69"/>
      <c r="L247" s="76">
        <v>66.854906407999991</v>
      </c>
      <c r="M247" s="77">
        <v>1.729313400809717E-8</v>
      </c>
      <c r="N247" s="77">
        <f t="shared" si="4"/>
        <v>3.0390988632200359E-3</v>
      </c>
      <c r="O247" s="77">
        <f>L247/'סכום נכסי הקרן'!$C$42</f>
        <v>2.0428295884318052E-5</v>
      </c>
    </row>
    <row r="248" spans="2:15">
      <c r="B248" s="75" t="s">
        <v>1107</v>
      </c>
      <c r="C248" s="69" t="s">
        <v>1108</v>
      </c>
      <c r="D248" s="82" t="s">
        <v>1073</v>
      </c>
      <c r="E248" s="82" t="s">
        <v>581</v>
      </c>
      <c r="F248" s="69"/>
      <c r="G248" s="82" t="s">
        <v>465</v>
      </c>
      <c r="H248" s="82" t="s">
        <v>129</v>
      </c>
      <c r="I248" s="76">
        <v>606.18946500000015</v>
      </c>
      <c r="J248" s="78">
        <v>8046</v>
      </c>
      <c r="K248" s="69"/>
      <c r="L248" s="76">
        <v>180.46381613600005</v>
      </c>
      <c r="M248" s="77">
        <v>1.0152917027134706E-5</v>
      </c>
      <c r="N248" s="77">
        <f t="shared" si="4"/>
        <v>8.2035471731008065E-3</v>
      </c>
      <c r="O248" s="77">
        <f>L248/'סכום נכסי הקרן'!$C$42</f>
        <v>5.5142822427139583E-5</v>
      </c>
    </row>
    <row r="249" spans="2:15">
      <c r="B249" s="75" t="s">
        <v>1206</v>
      </c>
      <c r="C249" s="69" t="s">
        <v>1207</v>
      </c>
      <c r="D249" s="82" t="s">
        <v>1073</v>
      </c>
      <c r="E249" s="82" t="s">
        <v>581</v>
      </c>
      <c r="F249" s="69"/>
      <c r="G249" s="82" t="s">
        <v>1063</v>
      </c>
      <c r="H249" s="82" t="s">
        <v>129</v>
      </c>
      <c r="I249" s="76">
        <v>103.05252200000001</v>
      </c>
      <c r="J249" s="78">
        <v>25551</v>
      </c>
      <c r="K249" s="69"/>
      <c r="L249" s="76">
        <v>97.42451461600001</v>
      </c>
      <c r="M249" s="77">
        <v>3.3693279920280089E-7</v>
      </c>
      <c r="N249" s="77">
        <f t="shared" si="4"/>
        <v>4.4287360124674342E-3</v>
      </c>
      <c r="O249" s="77">
        <f>L249/'סכום נכסי הקרן'!$C$42</f>
        <v>2.9769195978166291E-5</v>
      </c>
    </row>
    <row r="250" spans="2:15">
      <c r="B250" s="75" t="s">
        <v>1208</v>
      </c>
      <c r="C250" s="69" t="s">
        <v>1209</v>
      </c>
      <c r="D250" s="82" t="s">
        <v>1055</v>
      </c>
      <c r="E250" s="82" t="s">
        <v>581</v>
      </c>
      <c r="F250" s="69"/>
      <c r="G250" s="82" t="s">
        <v>127</v>
      </c>
      <c r="H250" s="82" t="s">
        <v>129</v>
      </c>
      <c r="I250" s="76">
        <v>647.45040000000006</v>
      </c>
      <c r="J250" s="78">
        <v>481</v>
      </c>
      <c r="K250" s="69"/>
      <c r="L250" s="76">
        <v>11.522674769000002</v>
      </c>
      <c r="M250" s="77">
        <v>1.7999060485485E-6</v>
      </c>
      <c r="N250" s="77">
        <f t="shared" si="4"/>
        <v>5.2379921943218372E-4</v>
      </c>
      <c r="O250" s="77">
        <f>L250/'סכום נכסי הקרן'!$C$42</f>
        <v>3.5208875788917589E-6</v>
      </c>
    </row>
    <row r="251" spans="2:15">
      <c r="B251" s="75" t="s">
        <v>1210</v>
      </c>
      <c r="C251" s="69" t="s">
        <v>1211</v>
      </c>
      <c r="D251" s="82" t="s">
        <v>1073</v>
      </c>
      <c r="E251" s="82" t="s">
        <v>581</v>
      </c>
      <c r="F251" s="69"/>
      <c r="G251" s="82" t="s">
        <v>1122</v>
      </c>
      <c r="H251" s="82" t="s">
        <v>129</v>
      </c>
      <c r="I251" s="76">
        <v>1139.2536010000001</v>
      </c>
      <c r="J251" s="78">
        <v>3668</v>
      </c>
      <c r="K251" s="69"/>
      <c r="L251" s="76">
        <v>154.61494171300004</v>
      </c>
      <c r="M251" s="77">
        <v>2.0180542829006314E-7</v>
      </c>
      <c r="N251" s="77">
        <f t="shared" si="4"/>
        <v>7.0285057424084958E-3</v>
      </c>
      <c r="O251" s="77">
        <f>L251/'סכום נכסי הקרן'!$C$42</f>
        <v>4.7244397564092612E-5</v>
      </c>
    </row>
    <row r="252" spans="2:15">
      <c r="B252" s="75" t="s">
        <v>1212</v>
      </c>
      <c r="C252" s="69" t="s">
        <v>1213</v>
      </c>
      <c r="D252" s="82" t="s">
        <v>1073</v>
      </c>
      <c r="E252" s="82" t="s">
        <v>581</v>
      </c>
      <c r="F252" s="69"/>
      <c r="G252" s="82" t="s">
        <v>1144</v>
      </c>
      <c r="H252" s="82" t="s">
        <v>129</v>
      </c>
      <c r="I252" s="76">
        <v>143.44267500000004</v>
      </c>
      <c r="J252" s="78">
        <v>3682</v>
      </c>
      <c r="K252" s="69"/>
      <c r="L252" s="76">
        <v>19.541769386000002</v>
      </c>
      <c r="M252" s="77">
        <v>4.6643041244907404E-7</v>
      </c>
      <c r="N252" s="77">
        <f t="shared" si="4"/>
        <v>8.8833224541309136E-4</v>
      </c>
      <c r="O252" s="77">
        <f>L252/'סכום נכסי הקרן'!$C$42</f>
        <v>5.9712154061522507E-6</v>
      </c>
    </row>
    <row r="253" spans="2:15">
      <c r="B253" s="75" t="s">
        <v>1214</v>
      </c>
      <c r="C253" s="69" t="s">
        <v>1215</v>
      </c>
      <c r="D253" s="82" t="s">
        <v>1055</v>
      </c>
      <c r="E253" s="82" t="s">
        <v>581</v>
      </c>
      <c r="F253" s="69"/>
      <c r="G253" s="82" t="s">
        <v>583</v>
      </c>
      <c r="H253" s="82" t="s">
        <v>129</v>
      </c>
      <c r="I253" s="76">
        <v>172.13121000000004</v>
      </c>
      <c r="J253" s="78">
        <v>11904</v>
      </c>
      <c r="K253" s="69"/>
      <c r="L253" s="76">
        <v>75.814847182000008</v>
      </c>
      <c r="M253" s="77">
        <v>1.5451634649910238E-7</v>
      </c>
      <c r="N253" s="77">
        <f t="shared" si="4"/>
        <v>3.4464009938161514E-3</v>
      </c>
      <c r="O253" s="77">
        <f>L253/'סכום נכסי הקרן'!$C$42</f>
        <v>2.3166110220938464E-5</v>
      </c>
    </row>
    <row r="254" spans="2:15">
      <c r="B254" s="75" t="s">
        <v>1216</v>
      </c>
      <c r="C254" s="69" t="s">
        <v>1217</v>
      </c>
      <c r="D254" s="82" t="s">
        <v>1073</v>
      </c>
      <c r="E254" s="82" t="s">
        <v>581</v>
      </c>
      <c r="F254" s="69"/>
      <c r="G254" s="82" t="s">
        <v>1093</v>
      </c>
      <c r="H254" s="82" t="s">
        <v>129</v>
      </c>
      <c r="I254" s="76">
        <v>229.50828000000004</v>
      </c>
      <c r="J254" s="78">
        <v>9796</v>
      </c>
      <c r="K254" s="69"/>
      <c r="L254" s="76">
        <v>83.185735103000013</v>
      </c>
      <c r="M254" s="77">
        <v>1.5707458788181205E-7</v>
      </c>
      <c r="N254" s="77">
        <f t="shared" si="4"/>
        <v>3.781467757127825E-3</v>
      </c>
      <c r="O254" s="77">
        <f>L254/'סכום נכסי הקרן'!$C$42</f>
        <v>2.5418370937024304E-5</v>
      </c>
    </row>
    <row r="255" spans="2:15">
      <c r="B255" s="75" t="s">
        <v>1218</v>
      </c>
      <c r="C255" s="69" t="s">
        <v>1219</v>
      </c>
      <c r="D255" s="82" t="s">
        <v>26</v>
      </c>
      <c r="E255" s="82" t="s">
        <v>581</v>
      </c>
      <c r="F255" s="69"/>
      <c r="G255" s="82" t="s">
        <v>123</v>
      </c>
      <c r="H255" s="82" t="s">
        <v>131</v>
      </c>
      <c r="I255" s="76">
        <v>110.92900200000003</v>
      </c>
      <c r="J255" s="78">
        <v>14346</v>
      </c>
      <c r="K255" s="69"/>
      <c r="L255" s="76">
        <v>63.949905188000002</v>
      </c>
      <c r="M255" s="77">
        <v>2.5962847339089996E-7</v>
      </c>
      <c r="N255" s="77">
        <f t="shared" si="4"/>
        <v>2.9070429472117781E-3</v>
      </c>
      <c r="O255" s="77">
        <f>L255/'סכום נכסי הקרן'!$C$42</f>
        <v>1.9540638902131876E-5</v>
      </c>
    </row>
    <row r="256" spans="2:15">
      <c r="B256" s="75" t="s">
        <v>1220</v>
      </c>
      <c r="C256" s="69" t="s">
        <v>1221</v>
      </c>
      <c r="D256" s="82" t="s">
        <v>26</v>
      </c>
      <c r="E256" s="82" t="s">
        <v>581</v>
      </c>
      <c r="F256" s="69"/>
      <c r="G256" s="82" t="s">
        <v>1057</v>
      </c>
      <c r="H256" s="82" t="s">
        <v>129</v>
      </c>
      <c r="I256" s="76">
        <v>23.333342000000002</v>
      </c>
      <c r="J256" s="78">
        <v>138600</v>
      </c>
      <c r="K256" s="69"/>
      <c r="L256" s="76">
        <v>119.65804341900001</v>
      </c>
      <c r="M256" s="77">
        <v>9.7714371522627739E-8</v>
      </c>
      <c r="N256" s="77">
        <f t="shared" si="4"/>
        <v>5.4394306008077997E-3</v>
      </c>
      <c r="O256" s="77">
        <f>L256/'סכום נכסי הקרן'!$C$42</f>
        <v>3.6562909848145501E-5</v>
      </c>
    </row>
    <row r="257" spans="2:15">
      <c r="B257" s="75" t="s">
        <v>1114</v>
      </c>
      <c r="C257" s="69" t="s">
        <v>1115</v>
      </c>
      <c r="D257" s="82" t="s">
        <v>1055</v>
      </c>
      <c r="E257" s="82" t="s">
        <v>581</v>
      </c>
      <c r="F257" s="69"/>
      <c r="G257" s="82" t="s">
        <v>154</v>
      </c>
      <c r="H257" s="82" t="s">
        <v>129</v>
      </c>
      <c r="I257" s="76">
        <v>25.156146000000003</v>
      </c>
      <c r="J257" s="78">
        <v>2660</v>
      </c>
      <c r="K257" s="69"/>
      <c r="L257" s="76">
        <v>2.4758678650000006</v>
      </c>
      <c r="M257" s="77">
        <v>4.5607762789231015E-7</v>
      </c>
      <c r="N257" s="77">
        <f t="shared" si="4"/>
        <v>1.125483172182578E-4</v>
      </c>
      <c r="O257" s="77">
        <f>L257/'סכום נכסי הקרן'!$C$42</f>
        <v>7.565302837764889E-7</v>
      </c>
    </row>
    <row r="258" spans="2:15">
      <c r="B258" s="75" t="s">
        <v>1222</v>
      </c>
      <c r="C258" s="69" t="s">
        <v>1223</v>
      </c>
      <c r="D258" s="82" t="s">
        <v>1055</v>
      </c>
      <c r="E258" s="82" t="s">
        <v>581</v>
      </c>
      <c r="F258" s="69"/>
      <c r="G258" s="82" t="s">
        <v>1063</v>
      </c>
      <c r="H258" s="82" t="s">
        <v>129</v>
      </c>
      <c r="I258" s="76">
        <v>373.90260599999999</v>
      </c>
      <c r="J258" s="78">
        <v>1510</v>
      </c>
      <c r="K258" s="69"/>
      <c r="L258" s="76">
        <v>20.889938597000004</v>
      </c>
      <c r="M258" s="77">
        <v>1.5677539059966215E-6</v>
      </c>
      <c r="N258" s="77">
        <f t="shared" si="4"/>
        <v>9.496174933734128E-4</v>
      </c>
      <c r="O258" s="77">
        <f>L258/'סכום נכסי הקרן'!$C$42</f>
        <v>6.3831642222400417E-6</v>
      </c>
    </row>
    <row r="259" spans="2:15">
      <c r="B259" s="75" t="s">
        <v>1224</v>
      </c>
      <c r="C259" s="69" t="s">
        <v>1225</v>
      </c>
      <c r="D259" s="82" t="s">
        <v>1073</v>
      </c>
      <c r="E259" s="82" t="s">
        <v>581</v>
      </c>
      <c r="F259" s="69"/>
      <c r="G259" s="82" t="s">
        <v>1151</v>
      </c>
      <c r="H259" s="82" t="s">
        <v>129</v>
      </c>
      <c r="I259" s="76">
        <v>1652.7439380000003</v>
      </c>
      <c r="J259" s="78">
        <v>311</v>
      </c>
      <c r="K259" s="69"/>
      <c r="L259" s="76">
        <v>19.018124502000003</v>
      </c>
      <c r="M259" s="77">
        <v>5.547000578699189E-6</v>
      </c>
      <c r="N259" s="77">
        <f t="shared" si="4"/>
        <v>8.6452832948232352E-4</v>
      </c>
      <c r="O259" s="77">
        <f>L259/'סכום נכסי הקרן'!$C$42</f>
        <v>5.8112096084718377E-6</v>
      </c>
    </row>
    <row r="260" spans="2:15">
      <c r="B260" s="75" t="s">
        <v>1226</v>
      </c>
      <c r="C260" s="69" t="s">
        <v>1227</v>
      </c>
      <c r="D260" s="82" t="s">
        <v>1073</v>
      </c>
      <c r="E260" s="82" t="s">
        <v>581</v>
      </c>
      <c r="F260" s="69"/>
      <c r="G260" s="82" t="s">
        <v>583</v>
      </c>
      <c r="H260" s="82" t="s">
        <v>129</v>
      </c>
      <c r="I260" s="76">
        <v>347.45003500000007</v>
      </c>
      <c r="J260" s="78">
        <v>10092</v>
      </c>
      <c r="K260" s="76">
        <v>0.57535082600000009</v>
      </c>
      <c r="L260" s="76">
        <v>130.31458369500001</v>
      </c>
      <c r="M260" s="77">
        <v>6.6992342249484189E-8</v>
      </c>
      <c r="N260" s="77">
        <f t="shared" si="4"/>
        <v>5.923856967976788E-3</v>
      </c>
      <c r="O260" s="77">
        <f>L260/'סכום נכסי הקרן'!$C$42</f>
        <v>3.9819139937418809E-5</v>
      </c>
    </row>
    <row r="261" spans="2:15">
      <c r="B261" s="75" t="s">
        <v>1228</v>
      </c>
      <c r="C261" s="69" t="s">
        <v>1229</v>
      </c>
      <c r="D261" s="82" t="s">
        <v>1055</v>
      </c>
      <c r="E261" s="82" t="s">
        <v>581</v>
      </c>
      <c r="F261" s="69"/>
      <c r="G261" s="82" t="s">
        <v>1083</v>
      </c>
      <c r="H261" s="82" t="s">
        <v>129</v>
      </c>
      <c r="I261" s="76">
        <v>1079.0840000000003</v>
      </c>
      <c r="J261" s="78">
        <v>127</v>
      </c>
      <c r="K261" s="69"/>
      <c r="L261" s="76">
        <v>5.0706157160000007</v>
      </c>
      <c r="M261" s="77">
        <v>6.5934685284699837E-6</v>
      </c>
      <c r="N261" s="77">
        <f t="shared" si="4"/>
        <v>2.3050069600392481E-4</v>
      </c>
      <c r="O261" s="77">
        <f>L261/'סכום נכסי הקרן'!$C$42</f>
        <v>1.5493857328880529E-6</v>
      </c>
    </row>
    <row r="262" spans="2:15">
      <c r="B262" s="75" t="s">
        <v>1230</v>
      </c>
      <c r="C262" s="69" t="s">
        <v>1231</v>
      </c>
      <c r="D262" s="82" t="s">
        <v>1055</v>
      </c>
      <c r="E262" s="82" t="s">
        <v>581</v>
      </c>
      <c r="F262" s="69"/>
      <c r="G262" s="82" t="s">
        <v>1099</v>
      </c>
      <c r="H262" s="82" t="s">
        <v>129</v>
      </c>
      <c r="I262" s="76">
        <v>51.001840000000009</v>
      </c>
      <c r="J262" s="78">
        <v>26177</v>
      </c>
      <c r="K262" s="69"/>
      <c r="L262" s="76">
        <v>49.397781130000013</v>
      </c>
      <c r="M262" s="77">
        <v>1.6091424764405142E-8</v>
      </c>
      <c r="N262" s="77">
        <f t="shared" si="4"/>
        <v>2.2455306355766724E-3</v>
      </c>
      <c r="O262" s="77">
        <f>L262/'סכום נכסי הקרן'!$C$42</f>
        <v>1.5094067783059088E-5</v>
      </c>
    </row>
    <row r="263" spans="2:15">
      <c r="B263" s="75" t="s">
        <v>1232</v>
      </c>
      <c r="C263" s="69" t="s">
        <v>1233</v>
      </c>
      <c r="D263" s="82" t="s">
        <v>26</v>
      </c>
      <c r="E263" s="82" t="s">
        <v>581</v>
      </c>
      <c r="F263" s="69"/>
      <c r="G263" s="82" t="s">
        <v>1093</v>
      </c>
      <c r="H263" s="82" t="s">
        <v>131</v>
      </c>
      <c r="I263" s="76">
        <v>427.14041000000003</v>
      </c>
      <c r="J263" s="78">
        <v>10638</v>
      </c>
      <c r="K263" s="69"/>
      <c r="L263" s="76">
        <v>182.59741240400001</v>
      </c>
      <c r="M263" s="77">
        <v>7.1615987109470023E-7</v>
      </c>
      <c r="N263" s="77">
        <f t="shared" si="4"/>
        <v>8.3005364644039396E-3</v>
      </c>
      <c r="O263" s="77">
        <f>L263/'סכום נכסי הקרן'!$C$42</f>
        <v>5.5794767635085673E-5</v>
      </c>
    </row>
    <row r="264" spans="2:15">
      <c r="B264" s="75" t="s">
        <v>1234</v>
      </c>
      <c r="C264" s="69" t="s">
        <v>1235</v>
      </c>
      <c r="D264" s="82" t="s">
        <v>1073</v>
      </c>
      <c r="E264" s="82" t="s">
        <v>581</v>
      </c>
      <c r="F264" s="69"/>
      <c r="G264" s="82" t="s">
        <v>1063</v>
      </c>
      <c r="H264" s="82" t="s">
        <v>129</v>
      </c>
      <c r="I264" s="76">
        <v>98.816065000000023</v>
      </c>
      <c r="J264" s="78">
        <v>23748</v>
      </c>
      <c r="K264" s="69"/>
      <c r="L264" s="76">
        <v>86.827304730000023</v>
      </c>
      <c r="M264" s="77">
        <v>6.1064538733351851E-8</v>
      </c>
      <c r="N264" s="77">
        <f t="shared" si="4"/>
        <v>3.9470066937349968E-3</v>
      </c>
      <c r="O264" s="77">
        <f>L264/'סכום נכסי הקרן'!$C$42</f>
        <v>2.6531094981086392E-5</v>
      </c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28" t="s">
        <v>216</v>
      </c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28" t="s">
        <v>109</v>
      </c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28" t="s">
        <v>199</v>
      </c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28" t="s">
        <v>207</v>
      </c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28" t="s">
        <v>213</v>
      </c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29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30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29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29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30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29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29"/>
      <c r="C361" s="113"/>
      <c r="D361" s="113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30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  <c r="O500" s="114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9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143</v>
      </c>
      <c r="C1" s="67" t="s" vm="1">
        <v>224</v>
      </c>
    </row>
    <row r="2" spans="2:14">
      <c r="B2" s="46" t="s">
        <v>142</v>
      </c>
      <c r="C2" s="67" t="s">
        <v>225</v>
      </c>
    </row>
    <row r="3" spans="2:14">
      <c r="B3" s="46" t="s">
        <v>144</v>
      </c>
      <c r="C3" s="67" t="s">
        <v>226</v>
      </c>
    </row>
    <row r="4" spans="2:14">
      <c r="B4" s="46" t="s">
        <v>145</v>
      </c>
      <c r="C4" s="67">
        <v>2207</v>
      </c>
    </row>
    <row r="6" spans="2:14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2:14" ht="26.25" customHeight="1">
      <c r="B7" s="153" t="s">
        <v>222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s="3" customFormat="1" ht="74.25" customHeight="1">
      <c r="B8" s="21" t="s">
        <v>112</v>
      </c>
      <c r="C8" s="29" t="s">
        <v>44</v>
      </c>
      <c r="D8" s="29" t="s">
        <v>116</v>
      </c>
      <c r="E8" s="29" t="s">
        <v>114</v>
      </c>
      <c r="F8" s="29" t="s">
        <v>63</v>
      </c>
      <c r="G8" s="29" t="s">
        <v>100</v>
      </c>
      <c r="H8" s="29" t="s">
        <v>201</v>
      </c>
      <c r="I8" s="29" t="s">
        <v>200</v>
      </c>
      <c r="J8" s="29" t="s">
        <v>215</v>
      </c>
      <c r="K8" s="29" t="s">
        <v>60</v>
      </c>
      <c r="L8" s="29" t="s">
        <v>57</v>
      </c>
      <c r="M8" s="29" t="s">
        <v>146</v>
      </c>
      <c r="N8" s="13" t="s">
        <v>148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208</v>
      </c>
      <c r="I9" s="31"/>
      <c r="J9" s="15" t="s">
        <v>204</v>
      </c>
      <c r="K9" s="15" t="s">
        <v>204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218</v>
      </c>
      <c r="C11" s="85"/>
      <c r="D11" s="85"/>
      <c r="E11" s="85"/>
      <c r="F11" s="85"/>
      <c r="G11" s="85"/>
      <c r="H11" s="87"/>
      <c r="I11" s="89"/>
      <c r="J11" s="85"/>
      <c r="K11" s="87">
        <v>20967.715213567997</v>
      </c>
      <c r="L11" s="85"/>
      <c r="M11" s="90">
        <f>IFERROR(K11/$K$11,0)</f>
        <v>1</v>
      </c>
      <c r="N11" s="90">
        <f>K11/'סכום נכסי הקרן'!$C$42</f>
        <v>6.4069297739623903E-3</v>
      </c>
    </row>
    <row r="12" spans="2:14">
      <c r="B12" s="70" t="s">
        <v>194</v>
      </c>
      <c r="C12" s="71"/>
      <c r="D12" s="71"/>
      <c r="E12" s="71"/>
      <c r="F12" s="71"/>
      <c r="G12" s="71"/>
      <c r="H12" s="79"/>
      <c r="I12" s="81"/>
      <c r="J12" s="71"/>
      <c r="K12" s="79">
        <v>5507.357528947</v>
      </c>
      <c r="L12" s="71"/>
      <c r="M12" s="80">
        <f t="shared" ref="M12:M73" si="0">IFERROR(K12/$K$11,0)</f>
        <v>0.26265892458245732</v>
      </c>
      <c r="N12" s="80">
        <f>K12/'סכום נכסי הקרן'!$C$42</f>
        <v>1.682837284304288E-3</v>
      </c>
    </row>
    <row r="13" spans="2:14">
      <c r="B13" s="86" t="s">
        <v>219</v>
      </c>
      <c r="C13" s="71"/>
      <c r="D13" s="71"/>
      <c r="E13" s="71"/>
      <c r="F13" s="71"/>
      <c r="G13" s="71"/>
      <c r="H13" s="79"/>
      <c r="I13" s="81"/>
      <c r="J13" s="71"/>
      <c r="K13" s="79">
        <v>5021.3759275130005</v>
      </c>
      <c r="L13" s="71"/>
      <c r="M13" s="80">
        <f t="shared" si="0"/>
        <v>0.23948131097582434</v>
      </c>
      <c r="N13" s="80">
        <f>K13/'סכום נכסי הקרן'!$C$42</f>
        <v>1.5343399415985552E-3</v>
      </c>
    </row>
    <row r="14" spans="2:14">
      <c r="B14" s="75" t="s">
        <v>1236</v>
      </c>
      <c r="C14" s="69" t="s">
        <v>1237</v>
      </c>
      <c r="D14" s="82" t="s">
        <v>117</v>
      </c>
      <c r="E14" s="69" t="s">
        <v>1238</v>
      </c>
      <c r="F14" s="82" t="s">
        <v>1239</v>
      </c>
      <c r="G14" s="82" t="s">
        <v>130</v>
      </c>
      <c r="H14" s="76">
        <v>19093.312296000004</v>
      </c>
      <c r="I14" s="78">
        <v>1753</v>
      </c>
      <c r="J14" s="69"/>
      <c r="K14" s="76">
        <v>334.70576454900009</v>
      </c>
      <c r="L14" s="77">
        <v>1.9611007193885487E-4</v>
      </c>
      <c r="M14" s="77">
        <f t="shared" si="0"/>
        <v>1.5962910652869578E-2</v>
      </c>
      <c r="N14" s="77">
        <f>K14/'סכום נכסי הקרן'!$C$42</f>
        <v>1.0227324754097151E-4</v>
      </c>
    </row>
    <row r="15" spans="2:14">
      <c r="B15" s="75" t="s">
        <v>1240</v>
      </c>
      <c r="C15" s="69" t="s">
        <v>1241</v>
      </c>
      <c r="D15" s="82" t="s">
        <v>117</v>
      </c>
      <c r="E15" s="69" t="s">
        <v>1238</v>
      </c>
      <c r="F15" s="82" t="s">
        <v>1239</v>
      </c>
      <c r="G15" s="82" t="s">
        <v>130</v>
      </c>
      <c r="H15" s="76">
        <v>44894.000000000007</v>
      </c>
      <c r="I15" s="78">
        <v>1775</v>
      </c>
      <c r="J15" s="69"/>
      <c r="K15" s="76">
        <v>796.86850000000015</v>
      </c>
      <c r="L15" s="77">
        <v>1.251521121976671E-3</v>
      </c>
      <c r="M15" s="77">
        <f t="shared" si="0"/>
        <v>3.8004546126435113E-2</v>
      </c>
      <c r="N15" s="77">
        <f>K15/'סכום נכסי הקרן'!$C$42</f>
        <v>2.4349245812338414E-4</v>
      </c>
    </row>
    <row r="16" spans="2:14">
      <c r="B16" s="75" t="s">
        <v>1242</v>
      </c>
      <c r="C16" s="69" t="s">
        <v>1243</v>
      </c>
      <c r="D16" s="82" t="s">
        <v>117</v>
      </c>
      <c r="E16" s="69" t="s">
        <v>1238</v>
      </c>
      <c r="F16" s="82" t="s">
        <v>1239</v>
      </c>
      <c r="G16" s="82" t="s">
        <v>130</v>
      </c>
      <c r="H16" s="76">
        <v>9770.4452210000018</v>
      </c>
      <c r="I16" s="78">
        <v>3159</v>
      </c>
      <c r="J16" s="69"/>
      <c r="K16" s="76">
        <v>308.64836451900004</v>
      </c>
      <c r="L16" s="77">
        <v>1.4412975023629494E-4</v>
      </c>
      <c r="M16" s="77">
        <f t="shared" si="0"/>
        <v>1.4720171529193452E-2</v>
      </c>
      <c r="N16" s="77">
        <f>K16/'סכום נכסי הקרן'!$C$42</f>
        <v>9.4311105248223018E-5</v>
      </c>
    </row>
    <row r="17" spans="2:14">
      <c r="B17" s="75" t="s">
        <v>1244</v>
      </c>
      <c r="C17" s="69" t="s">
        <v>1245</v>
      </c>
      <c r="D17" s="82" t="s">
        <v>117</v>
      </c>
      <c r="E17" s="69" t="s">
        <v>1246</v>
      </c>
      <c r="F17" s="82" t="s">
        <v>1239</v>
      </c>
      <c r="G17" s="82" t="s">
        <v>130</v>
      </c>
      <c r="H17" s="76">
        <v>4453.7260540000007</v>
      </c>
      <c r="I17" s="78">
        <v>3114</v>
      </c>
      <c r="J17" s="69"/>
      <c r="K17" s="76">
        <v>138.68902932000003</v>
      </c>
      <c r="L17" s="77">
        <v>5.2205309526841826E-5</v>
      </c>
      <c r="M17" s="77">
        <f t="shared" si="0"/>
        <v>6.614408289476183E-3</v>
      </c>
      <c r="N17" s="77">
        <f>K17/'סכום נכסי הקרן'!$C$42</f>
        <v>4.2378049406988605E-5</v>
      </c>
    </row>
    <row r="18" spans="2:14">
      <c r="B18" s="75" t="s">
        <v>1247</v>
      </c>
      <c r="C18" s="69" t="s">
        <v>1248</v>
      </c>
      <c r="D18" s="82" t="s">
        <v>117</v>
      </c>
      <c r="E18" s="69" t="s">
        <v>1249</v>
      </c>
      <c r="F18" s="82" t="s">
        <v>1239</v>
      </c>
      <c r="G18" s="82" t="s">
        <v>130</v>
      </c>
      <c r="H18" s="76">
        <v>7985.0000000000009</v>
      </c>
      <c r="I18" s="78">
        <v>16950</v>
      </c>
      <c r="J18" s="69"/>
      <c r="K18" s="76">
        <v>1353.45793</v>
      </c>
      <c r="L18" s="77">
        <v>6.8250453265064084E-4</v>
      </c>
      <c r="M18" s="77">
        <f t="shared" si="0"/>
        <v>6.4549614310108097E-2</v>
      </c>
      <c r="N18" s="77">
        <f>K18/'סכום נכסי הקרן'!$C$42</f>
        <v>4.1356484582122035E-4</v>
      </c>
    </row>
    <row r="19" spans="2:14">
      <c r="B19" s="75" t="s">
        <v>1250</v>
      </c>
      <c r="C19" s="69" t="s">
        <v>1251</v>
      </c>
      <c r="D19" s="82" t="s">
        <v>117</v>
      </c>
      <c r="E19" s="69" t="s">
        <v>1249</v>
      </c>
      <c r="F19" s="82" t="s">
        <v>1239</v>
      </c>
      <c r="G19" s="82" t="s">
        <v>130</v>
      </c>
      <c r="H19" s="76">
        <v>478.73561700000005</v>
      </c>
      <c r="I19" s="78">
        <v>17260</v>
      </c>
      <c r="J19" s="69"/>
      <c r="K19" s="76">
        <v>82.629767425000011</v>
      </c>
      <c r="L19" s="77">
        <v>6.5029749134518027E-5</v>
      </c>
      <c r="M19" s="77">
        <f t="shared" si="0"/>
        <v>3.9408093148618848E-3</v>
      </c>
      <c r="N19" s="77">
        <f>K19/'סכום נכסי הקרן'!$C$42</f>
        <v>2.5248488532896936E-5</v>
      </c>
    </row>
    <row r="20" spans="2:14">
      <c r="B20" s="75" t="s">
        <v>1252</v>
      </c>
      <c r="C20" s="69" t="s">
        <v>1253</v>
      </c>
      <c r="D20" s="82" t="s">
        <v>117</v>
      </c>
      <c r="E20" s="69" t="s">
        <v>1249</v>
      </c>
      <c r="F20" s="82" t="s">
        <v>1239</v>
      </c>
      <c r="G20" s="82" t="s">
        <v>130</v>
      </c>
      <c r="H20" s="76">
        <v>645.47028100000011</v>
      </c>
      <c r="I20" s="78">
        <v>30560</v>
      </c>
      <c r="J20" s="69"/>
      <c r="K20" s="76">
        <v>197.25571783100003</v>
      </c>
      <c r="L20" s="77">
        <v>8.4651507076037748E-5</v>
      </c>
      <c r="M20" s="77">
        <f t="shared" si="0"/>
        <v>9.4075923781794715E-3</v>
      </c>
      <c r="N20" s="77">
        <f>K20/'סכום נכסי הקרן'!$C$42</f>
        <v>6.0273783709059702E-5</v>
      </c>
    </row>
    <row r="21" spans="2:14">
      <c r="B21" s="75" t="s">
        <v>1254</v>
      </c>
      <c r="C21" s="69" t="s">
        <v>1255</v>
      </c>
      <c r="D21" s="82" t="s">
        <v>117</v>
      </c>
      <c r="E21" s="69" t="s">
        <v>1249</v>
      </c>
      <c r="F21" s="82" t="s">
        <v>1239</v>
      </c>
      <c r="G21" s="82" t="s">
        <v>130</v>
      </c>
      <c r="H21" s="76">
        <v>1922.1183750000002</v>
      </c>
      <c r="I21" s="78">
        <v>17510</v>
      </c>
      <c r="J21" s="69"/>
      <c r="K21" s="76">
        <v>336.56292746300005</v>
      </c>
      <c r="L21" s="77">
        <v>6.2751025370877514E-5</v>
      </c>
      <c r="M21" s="77">
        <f t="shared" si="0"/>
        <v>1.6051483150878239E-2</v>
      </c>
      <c r="N21" s="77">
        <f>K21/'סכום נכסי הקרן'!$C$42</f>
        <v>1.0284072531561745E-4</v>
      </c>
    </row>
    <row r="22" spans="2:14">
      <c r="B22" s="75" t="s">
        <v>1256</v>
      </c>
      <c r="C22" s="69" t="s">
        <v>1257</v>
      </c>
      <c r="D22" s="82" t="s">
        <v>117</v>
      </c>
      <c r="E22" s="69" t="s">
        <v>1258</v>
      </c>
      <c r="F22" s="82" t="s">
        <v>1239</v>
      </c>
      <c r="G22" s="82" t="s">
        <v>130</v>
      </c>
      <c r="H22" s="76">
        <v>27990.000000000004</v>
      </c>
      <c r="I22" s="78">
        <v>1763</v>
      </c>
      <c r="J22" s="69"/>
      <c r="K22" s="76">
        <v>493.46370000000007</v>
      </c>
      <c r="L22" s="77">
        <v>4.7386712532173747E-4</v>
      </c>
      <c r="M22" s="77">
        <f t="shared" si="0"/>
        <v>2.3534452608393149E-2</v>
      </c>
      <c r="N22" s="77">
        <f>K22/'סכום נכסי הקרן'!$C$42</f>
        <v>1.5078358513062091E-4</v>
      </c>
    </row>
    <row r="23" spans="2:14">
      <c r="B23" s="75" t="s">
        <v>1259</v>
      </c>
      <c r="C23" s="69" t="s">
        <v>1260</v>
      </c>
      <c r="D23" s="82" t="s">
        <v>117</v>
      </c>
      <c r="E23" s="69" t="s">
        <v>1258</v>
      </c>
      <c r="F23" s="82" t="s">
        <v>1239</v>
      </c>
      <c r="G23" s="82" t="s">
        <v>130</v>
      </c>
      <c r="H23" s="76">
        <v>18667.613658000002</v>
      </c>
      <c r="I23" s="78">
        <v>1757</v>
      </c>
      <c r="J23" s="69"/>
      <c r="K23" s="76">
        <v>327.9899719710001</v>
      </c>
      <c r="L23" s="77">
        <v>1.0280371126655237E-4</v>
      </c>
      <c r="M23" s="77">
        <f t="shared" si="0"/>
        <v>1.5642618598652135E-2</v>
      </c>
      <c r="N23" s="77">
        <f>K23/'סכום נכסי הקרן'!$C$42</f>
        <v>1.0022115884244221E-4</v>
      </c>
    </row>
    <row r="24" spans="2:14">
      <c r="B24" s="75" t="s">
        <v>1261</v>
      </c>
      <c r="C24" s="69" t="s">
        <v>1262</v>
      </c>
      <c r="D24" s="82" t="s">
        <v>117</v>
      </c>
      <c r="E24" s="69" t="s">
        <v>1258</v>
      </c>
      <c r="F24" s="82" t="s">
        <v>1239</v>
      </c>
      <c r="G24" s="82" t="s">
        <v>130</v>
      </c>
      <c r="H24" s="76">
        <v>4460.6647580000008</v>
      </c>
      <c r="I24" s="78">
        <v>1732</v>
      </c>
      <c r="J24" s="69"/>
      <c r="K24" s="76">
        <v>77.258713617000012</v>
      </c>
      <c r="L24" s="77">
        <v>5.2777768144049636E-5</v>
      </c>
      <c r="M24" s="77">
        <f t="shared" si="0"/>
        <v>3.684651037563057E-3</v>
      </c>
      <c r="N24" s="77">
        <f>K24/'סכום נכסי הקרן'!$C$42</f>
        <v>2.3607300439224164E-5</v>
      </c>
    </row>
    <row r="25" spans="2:14">
      <c r="B25" s="75" t="s">
        <v>1263</v>
      </c>
      <c r="C25" s="69" t="s">
        <v>1264</v>
      </c>
      <c r="D25" s="82" t="s">
        <v>117</v>
      </c>
      <c r="E25" s="69" t="s">
        <v>1258</v>
      </c>
      <c r="F25" s="82" t="s">
        <v>1239</v>
      </c>
      <c r="G25" s="82" t="s">
        <v>130</v>
      </c>
      <c r="H25" s="76">
        <v>18511.146478000002</v>
      </c>
      <c r="I25" s="78">
        <v>3100</v>
      </c>
      <c r="J25" s="69"/>
      <c r="K25" s="76">
        <v>573.84554081800013</v>
      </c>
      <c r="L25" s="77">
        <v>1.2551669264213085E-4</v>
      </c>
      <c r="M25" s="77">
        <f t="shared" si="0"/>
        <v>2.7368052979213991E-2</v>
      </c>
      <c r="N25" s="77">
        <f>K25/'סכום נכסי הקרן'!$C$42</f>
        <v>1.7534519348790621E-4</v>
      </c>
    </row>
    <row r="26" spans="2:14">
      <c r="B26" s="72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7"/>
      <c r="N26" s="69"/>
    </row>
    <row r="27" spans="2:14">
      <c r="B27" s="86" t="s">
        <v>220</v>
      </c>
      <c r="C27" s="71"/>
      <c r="D27" s="71"/>
      <c r="E27" s="71"/>
      <c r="F27" s="71"/>
      <c r="G27" s="71"/>
      <c r="H27" s="79"/>
      <c r="I27" s="81"/>
      <c r="J27" s="71"/>
      <c r="K27" s="79">
        <v>485.98160143400008</v>
      </c>
      <c r="L27" s="71"/>
      <c r="M27" s="80">
        <f t="shared" si="0"/>
        <v>2.3177613606633035E-2</v>
      </c>
      <c r="N27" s="80">
        <f>K27/'סכום נכסי הקרן'!$C$42</f>
        <v>1.48497342705733E-4</v>
      </c>
    </row>
    <row r="28" spans="2:14">
      <c r="B28" s="75" t="s">
        <v>1265</v>
      </c>
      <c r="C28" s="69" t="s">
        <v>1266</v>
      </c>
      <c r="D28" s="82" t="s">
        <v>117</v>
      </c>
      <c r="E28" s="69" t="s">
        <v>1238</v>
      </c>
      <c r="F28" s="82" t="s">
        <v>1267</v>
      </c>
      <c r="G28" s="82" t="s">
        <v>130</v>
      </c>
      <c r="H28" s="76">
        <v>41558.352000000006</v>
      </c>
      <c r="I28" s="78">
        <v>359.86</v>
      </c>
      <c r="J28" s="69"/>
      <c r="K28" s="76">
        <v>149.55188550700004</v>
      </c>
      <c r="L28" s="77">
        <v>6.201767370837925E-4</v>
      </c>
      <c r="M28" s="77">
        <f t="shared" si="0"/>
        <v>7.132483629414545E-3</v>
      </c>
      <c r="N28" s="77">
        <f>K28/'סכום נכסי הקרן'!$C$42</f>
        <v>4.5697321727595384E-5</v>
      </c>
    </row>
    <row r="29" spans="2:14">
      <c r="B29" s="75" t="s">
        <v>1268</v>
      </c>
      <c r="C29" s="69" t="s">
        <v>1269</v>
      </c>
      <c r="D29" s="82" t="s">
        <v>117</v>
      </c>
      <c r="E29" s="69" t="s">
        <v>1238</v>
      </c>
      <c r="F29" s="82" t="s">
        <v>1267</v>
      </c>
      <c r="G29" s="82" t="s">
        <v>130</v>
      </c>
      <c r="H29" s="76">
        <v>153.29837100000003</v>
      </c>
      <c r="I29" s="78">
        <v>345.2</v>
      </c>
      <c r="J29" s="69"/>
      <c r="K29" s="76">
        <v>0.52918597600000006</v>
      </c>
      <c r="L29" s="77">
        <v>9.0422316875476918E-7</v>
      </c>
      <c r="M29" s="77">
        <f t="shared" si="0"/>
        <v>2.5238132558075242E-5</v>
      </c>
      <c r="N29" s="77">
        <f>K29/'סכום נכסי הקרן'!$C$42</f>
        <v>1.6169894292554186E-7</v>
      </c>
    </row>
    <row r="30" spans="2:14">
      <c r="B30" s="75" t="s">
        <v>1270</v>
      </c>
      <c r="C30" s="69" t="s">
        <v>1271</v>
      </c>
      <c r="D30" s="82" t="s">
        <v>117</v>
      </c>
      <c r="E30" s="69" t="s">
        <v>1249</v>
      </c>
      <c r="F30" s="82" t="s">
        <v>1267</v>
      </c>
      <c r="G30" s="82" t="s">
        <v>130</v>
      </c>
      <c r="H30" s="76">
        <v>4940.2075360000008</v>
      </c>
      <c r="I30" s="78">
        <v>3608</v>
      </c>
      <c r="J30" s="69"/>
      <c r="K30" s="76">
        <v>178.24268788600003</v>
      </c>
      <c r="L30" s="77">
        <v>7.9076456774446777E-4</v>
      </c>
      <c r="M30" s="77">
        <f t="shared" si="0"/>
        <v>8.5008159482565359E-3</v>
      </c>
      <c r="N30" s="77">
        <f>K30/'סכום נכסי הקרן'!$C$42</f>
        <v>5.446413080185913E-5</v>
      </c>
    </row>
    <row r="31" spans="2:14">
      <c r="B31" s="75" t="s">
        <v>1272</v>
      </c>
      <c r="C31" s="69" t="s">
        <v>1273</v>
      </c>
      <c r="D31" s="82" t="s">
        <v>117</v>
      </c>
      <c r="E31" s="69" t="s">
        <v>1258</v>
      </c>
      <c r="F31" s="82" t="s">
        <v>1267</v>
      </c>
      <c r="G31" s="82" t="s">
        <v>130</v>
      </c>
      <c r="H31" s="76">
        <v>4363.6269599999996</v>
      </c>
      <c r="I31" s="78">
        <v>3613</v>
      </c>
      <c r="J31" s="69"/>
      <c r="K31" s="76">
        <v>157.65784206500004</v>
      </c>
      <c r="L31" s="77">
        <v>4.3202216926539055E-4</v>
      </c>
      <c r="M31" s="77">
        <f t="shared" si="0"/>
        <v>7.5190758964038791E-3</v>
      </c>
      <c r="N31" s="77">
        <f>K31/'סכום נכסי הקרן'!$C$42</f>
        <v>4.8174191233352961E-5</v>
      </c>
    </row>
    <row r="32" spans="2:14">
      <c r="B32" s="72"/>
      <c r="C32" s="69"/>
      <c r="D32" s="69"/>
      <c r="E32" s="69"/>
      <c r="F32" s="69"/>
      <c r="G32" s="69"/>
      <c r="H32" s="76"/>
      <c r="I32" s="78"/>
      <c r="J32" s="69"/>
      <c r="K32" s="69"/>
      <c r="L32" s="69"/>
      <c r="M32" s="77"/>
      <c r="N32" s="69"/>
    </row>
    <row r="33" spans="2:14">
      <c r="B33" s="70" t="s">
        <v>193</v>
      </c>
      <c r="C33" s="71"/>
      <c r="D33" s="71"/>
      <c r="E33" s="71"/>
      <c r="F33" s="71"/>
      <c r="G33" s="71"/>
      <c r="H33" s="79"/>
      <c r="I33" s="81"/>
      <c r="J33" s="71"/>
      <c r="K33" s="79">
        <v>15460.357684621</v>
      </c>
      <c r="L33" s="71"/>
      <c r="M33" s="80">
        <f t="shared" si="0"/>
        <v>0.73734107541754279</v>
      </c>
      <c r="N33" s="80">
        <f>K33/'סכום נכסי הקרן'!$C$42</f>
        <v>4.7240924896581032E-3</v>
      </c>
    </row>
    <row r="34" spans="2:14">
      <c r="B34" s="86" t="s">
        <v>221</v>
      </c>
      <c r="C34" s="71"/>
      <c r="D34" s="71"/>
      <c r="E34" s="71"/>
      <c r="F34" s="71"/>
      <c r="G34" s="71"/>
      <c r="H34" s="79"/>
      <c r="I34" s="81"/>
      <c r="J34" s="71"/>
      <c r="K34" s="79">
        <v>15460.357684621</v>
      </c>
      <c r="L34" s="71"/>
      <c r="M34" s="80">
        <f t="shared" si="0"/>
        <v>0.73734107541754279</v>
      </c>
      <c r="N34" s="80">
        <f>K34/'סכום נכסי הקרן'!$C$42</f>
        <v>4.7240924896581032E-3</v>
      </c>
    </row>
    <row r="35" spans="2:14">
      <c r="B35" s="75" t="s">
        <v>1274</v>
      </c>
      <c r="C35" s="69" t="s">
        <v>1275</v>
      </c>
      <c r="D35" s="82" t="s">
        <v>26</v>
      </c>
      <c r="E35" s="69"/>
      <c r="F35" s="82" t="s">
        <v>1239</v>
      </c>
      <c r="G35" s="82" t="s">
        <v>129</v>
      </c>
      <c r="H35" s="76">
        <v>4340.167969000001</v>
      </c>
      <c r="I35" s="78">
        <v>6351.4</v>
      </c>
      <c r="J35" s="69"/>
      <c r="K35" s="76">
        <v>1019.9472848470002</v>
      </c>
      <c r="L35" s="77">
        <v>9.819211931500663E-5</v>
      </c>
      <c r="M35" s="77">
        <f t="shared" si="0"/>
        <v>4.8643701731841654E-2</v>
      </c>
      <c r="N35" s="77">
        <f>K35/'סכום נכסי הקרן'!$C$42</f>
        <v>3.1165678094148222E-4</v>
      </c>
    </row>
    <row r="36" spans="2:14">
      <c r="B36" s="75" t="s">
        <v>1276</v>
      </c>
      <c r="C36" s="69" t="s">
        <v>1277</v>
      </c>
      <c r="D36" s="82" t="s">
        <v>1073</v>
      </c>
      <c r="E36" s="69"/>
      <c r="F36" s="82" t="s">
        <v>1239</v>
      </c>
      <c r="G36" s="82" t="s">
        <v>129</v>
      </c>
      <c r="H36" s="76">
        <v>3039.1186800000009</v>
      </c>
      <c r="I36" s="78">
        <v>6508</v>
      </c>
      <c r="J36" s="69"/>
      <c r="K36" s="76">
        <v>731.80762170699995</v>
      </c>
      <c r="L36" s="77">
        <v>1.5116233175826914E-5</v>
      </c>
      <c r="M36" s="77">
        <f t="shared" si="0"/>
        <v>3.4901638745715821E-2</v>
      </c>
      <c r="N36" s="77">
        <f>K36/'סכום נכסי הקרן'!$C$42</f>
        <v>2.2361234844000608E-4</v>
      </c>
    </row>
    <row r="37" spans="2:14">
      <c r="B37" s="75" t="s">
        <v>1278</v>
      </c>
      <c r="C37" s="69" t="s">
        <v>1279</v>
      </c>
      <c r="D37" s="82" t="s">
        <v>1073</v>
      </c>
      <c r="E37" s="69"/>
      <c r="F37" s="82" t="s">
        <v>1239</v>
      </c>
      <c r="G37" s="82" t="s">
        <v>129</v>
      </c>
      <c r="H37" s="76">
        <v>200.76491800000002</v>
      </c>
      <c r="I37" s="78">
        <v>16981</v>
      </c>
      <c r="J37" s="69"/>
      <c r="K37" s="76">
        <v>126.13999569300002</v>
      </c>
      <c r="L37" s="77">
        <v>1.9788909082973508E-6</v>
      </c>
      <c r="M37" s="77">
        <f t="shared" si="0"/>
        <v>6.0159151537586743E-3</v>
      </c>
      <c r="N37" s="77">
        <f>K37/'סכום נכסי הקרן'!$C$42</f>
        <v>3.8543545916247985E-5</v>
      </c>
    </row>
    <row r="38" spans="2:14">
      <c r="B38" s="75" t="s">
        <v>1280</v>
      </c>
      <c r="C38" s="69" t="s">
        <v>1281</v>
      </c>
      <c r="D38" s="82" t="s">
        <v>1073</v>
      </c>
      <c r="E38" s="69"/>
      <c r="F38" s="82" t="s">
        <v>1239</v>
      </c>
      <c r="G38" s="82" t="s">
        <v>129</v>
      </c>
      <c r="H38" s="76">
        <v>1079.047204</v>
      </c>
      <c r="I38" s="78">
        <v>7417</v>
      </c>
      <c r="J38" s="69"/>
      <c r="K38" s="76">
        <v>296.12184512700009</v>
      </c>
      <c r="L38" s="77">
        <v>4.5941963345630809E-6</v>
      </c>
      <c r="M38" s="77">
        <f t="shared" si="0"/>
        <v>1.4122752150667451E-2</v>
      </c>
      <c r="N38" s="77">
        <f>K38/'סכום נכסי הקרן'!$C$42</f>
        <v>9.048348124440268E-5</v>
      </c>
    </row>
    <row r="39" spans="2:14">
      <c r="B39" s="75" t="s">
        <v>1282</v>
      </c>
      <c r="C39" s="69" t="s">
        <v>1283</v>
      </c>
      <c r="D39" s="82" t="s">
        <v>1073</v>
      </c>
      <c r="E39" s="69"/>
      <c r="F39" s="82" t="s">
        <v>1239</v>
      </c>
      <c r="G39" s="82" t="s">
        <v>129</v>
      </c>
      <c r="H39" s="76">
        <v>335.56278100000003</v>
      </c>
      <c r="I39" s="78">
        <v>8117</v>
      </c>
      <c r="J39" s="69"/>
      <c r="K39" s="76">
        <v>100.7792345</v>
      </c>
      <c r="L39" s="77">
        <v>8.1196160079675927E-7</v>
      </c>
      <c r="M39" s="77">
        <f t="shared" si="0"/>
        <v>4.8064003861892773E-3</v>
      </c>
      <c r="N39" s="77">
        <f>K39/'סכום נכסי הקרן'!$C$42</f>
        <v>3.0794269739860409E-5</v>
      </c>
    </row>
    <row r="40" spans="2:14">
      <c r="B40" s="75" t="s">
        <v>1284</v>
      </c>
      <c r="C40" s="69" t="s">
        <v>1285</v>
      </c>
      <c r="D40" s="82" t="s">
        <v>1073</v>
      </c>
      <c r="E40" s="69"/>
      <c r="F40" s="82" t="s">
        <v>1239</v>
      </c>
      <c r="G40" s="82" t="s">
        <v>129</v>
      </c>
      <c r="H40" s="76">
        <v>2867.2941190000006</v>
      </c>
      <c r="I40" s="78">
        <v>3371</v>
      </c>
      <c r="J40" s="69"/>
      <c r="K40" s="76">
        <v>357.62899355000002</v>
      </c>
      <c r="L40" s="77">
        <v>2.9734602474683316E-6</v>
      </c>
      <c r="M40" s="77">
        <f t="shared" si="0"/>
        <v>1.7056173736973587E-2</v>
      </c>
      <c r="N40" s="77">
        <f>K40/'סכום נכסי הקרן'!$C$42</f>
        <v>1.0927770734529145E-4</v>
      </c>
    </row>
    <row r="41" spans="2:14">
      <c r="B41" s="75" t="s">
        <v>1286</v>
      </c>
      <c r="C41" s="69" t="s">
        <v>1287</v>
      </c>
      <c r="D41" s="82" t="s">
        <v>1055</v>
      </c>
      <c r="E41" s="69"/>
      <c r="F41" s="82" t="s">
        <v>1239</v>
      </c>
      <c r="G41" s="82" t="s">
        <v>129</v>
      </c>
      <c r="H41" s="76">
        <v>1124.5905720000003</v>
      </c>
      <c r="I41" s="78">
        <v>2426</v>
      </c>
      <c r="J41" s="69"/>
      <c r="K41" s="76">
        <v>100.94549892400002</v>
      </c>
      <c r="L41" s="77">
        <v>3.7941652226720659E-5</v>
      </c>
      <c r="M41" s="77">
        <f t="shared" si="0"/>
        <v>4.8143299303626177E-3</v>
      </c>
      <c r="N41" s="77">
        <f>K41/'סכום נכסי הקרן'!$C$42</f>
        <v>3.0845073772518537E-5</v>
      </c>
    </row>
    <row r="42" spans="2:14">
      <c r="B42" s="75" t="s">
        <v>1288</v>
      </c>
      <c r="C42" s="69" t="s">
        <v>1289</v>
      </c>
      <c r="D42" s="82" t="s">
        <v>26</v>
      </c>
      <c r="E42" s="69"/>
      <c r="F42" s="82" t="s">
        <v>1239</v>
      </c>
      <c r="G42" s="82" t="s">
        <v>137</v>
      </c>
      <c r="H42" s="76">
        <v>4024.9982730000006</v>
      </c>
      <c r="I42" s="78">
        <v>5040</v>
      </c>
      <c r="J42" s="69"/>
      <c r="K42" s="76">
        <v>565.93858515700003</v>
      </c>
      <c r="L42" s="77">
        <v>5.8547914411843703E-5</v>
      </c>
      <c r="M42" s="77">
        <f t="shared" si="0"/>
        <v>2.6990951536330809E-2</v>
      </c>
      <c r="N42" s="77">
        <f>K42/'סכום נכסי הקרן'!$C$42</f>
        <v>1.7292913102569379E-4</v>
      </c>
    </row>
    <row r="43" spans="2:14">
      <c r="B43" s="75" t="s">
        <v>1290</v>
      </c>
      <c r="C43" s="69" t="s">
        <v>1291</v>
      </c>
      <c r="D43" s="82" t="s">
        <v>118</v>
      </c>
      <c r="E43" s="69"/>
      <c r="F43" s="82" t="s">
        <v>1239</v>
      </c>
      <c r="G43" s="82" t="s">
        <v>129</v>
      </c>
      <c r="H43" s="76">
        <v>5960.8579310000005</v>
      </c>
      <c r="I43" s="78">
        <v>1003</v>
      </c>
      <c r="J43" s="69"/>
      <c r="K43" s="76">
        <v>221.21339873200003</v>
      </c>
      <c r="L43" s="77">
        <v>2.6110015426520446E-5</v>
      </c>
      <c r="M43" s="77">
        <f t="shared" si="0"/>
        <v>1.0550190923465761E-2</v>
      </c>
      <c r="N43" s="77">
        <f>K43/'סכום נכסי הקרן'!$C$42</f>
        <v>6.7594332348540551E-5</v>
      </c>
    </row>
    <row r="44" spans="2:14">
      <c r="B44" s="75" t="s">
        <v>1292</v>
      </c>
      <c r="C44" s="69" t="s">
        <v>1293</v>
      </c>
      <c r="D44" s="82" t="s">
        <v>118</v>
      </c>
      <c r="E44" s="69"/>
      <c r="F44" s="82" t="s">
        <v>1239</v>
      </c>
      <c r="G44" s="82" t="s">
        <v>129</v>
      </c>
      <c r="H44" s="76">
        <v>6770.4942600000013</v>
      </c>
      <c r="I44" s="78">
        <v>446</v>
      </c>
      <c r="J44" s="69"/>
      <c r="K44" s="76">
        <v>111.72669627900001</v>
      </c>
      <c r="L44" s="77">
        <v>1.1334294199266535E-5</v>
      </c>
      <c r="M44" s="77">
        <f t="shared" si="0"/>
        <v>5.3285107671961702E-3</v>
      </c>
      <c r="N44" s="77">
        <f>K44/'סכום נכסי הקרן'!$C$42</f>
        <v>3.413939428522832E-5</v>
      </c>
    </row>
    <row r="45" spans="2:14">
      <c r="B45" s="75" t="s">
        <v>1294</v>
      </c>
      <c r="C45" s="69" t="s">
        <v>1295</v>
      </c>
      <c r="D45" s="82" t="s">
        <v>1073</v>
      </c>
      <c r="E45" s="69"/>
      <c r="F45" s="82" t="s">
        <v>1239</v>
      </c>
      <c r="G45" s="82" t="s">
        <v>129</v>
      </c>
      <c r="H45" s="76">
        <v>1594.4450230000002</v>
      </c>
      <c r="I45" s="78">
        <v>10732</v>
      </c>
      <c r="J45" s="69"/>
      <c r="K45" s="76">
        <v>633.12860751300013</v>
      </c>
      <c r="L45" s="77">
        <v>1.1514233679482367E-5</v>
      </c>
      <c r="M45" s="77">
        <f t="shared" si="0"/>
        <v>3.0195402840234541E-2</v>
      </c>
      <c r="N45" s="77">
        <f>K45/'סכום נכסי הקרן'!$C$42</f>
        <v>1.9345982549388721E-4</v>
      </c>
    </row>
    <row r="46" spans="2:14">
      <c r="B46" s="75" t="s">
        <v>1296</v>
      </c>
      <c r="C46" s="69" t="s">
        <v>1297</v>
      </c>
      <c r="D46" s="82" t="s">
        <v>26</v>
      </c>
      <c r="E46" s="69"/>
      <c r="F46" s="82" t="s">
        <v>1239</v>
      </c>
      <c r="G46" s="82" t="s">
        <v>129</v>
      </c>
      <c r="H46" s="76">
        <v>844.71797700000025</v>
      </c>
      <c r="I46" s="78">
        <v>4648</v>
      </c>
      <c r="J46" s="69"/>
      <c r="K46" s="76">
        <v>145.27121847000009</v>
      </c>
      <c r="L46" s="77">
        <v>9.0130948721415114E-5</v>
      </c>
      <c r="M46" s="77">
        <f t="shared" si="0"/>
        <v>6.928328479776211E-3</v>
      </c>
      <c r="N46" s="77">
        <f>K46/'סכום נכסי הקרן'!$C$42</f>
        <v>4.4389314020869791E-5</v>
      </c>
    </row>
    <row r="47" spans="2:14">
      <c r="B47" s="75" t="s">
        <v>1298</v>
      </c>
      <c r="C47" s="69" t="s">
        <v>1299</v>
      </c>
      <c r="D47" s="82" t="s">
        <v>1073</v>
      </c>
      <c r="E47" s="69"/>
      <c r="F47" s="82" t="s">
        <v>1239</v>
      </c>
      <c r="G47" s="82" t="s">
        <v>129</v>
      </c>
      <c r="H47" s="76">
        <v>2386.8861120000006</v>
      </c>
      <c r="I47" s="78">
        <v>6014.5</v>
      </c>
      <c r="J47" s="69"/>
      <c r="K47" s="76">
        <v>531.16928126300013</v>
      </c>
      <c r="L47" s="77">
        <v>7.0976063243611594E-5</v>
      </c>
      <c r="M47" s="77">
        <f t="shared" si="0"/>
        <v>2.5332721083472454E-2</v>
      </c>
      <c r="N47" s="77">
        <f>K47/'סכום נכסי הקרן'!$C$42</f>
        <v>1.6230496496518444E-4</v>
      </c>
    </row>
    <row r="48" spans="2:14">
      <c r="B48" s="75" t="s">
        <v>1300</v>
      </c>
      <c r="C48" s="69" t="s">
        <v>1301</v>
      </c>
      <c r="D48" s="82" t="s">
        <v>118</v>
      </c>
      <c r="E48" s="69"/>
      <c r="F48" s="82" t="s">
        <v>1239</v>
      </c>
      <c r="G48" s="82" t="s">
        <v>129</v>
      </c>
      <c r="H48" s="76">
        <v>32664.032800000008</v>
      </c>
      <c r="I48" s="78">
        <v>792</v>
      </c>
      <c r="J48" s="69"/>
      <c r="K48" s="76">
        <v>957.18681715800017</v>
      </c>
      <c r="L48" s="77">
        <v>3.8006551576372279E-5</v>
      </c>
      <c r="M48" s="77">
        <f t="shared" si="0"/>
        <v>4.565050638128728E-2</v>
      </c>
      <c r="N48" s="77">
        <f>K48/'סכום נכסי הקרן'!$C$42</f>
        <v>2.9247958853072958E-4</v>
      </c>
    </row>
    <row r="49" spans="2:14">
      <c r="B49" s="75" t="s">
        <v>1302</v>
      </c>
      <c r="C49" s="69" t="s">
        <v>1303</v>
      </c>
      <c r="D49" s="82" t="s">
        <v>1304</v>
      </c>
      <c r="E49" s="69"/>
      <c r="F49" s="82" t="s">
        <v>1239</v>
      </c>
      <c r="G49" s="82" t="s">
        <v>134</v>
      </c>
      <c r="H49" s="76">
        <v>7926.4873020000014</v>
      </c>
      <c r="I49" s="78">
        <v>1929</v>
      </c>
      <c r="J49" s="69"/>
      <c r="K49" s="76">
        <v>72.198767076000024</v>
      </c>
      <c r="L49" s="77">
        <v>3.0902641350239365E-5</v>
      </c>
      <c r="M49" s="77">
        <f t="shared" si="0"/>
        <v>3.4433302026765857E-3</v>
      </c>
      <c r="N49" s="77">
        <f>K49/'סכום נכסי הקרן'!$C$42</f>
        <v>2.206117479711257E-5</v>
      </c>
    </row>
    <row r="50" spans="2:14">
      <c r="B50" s="75" t="s">
        <v>1305</v>
      </c>
      <c r="C50" s="69" t="s">
        <v>1306</v>
      </c>
      <c r="D50" s="82" t="s">
        <v>26</v>
      </c>
      <c r="E50" s="69"/>
      <c r="F50" s="82" t="s">
        <v>1239</v>
      </c>
      <c r="G50" s="82" t="s">
        <v>131</v>
      </c>
      <c r="H50" s="76">
        <v>11570.684800000003</v>
      </c>
      <c r="I50" s="78">
        <v>2899</v>
      </c>
      <c r="J50" s="69"/>
      <c r="K50" s="76">
        <v>1347.9421411800006</v>
      </c>
      <c r="L50" s="77">
        <v>4.7698365244976479E-5</v>
      </c>
      <c r="M50" s="77">
        <f t="shared" si="0"/>
        <v>6.4286553277286065E-2</v>
      </c>
      <c r="N50" s="77">
        <f>K50/'סכום נכסי הקרן'!$C$42</f>
        <v>4.1187943225766356E-4</v>
      </c>
    </row>
    <row r="51" spans="2:14">
      <c r="B51" s="75" t="s">
        <v>1307</v>
      </c>
      <c r="C51" s="69" t="s">
        <v>1308</v>
      </c>
      <c r="D51" s="82" t="s">
        <v>26</v>
      </c>
      <c r="E51" s="69"/>
      <c r="F51" s="82" t="s">
        <v>1239</v>
      </c>
      <c r="G51" s="82" t="s">
        <v>129</v>
      </c>
      <c r="H51" s="76">
        <v>1091.2991210000002</v>
      </c>
      <c r="I51" s="78">
        <v>3805</v>
      </c>
      <c r="J51" s="69"/>
      <c r="K51" s="76">
        <v>153.63854674200005</v>
      </c>
      <c r="L51" s="77">
        <v>1.7410643283343973E-5</v>
      </c>
      <c r="M51" s="77">
        <f t="shared" si="0"/>
        <v>7.3273861828580204E-3</v>
      </c>
      <c r="N51" s="77">
        <f>K51/'סכום נכסי הקרן'!$C$42</f>
        <v>4.694604870027368E-5</v>
      </c>
    </row>
    <row r="52" spans="2:14">
      <c r="B52" s="75" t="s">
        <v>1309</v>
      </c>
      <c r="C52" s="69" t="s">
        <v>1310</v>
      </c>
      <c r="D52" s="82" t="s">
        <v>118</v>
      </c>
      <c r="E52" s="69"/>
      <c r="F52" s="82" t="s">
        <v>1239</v>
      </c>
      <c r="G52" s="82" t="s">
        <v>129</v>
      </c>
      <c r="H52" s="76">
        <v>10401.369439000004</v>
      </c>
      <c r="I52" s="78">
        <v>483.55</v>
      </c>
      <c r="J52" s="69"/>
      <c r="K52" s="76">
        <v>186.09454111800005</v>
      </c>
      <c r="L52" s="77">
        <v>9.626057415296877E-5</v>
      </c>
      <c r="M52" s="77">
        <f t="shared" si="0"/>
        <v>8.875289425792094E-3</v>
      </c>
      <c r="N52" s="77">
        <f>K52/'סכום נכסי הקרן'!$C$42</f>
        <v>5.6863356074640931E-5</v>
      </c>
    </row>
    <row r="53" spans="2:14">
      <c r="B53" s="75" t="s">
        <v>1311</v>
      </c>
      <c r="C53" s="69" t="s">
        <v>1312</v>
      </c>
      <c r="D53" s="82" t="s">
        <v>118</v>
      </c>
      <c r="E53" s="69"/>
      <c r="F53" s="82" t="s">
        <v>1239</v>
      </c>
      <c r="G53" s="82" t="s">
        <v>129</v>
      </c>
      <c r="H53" s="76">
        <v>1215.1188390000002</v>
      </c>
      <c r="I53" s="78">
        <v>3885.75</v>
      </c>
      <c r="J53" s="69"/>
      <c r="K53" s="76">
        <v>174.700976916</v>
      </c>
      <c r="L53" s="77">
        <v>1.2112049754663777E-5</v>
      </c>
      <c r="M53" s="77">
        <f t="shared" si="0"/>
        <v>8.3319033636508368E-3</v>
      </c>
      <c r="N53" s="77">
        <f>K53/'סכום נכסי הקרן'!$C$42</f>
        <v>5.3381919734351934E-5</v>
      </c>
    </row>
    <row r="54" spans="2:14">
      <c r="B54" s="75" t="s">
        <v>1313</v>
      </c>
      <c r="C54" s="69" t="s">
        <v>1314</v>
      </c>
      <c r="D54" s="82" t="s">
        <v>26</v>
      </c>
      <c r="E54" s="69"/>
      <c r="F54" s="82" t="s">
        <v>1239</v>
      </c>
      <c r="G54" s="82" t="s">
        <v>131</v>
      </c>
      <c r="H54" s="76">
        <v>9244.0835000000006</v>
      </c>
      <c r="I54" s="78">
        <v>658.2</v>
      </c>
      <c r="J54" s="69"/>
      <c r="K54" s="76">
        <v>244.50385470300006</v>
      </c>
      <c r="L54" s="77">
        <v>4.3800877192300812E-5</v>
      </c>
      <c r="M54" s="77">
        <f t="shared" si="0"/>
        <v>1.1660967931536197E-2</v>
      </c>
      <c r="N54" s="77">
        <f>K54/'סכום נכסי הקרן'!$C$42</f>
        <v>7.4711002633779896E-5</v>
      </c>
    </row>
    <row r="55" spans="2:14">
      <c r="B55" s="75" t="s">
        <v>1315</v>
      </c>
      <c r="C55" s="69" t="s">
        <v>1316</v>
      </c>
      <c r="D55" s="82" t="s">
        <v>118</v>
      </c>
      <c r="E55" s="69"/>
      <c r="F55" s="82" t="s">
        <v>1239</v>
      </c>
      <c r="G55" s="82" t="s">
        <v>129</v>
      </c>
      <c r="H55" s="76">
        <v>14940.353418000002</v>
      </c>
      <c r="I55" s="78">
        <v>1024</v>
      </c>
      <c r="J55" s="69"/>
      <c r="K55" s="76">
        <v>566.06011028900014</v>
      </c>
      <c r="L55" s="77">
        <v>6.4442510966592121E-5</v>
      </c>
      <c r="M55" s="77">
        <f t="shared" si="0"/>
        <v>2.6996747357704874E-2</v>
      </c>
      <c r="N55" s="77">
        <f>K55/'סכום נכסי הקרן'!$C$42</f>
        <v>1.7296626444621987E-4</v>
      </c>
    </row>
    <row r="56" spans="2:14">
      <c r="B56" s="75" t="s">
        <v>1317</v>
      </c>
      <c r="C56" s="69" t="s">
        <v>1318</v>
      </c>
      <c r="D56" s="82" t="s">
        <v>1073</v>
      </c>
      <c r="E56" s="69"/>
      <c r="F56" s="82" t="s">
        <v>1239</v>
      </c>
      <c r="G56" s="82" t="s">
        <v>129</v>
      </c>
      <c r="H56" s="76">
        <v>491.07695400000006</v>
      </c>
      <c r="I56" s="78">
        <v>34591</v>
      </c>
      <c r="J56" s="69"/>
      <c r="K56" s="76">
        <v>628.51318807100017</v>
      </c>
      <c r="L56" s="77">
        <v>2.6761686866485018E-5</v>
      </c>
      <c r="M56" s="77">
        <f t="shared" si="0"/>
        <v>2.9975282555549765E-2</v>
      </c>
      <c r="N56" s="77">
        <f>K56/'סכום נכסי הקרן'!$C$42</f>
        <v>1.9204953028808722E-4</v>
      </c>
    </row>
    <row r="57" spans="2:14">
      <c r="B57" s="75" t="s">
        <v>1319</v>
      </c>
      <c r="C57" s="69" t="s">
        <v>1320</v>
      </c>
      <c r="D57" s="82" t="s">
        <v>26</v>
      </c>
      <c r="E57" s="69"/>
      <c r="F57" s="82" t="s">
        <v>1239</v>
      </c>
      <c r="G57" s="82" t="s">
        <v>129</v>
      </c>
      <c r="H57" s="76">
        <v>3221.2711140000006</v>
      </c>
      <c r="I57" s="78">
        <v>715.79</v>
      </c>
      <c r="J57" s="69"/>
      <c r="K57" s="76">
        <v>85.312885094000009</v>
      </c>
      <c r="L57" s="77">
        <v>8.7782433007175343E-6</v>
      </c>
      <c r="M57" s="77">
        <f t="shared" si="0"/>
        <v>4.0687735513879409E-3</v>
      </c>
      <c r="N57" s="77">
        <f>K57/'סכום נכסי הקרן'!$C$42</f>
        <v>2.606834640989809E-5</v>
      </c>
    </row>
    <row r="58" spans="2:14">
      <c r="B58" s="75" t="s">
        <v>1321</v>
      </c>
      <c r="C58" s="69" t="s">
        <v>1322</v>
      </c>
      <c r="D58" s="82" t="s">
        <v>26</v>
      </c>
      <c r="E58" s="69"/>
      <c r="F58" s="82" t="s">
        <v>1239</v>
      </c>
      <c r="G58" s="82" t="s">
        <v>131</v>
      </c>
      <c r="H58" s="76">
        <v>249.27149200000008</v>
      </c>
      <c r="I58" s="78">
        <v>7477</v>
      </c>
      <c r="J58" s="69"/>
      <c r="K58" s="76">
        <v>74.896921678000012</v>
      </c>
      <c r="L58" s="77">
        <v>7.3423119882179696E-5</v>
      </c>
      <c r="M58" s="77">
        <f t="shared" si="0"/>
        <v>3.5720115861519793E-3</v>
      </c>
      <c r="N58" s="77">
        <f>K58/'סכום נכסי הקרן'!$C$42</f>
        <v>2.2885627384255741E-5</v>
      </c>
    </row>
    <row r="59" spans="2:14">
      <c r="B59" s="75" t="s">
        <v>1323</v>
      </c>
      <c r="C59" s="69" t="s">
        <v>1324</v>
      </c>
      <c r="D59" s="82" t="s">
        <v>26</v>
      </c>
      <c r="E59" s="69"/>
      <c r="F59" s="82" t="s">
        <v>1239</v>
      </c>
      <c r="G59" s="82" t="s">
        <v>131</v>
      </c>
      <c r="H59" s="76">
        <v>2515.9328820000001</v>
      </c>
      <c r="I59" s="78">
        <v>20830</v>
      </c>
      <c r="J59" s="69"/>
      <c r="K59" s="76">
        <v>2105.9705488810005</v>
      </c>
      <c r="L59" s="77">
        <v>8.9265263489987404E-5</v>
      </c>
      <c r="M59" s="77">
        <f t="shared" si="0"/>
        <v>0.10043872341027639</v>
      </c>
      <c r="N59" s="77">
        <f>K59/'סכום נכסי הקרן'!$C$42</f>
        <v>6.4350384747607317E-4</v>
      </c>
    </row>
    <row r="60" spans="2:14">
      <c r="B60" s="75" t="s">
        <v>1325</v>
      </c>
      <c r="C60" s="69" t="s">
        <v>1326</v>
      </c>
      <c r="D60" s="82" t="s">
        <v>26</v>
      </c>
      <c r="E60" s="69"/>
      <c r="F60" s="82" t="s">
        <v>1239</v>
      </c>
      <c r="G60" s="82" t="s">
        <v>131</v>
      </c>
      <c r="H60" s="76">
        <v>290.96932200000003</v>
      </c>
      <c r="I60" s="78">
        <v>5352.9</v>
      </c>
      <c r="J60" s="69"/>
      <c r="K60" s="76">
        <v>62.589330404000016</v>
      </c>
      <c r="L60" s="77">
        <v>5.6077283414792095E-5</v>
      </c>
      <c r="M60" s="77">
        <f t="shared" si="0"/>
        <v>2.9850334080987083E-3</v>
      </c>
      <c r="N60" s="77">
        <f>K60/'סכום נכסי הקרן'!$C$42</f>
        <v>1.9124899418620042E-5</v>
      </c>
    </row>
    <row r="61" spans="2:14">
      <c r="B61" s="75" t="s">
        <v>1327</v>
      </c>
      <c r="C61" s="69" t="s">
        <v>1328</v>
      </c>
      <c r="D61" s="82" t="s">
        <v>26</v>
      </c>
      <c r="E61" s="69"/>
      <c r="F61" s="82" t="s">
        <v>1239</v>
      </c>
      <c r="G61" s="82" t="s">
        <v>131</v>
      </c>
      <c r="H61" s="76">
        <v>1271.858385</v>
      </c>
      <c r="I61" s="78">
        <v>8269.7999999999993</v>
      </c>
      <c r="J61" s="69"/>
      <c r="K61" s="76">
        <v>422.66641157200019</v>
      </c>
      <c r="L61" s="77">
        <v>2.2524334302589683E-4</v>
      </c>
      <c r="M61" s="77">
        <f t="shared" si="0"/>
        <v>2.0157962241803867E-2</v>
      </c>
      <c r="N61" s="77">
        <f>K61/'סכום נכסי הקרן'!$C$42</f>
        <v>1.2915064846942285E-4</v>
      </c>
    </row>
    <row r="62" spans="2:14">
      <c r="B62" s="75" t="s">
        <v>1329</v>
      </c>
      <c r="C62" s="69" t="s">
        <v>1330</v>
      </c>
      <c r="D62" s="82" t="s">
        <v>26</v>
      </c>
      <c r="E62" s="69"/>
      <c r="F62" s="82" t="s">
        <v>1239</v>
      </c>
      <c r="G62" s="82" t="s">
        <v>131</v>
      </c>
      <c r="H62" s="76">
        <v>1986.9035440000005</v>
      </c>
      <c r="I62" s="78">
        <v>2323.1999999999998</v>
      </c>
      <c r="J62" s="69"/>
      <c r="K62" s="76">
        <v>185.49292781600002</v>
      </c>
      <c r="L62" s="77">
        <v>6.813253522155004E-5</v>
      </c>
      <c r="M62" s="77">
        <f t="shared" si="0"/>
        <v>8.8465970625149198E-3</v>
      </c>
      <c r="N62" s="77">
        <f>K62/'סכום נכסי הקרן'!$C$42</f>
        <v>5.6679526118075054E-5</v>
      </c>
    </row>
    <row r="63" spans="2:14">
      <c r="B63" s="75" t="s">
        <v>1331</v>
      </c>
      <c r="C63" s="69" t="s">
        <v>1332</v>
      </c>
      <c r="D63" s="82" t="s">
        <v>119</v>
      </c>
      <c r="E63" s="69"/>
      <c r="F63" s="82" t="s">
        <v>1239</v>
      </c>
      <c r="G63" s="82" t="s">
        <v>138</v>
      </c>
      <c r="H63" s="76">
        <v>10732.609814000001</v>
      </c>
      <c r="I63" s="78">
        <v>241950</v>
      </c>
      <c r="J63" s="69"/>
      <c r="K63" s="76">
        <v>664.30184992500006</v>
      </c>
      <c r="L63" s="77">
        <v>1.3362424366756441E-6</v>
      </c>
      <c r="M63" s="77">
        <f t="shared" si="0"/>
        <v>3.1682128603842209E-2</v>
      </c>
      <c r="N63" s="77">
        <f>K63/'סכום נכסי הקרן'!$C$42</f>
        <v>2.0298517305446213E-4</v>
      </c>
    </row>
    <row r="64" spans="2:14">
      <c r="B64" s="75" t="s">
        <v>1333</v>
      </c>
      <c r="C64" s="69" t="s">
        <v>1334</v>
      </c>
      <c r="D64" s="82" t="s">
        <v>119</v>
      </c>
      <c r="E64" s="69"/>
      <c r="F64" s="82" t="s">
        <v>1239</v>
      </c>
      <c r="G64" s="82" t="s">
        <v>138</v>
      </c>
      <c r="H64" s="76">
        <v>29326.058000000005</v>
      </c>
      <c r="I64" s="78">
        <v>23390</v>
      </c>
      <c r="J64" s="69"/>
      <c r="K64" s="76">
        <v>175.47627456500001</v>
      </c>
      <c r="L64" s="77">
        <v>8.1689869977539102E-5</v>
      </c>
      <c r="M64" s="77">
        <f t="shared" si="0"/>
        <v>8.3688791448031062E-3</v>
      </c>
      <c r="N64" s="77">
        <f>K64/'סכום נכסי הקרן'!$C$42</f>
        <v>5.3618820967531926E-5</v>
      </c>
    </row>
    <row r="65" spans="2:14">
      <c r="B65" s="75" t="s">
        <v>1335</v>
      </c>
      <c r="C65" s="69" t="s">
        <v>1336</v>
      </c>
      <c r="D65" s="82" t="s">
        <v>26</v>
      </c>
      <c r="E65" s="69"/>
      <c r="F65" s="82" t="s">
        <v>1239</v>
      </c>
      <c r="G65" s="82" t="s">
        <v>131</v>
      </c>
      <c r="H65" s="76">
        <v>150.61480900000004</v>
      </c>
      <c r="I65" s="78">
        <v>17672</v>
      </c>
      <c r="J65" s="69"/>
      <c r="K65" s="76">
        <v>106.95900401600002</v>
      </c>
      <c r="L65" s="77">
        <v>2.7307553077690154E-5</v>
      </c>
      <c r="M65" s="77">
        <f t="shared" si="0"/>
        <v>5.1011282310238519E-3</v>
      </c>
      <c r="N65" s="77">
        <f>K65/'סכום נכסי הקרן'!$C$42</f>
        <v>3.2682570344146819E-5</v>
      </c>
    </row>
    <row r="66" spans="2:14">
      <c r="B66" s="75" t="s">
        <v>1337</v>
      </c>
      <c r="C66" s="69" t="s">
        <v>1338</v>
      </c>
      <c r="D66" s="82" t="s">
        <v>1073</v>
      </c>
      <c r="E66" s="69"/>
      <c r="F66" s="82" t="s">
        <v>1239</v>
      </c>
      <c r="G66" s="82" t="s">
        <v>129</v>
      </c>
      <c r="H66" s="76">
        <v>1542.8056600000002</v>
      </c>
      <c r="I66" s="78">
        <v>3600</v>
      </c>
      <c r="J66" s="69"/>
      <c r="K66" s="76">
        <v>205.50171391200004</v>
      </c>
      <c r="L66" s="77">
        <v>4.1084384641100676E-5</v>
      </c>
      <c r="M66" s="77">
        <f t="shared" si="0"/>
        <v>9.8008634617004885E-3</v>
      </c>
      <c r="N66" s="77">
        <f>K66/'סכום נכסי הקרן'!$C$42</f>
        <v>6.2793443923308967E-5</v>
      </c>
    </row>
    <row r="67" spans="2:14">
      <c r="B67" s="75" t="s">
        <v>1339</v>
      </c>
      <c r="C67" s="69" t="s">
        <v>1340</v>
      </c>
      <c r="D67" s="82" t="s">
        <v>26</v>
      </c>
      <c r="E67" s="69"/>
      <c r="F67" s="82" t="s">
        <v>1239</v>
      </c>
      <c r="G67" s="82" t="s">
        <v>131</v>
      </c>
      <c r="H67" s="76">
        <v>198.95817700000003</v>
      </c>
      <c r="I67" s="78">
        <v>22655</v>
      </c>
      <c r="J67" s="69"/>
      <c r="K67" s="76">
        <v>181.12976930200006</v>
      </c>
      <c r="L67" s="77">
        <v>1.6712152624947504E-4</v>
      </c>
      <c r="M67" s="77">
        <f t="shared" si="0"/>
        <v>8.6385076989596282E-3</v>
      </c>
      <c r="N67" s="77">
        <f>K67/'סכום נכסי הקרן'!$C$42</f>
        <v>5.5346312179067775E-5</v>
      </c>
    </row>
    <row r="68" spans="2:14">
      <c r="B68" s="75" t="s">
        <v>1341</v>
      </c>
      <c r="C68" s="69" t="s">
        <v>1342</v>
      </c>
      <c r="D68" s="82" t="s">
        <v>26</v>
      </c>
      <c r="E68" s="69"/>
      <c r="F68" s="82" t="s">
        <v>1239</v>
      </c>
      <c r="G68" s="82" t="s">
        <v>131</v>
      </c>
      <c r="H68" s="76">
        <v>566.75794700000029</v>
      </c>
      <c r="I68" s="78">
        <v>19926</v>
      </c>
      <c r="J68" s="69"/>
      <c r="K68" s="76">
        <v>453.81799956499998</v>
      </c>
      <c r="L68" s="77">
        <v>1.8530585156122291E-4</v>
      </c>
      <c r="M68" s="77">
        <f t="shared" si="0"/>
        <v>2.1643655254881509E-2</v>
      </c>
      <c r="N68" s="77">
        <f>K68/'סכום נכסי הקרן'!$C$42</f>
        <v>1.3866937926987791E-4</v>
      </c>
    </row>
    <row r="69" spans="2:14">
      <c r="B69" s="75" t="s">
        <v>1343</v>
      </c>
      <c r="C69" s="69" t="s">
        <v>1344</v>
      </c>
      <c r="D69" s="82" t="s">
        <v>118</v>
      </c>
      <c r="E69" s="69"/>
      <c r="F69" s="82" t="s">
        <v>1239</v>
      </c>
      <c r="G69" s="82" t="s">
        <v>129</v>
      </c>
      <c r="H69" s="76">
        <v>2932.6058000000003</v>
      </c>
      <c r="I69" s="78">
        <v>3005.25</v>
      </c>
      <c r="J69" s="69"/>
      <c r="K69" s="76">
        <v>326.08890247700009</v>
      </c>
      <c r="L69" s="77">
        <v>1.5516432804232806E-4</v>
      </c>
      <c r="M69" s="77">
        <f t="shared" si="0"/>
        <v>1.5551952091851727E-2</v>
      </c>
      <c r="N69" s="77">
        <f>K69/'סכום נכסי הקרן'!$C$42</f>
        <v>9.9640264900521509E-5</v>
      </c>
    </row>
    <row r="70" spans="2:14">
      <c r="B70" s="75" t="s">
        <v>1345</v>
      </c>
      <c r="C70" s="69" t="s">
        <v>1346</v>
      </c>
      <c r="D70" s="82" t="s">
        <v>1073</v>
      </c>
      <c r="E70" s="69"/>
      <c r="F70" s="82" t="s">
        <v>1239</v>
      </c>
      <c r="G70" s="82" t="s">
        <v>129</v>
      </c>
      <c r="H70" s="76">
        <v>786.03525800000023</v>
      </c>
      <c r="I70" s="78">
        <v>17386</v>
      </c>
      <c r="J70" s="69"/>
      <c r="K70" s="76">
        <v>505.64233277400007</v>
      </c>
      <c r="L70" s="77">
        <v>2.7396971139983234E-6</v>
      </c>
      <c r="M70" s="77">
        <f t="shared" si="0"/>
        <v>2.4115280450146711E-2</v>
      </c>
      <c r="N70" s="77">
        <f>K70/'סכום נכסי הקרן'!$C$42</f>
        <v>1.5450490832349812E-4</v>
      </c>
    </row>
    <row r="71" spans="2:14">
      <c r="B71" s="75" t="s">
        <v>1347</v>
      </c>
      <c r="C71" s="69" t="s">
        <v>1348</v>
      </c>
      <c r="D71" s="82" t="s">
        <v>1073</v>
      </c>
      <c r="E71" s="69"/>
      <c r="F71" s="82" t="s">
        <v>1239</v>
      </c>
      <c r="G71" s="82" t="s">
        <v>129</v>
      </c>
      <c r="H71" s="76">
        <v>459.01656000000008</v>
      </c>
      <c r="I71" s="78">
        <v>6544</v>
      </c>
      <c r="J71" s="69"/>
      <c r="K71" s="76">
        <v>111.14076164000001</v>
      </c>
      <c r="L71" s="77">
        <v>1.9736352482150214E-6</v>
      </c>
      <c r="M71" s="77">
        <f t="shared" si="0"/>
        <v>5.3005661564919553E-3</v>
      </c>
      <c r="N71" s="77">
        <f>K71/'סכום נכסי הקרן'!$C$42</f>
        <v>3.3960355126885696E-5</v>
      </c>
    </row>
    <row r="72" spans="2:14">
      <c r="B72" s="75" t="s">
        <v>1349</v>
      </c>
      <c r="C72" s="69" t="s">
        <v>1350</v>
      </c>
      <c r="D72" s="82" t="s">
        <v>1073</v>
      </c>
      <c r="E72" s="69"/>
      <c r="F72" s="82" t="s">
        <v>1239</v>
      </c>
      <c r="G72" s="82" t="s">
        <v>129</v>
      </c>
      <c r="H72" s="76">
        <v>273.49736700000005</v>
      </c>
      <c r="I72" s="78">
        <v>15225</v>
      </c>
      <c r="J72" s="69"/>
      <c r="K72" s="76">
        <v>154.06790426500001</v>
      </c>
      <c r="L72" s="77">
        <v>4.4915248790010972E-6</v>
      </c>
      <c r="M72" s="77">
        <f t="shared" si="0"/>
        <v>7.3478632600515398E-3</v>
      </c>
      <c r="N72" s="77">
        <f>K72/'סכום נכסי הקרן'!$C$42</f>
        <v>4.7077243895828565E-5</v>
      </c>
    </row>
    <row r="73" spans="2:14">
      <c r="B73" s="75" t="s">
        <v>1351</v>
      </c>
      <c r="C73" s="69" t="s">
        <v>1352</v>
      </c>
      <c r="D73" s="82" t="s">
        <v>120</v>
      </c>
      <c r="E73" s="69"/>
      <c r="F73" s="82" t="s">
        <v>1239</v>
      </c>
      <c r="G73" s="82" t="s">
        <v>133</v>
      </c>
      <c r="H73" s="76">
        <v>1660.3445000000002</v>
      </c>
      <c r="I73" s="78">
        <v>9007</v>
      </c>
      <c r="J73" s="69"/>
      <c r="K73" s="76">
        <v>366.64494172000008</v>
      </c>
      <c r="L73" s="77">
        <v>1.2135470289275825E-5</v>
      </c>
      <c r="M73" s="77">
        <f t="shared" si="0"/>
        <v>1.7486165659229662E-2</v>
      </c>
      <c r="N73" s="77">
        <f>K73/'סכום נכסי הקרן'!$C$42</f>
        <v>1.1203263539455723E-4</v>
      </c>
    </row>
    <row r="74" spans="2:14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2:14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2:14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2:14">
      <c r="B77" s="128" t="s">
        <v>216</v>
      </c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2:14">
      <c r="B78" s="128" t="s">
        <v>109</v>
      </c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2:14">
      <c r="B79" s="128" t="s">
        <v>199</v>
      </c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2:14">
      <c r="B80" s="128" t="s">
        <v>207</v>
      </c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2:14">
      <c r="B81" s="128" t="s">
        <v>214</v>
      </c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2:14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2:14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2:14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2:14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2:14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2:14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2:14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4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4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4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4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4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4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2:14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9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9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30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  <row r="301" spans="2:14">
      <c r="B301" s="113"/>
      <c r="C301" s="113"/>
      <c r="D301" s="113"/>
      <c r="E301" s="113"/>
      <c r="F301" s="113"/>
      <c r="G301" s="113"/>
      <c r="H301" s="114"/>
      <c r="I301" s="114"/>
      <c r="J301" s="114"/>
      <c r="K301" s="114"/>
      <c r="L301" s="114"/>
      <c r="M301" s="114"/>
      <c r="N301" s="114"/>
    </row>
    <row r="302" spans="2:14">
      <c r="B302" s="113"/>
      <c r="C302" s="113"/>
      <c r="D302" s="113"/>
      <c r="E302" s="113"/>
      <c r="F302" s="113"/>
      <c r="G302" s="113"/>
      <c r="H302" s="114"/>
      <c r="I302" s="114"/>
      <c r="J302" s="114"/>
      <c r="K302" s="114"/>
      <c r="L302" s="114"/>
      <c r="M302" s="114"/>
      <c r="N302" s="114"/>
    </row>
    <row r="303" spans="2:14">
      <c r="B303" s="113"/>
      <c r="C303" s="113"/>
      <c r="D303" s="113"/>
      <c r="E303" s="113"/>
      <c r="F303" s="113"/>
      <c r="G303" s="113"/>
      <c r="H303" s="114"/>
      <c r="I303" s="114"/>
      <c r="J303" s="114"/>
      <c r="K303" s="114"/>
      <c r="L303" s="114"/>
      <c r="M303" s="114"/>
      <c r="N303" s="114"/>
    </row>
    <row r="304" spans="2:14">
      <c r="B304" s="113"/>
      <c r="C304" s="113"/>
      <c r="D304" s="113"/>
      <c r="E304" s="113"/>
      <c r="F304" s="113"/>
      <c r="G304" s="113"/>
      <c r="H304" s="114"/>
      <c r="I304" s="114"/>
      <c r="J304" s="114"/>
      <c r="K304" s="114"/>
      <c r="L304" s="114"/>
      <c r="M304" s="114"/>
      <c r="N304" s="114"/>
    </row>
    <row r="305" spans="2:14">
      <c r="B305" s="113"/>
      <c r="C305" s="113"/>
      <c r="D305" s="113"/>
      <c r="E305" s="113"/>
      <c r="F305" s="113"/>
      <c r="G305" s="113"/>
      <c r="H305" s="114"/>
      <c r="I305" s="114"/>
      <c r="J305" s="114"/>
      <c r="K305" s="114"/>
      <c r="L305" s="114"/>
      <c r="M305" s="114"/>
      <c r="N305" s="114"/>
    </row>
    <row r="306" spans="2:14">
      <c r="B306" s="113"/>
      <c r="C306" s="113"/>
      <c r="D306" s="113"/>
      <c r="E306" s="113"/>
      <c r="F306" s="113"/>
      <c r="G306" s="113"/>
      <c r="H306" s="114"/>
      <c r="I306" s="114"/>
      <c r="J306" s="114"/>
      <c r="K306" s="114"/>
      <c r="L306" s="114"/>
      <c r="M306" s="114"/>
      <c r="N306" s="114"/>
    </row>
    <row r="307" spans="2:14">
      <c r="B307" s="113"/>
      <c r="C307" s="113"/>
      <c r="D307" s="113"/>
      <c r="E307" s="113"/>
      <c r="F307" s="113"/>
      <c r="G307" s="113"/>
      <c r="H307" s="114"/>
      <c r="I307" s="114"/>
      <c r="J307" s="114"/>
      <c r="K307" s="114"/>
      <c r="L307" s="114"/>
      <c r="M307" s="114"/>
      <c r="N307" s="114"/>
    </row>
    <row r="308" spans="2:14">
      <c r="B308" s="113"/>
      <c r="C308" s="113"/>
      <c r="D308" s="113"/>
      <c r="E308" s="113"/>
      <c r="F308" s="113"/>
      <c r="G308" s="113"/>
      <c r="H308" s="114"/>
      <c r="I308" s="114"/>
      <c r="J308" s="114"/>
      <c r="K308" s="114"/>
      <c r="L308" s="114"/>
      <c r="M308" s="114"/>
      <c r="N308" s="114"/>
    </row>
    <row r="309" spans="2:14">
      <c r="B309" s="113"/>
      <c r="C309" s="113"/>
      <c r="D309" s="113"/>
      <c r="E309" s="113"/>
      <c r="F309" s="113"/>
      <c r="G309" s="113"/>
      <c r="H309" s="114"/>
      <c r="I309" s="114"/>
      <c r="J309" s="114"/>
      <c r="K309" s="114"/>
      <c r="L309" s="114"/>
      <c r="M309" s="114"/>
      <c r="N309" s="114"/>
    </row>
    <row r="310" spans="2:14">
      <c r="B310" s="113"/>
      <c r="C310" s="113"/>
      <c r="D310" s="113"/>
      <c r="E310" s="113"/>
      <c r="F310" s="113"/>
      <c r="G310" s="113"/>
      <c r="H310" s="114"/>
      <c r="I310" s="114"/>
      <c r="J310" s="114"/>
      <c r="K310" s="114"/>
      <c r="L310" s="114"/>
      <c r="M310" s="114"/>
      <c r="N310" s="114"/>
    </row>
    <row r="311" spans="2:14">
      <c r="B311" s="113"/>
      <c r="C311" s="113"/>
      <c r="D311" s="113"/>
      <c r="E311" s="113"/>
      <c r="F311" s="113"/>
      <c r="G311" s="113"/>
      <c r="H311" s="114"/>
      <c r="I311" s="114"/>
      <c r="J311" s="114"/>
      <c r="K311" s="114"/>
      <c r="L311" s="114"/>
      <c r="M311" s="114"/>
      <c r="N311" s="114"/>
    </row>
    <row r="312" spans="2:14">
      <c r="B312" s="113"/>
      <c r="C312" s="113"/>
      <c r="D312" s="113"/>
      <c r="E312" s="113"/>
      <c r="F312" s="113"/>
      <c r="G312" s="113"/>
      <c r="H312" s="114"/>
      <c r="I312" s="114"/>
      <c r="J312" s="114"/>
      <c r="K312" s="114"/>
      <c r="L312" s="114"/>
      <c r="M312" s="114"/>
      <c r="N312" s="114"/>
    </row>
    <row r="313" spans="2:14">
      <c r="B313" s="113"/>
      <c r="C313" s="113"/>
      <c r="D313" s="113"/>
      <c r="E313" s="113"/>
      <c r="F313" s="113"/>
      <c r="G313" s="113"/>
      <c r="H313" s="114"/>
      <c r="I313" s="114"/>
      <c r="J313" s="114"/>
      <c r="K313" s="114"/>
      <c r="L313" s="114"/>
      <c r="M313" s="114"/>
      <c r="N313" s="114"/>
    </row>
    <row r="314" spans="2:14">
      <c r="B314" s="113"/>
      <c r="C314" s="113"/>
      <c r="D314" s="113"/>
      <c r="E314" s="113"/>
      <c r="F314" s="113"/>
      <c r="G314" s="113"/>
      <c r="H314" s="114"/>
      <c r="I314" s="114"/>
      <c r="J314" s="114"/>
      <c r="K314" s="114"/>
      <c r="L314" s="114"/>
      <c r="M314" s="114"/>
      <c r="N314" s="114"/>
    </row>
    <row r="315" spans="2:14">
      <c r="B315" s="113"/>
      <c r="C315" s="113"/>
      <c r="D315" s="113"/>
      <c r="E315" s="113"/>
      <c r="F315" s="113"/>
      <c r="G315" s="113"/>
      <c r="H315" s="114"/>
      <c r="I315" s="114"/>
      <c r="J315" s="114"/>
      <c r="K315" s="114"/>
      <c r="L315" s="114"/>
      <c r="M315" s="114"/>
      <c r="N315" s="114"/>
    </row>
    <row r="316" spans="2:14">
      <c r="B316" s="113"/>
      <c r="C316" s="113"/>
      <c r="D316" s="113"/>
      <c r="E316" s="113"/>
      <c r="F316" s="113"/>
      <c r="G316" s="113"/>
      <c r="H316" s="114"/>
      <c r="I316" s="114"/>
      <c r="J316" s="114"/>
      <c r="K316" s="114"/>
      <c r="L316" s="114"/>
      <c r="M316" s="114"/>
      <c r="N316" s="114"/>
    </row>
    <row r="317" spans="2:14">
      <c r="B317" s="113"/>
      <c r="C317" s="113"/>
      <c r="D317" s="113"/>
      <c r="E317" s="113"/>
      <c r="F317" s="113"/>
      <c r="G317" s="113"/>
      <c r="H317" s="114"/>
      <c r="I317" s="114"/>
      <c r="J317" s="114"/>
      <c r="K317" s="114"/>
      <c r="L317" s="114"/>
      <c r="M317" s="114"/>
      <c r="N317" s="114"/>
    </row>
    <row r="318" spans="2:14">
      <c r="B318" s="113"/>
      <c r="C318" s="113"/>
      <c r="D318" s="113"/>
      <c r="E318" s="113"/>
      <c r="F318" s="113"/>
      <c r="G318" s="113"/>
      <c r="H318" s="114"/>
      <c r="I318" s="114"/>
      <c r="J318" s="114"/>
      <c r="K318" s="114"/>
      <c r="L318" s="114"/>
      <c r="M318" s="114"/>
      <c r="N318" s="114"/>
    </row>
    <row r="319" spans="2:14">
      <c r="B319" s="113"/>
      <c r="C319" s="113"/>
      <c r="D319" s="113"/>
      <c r="E319" s="113"/>
      <c r="F319" s="113"/>
      <c r="G319" s="113"/>
      <c r="H319" s="114"/>
      <c r="I319" s="114"/>
      <c r="J319" s="114"/>
      <c r="K319" s="114"/>
      <c r="L319" s="114"/>
      <c r="M319" s="114"/>
      <c r="N319" s="114"/>
    </row>
    <row r="320" spans="2:14">
      <c r="B320" s="113"/>
      <c r="C320" s="113"/>
      <c r="D320" s="113"/>
      <c r="E320" s="113"/>
      <c r="F320" s="113"/>
      <c r="G320" s="113"/>
      <c r="H320" s="114"/>
      <c r="I320" s="114"/>
      <c r="J320" s="114"/>
      <c r="K320" s="114"/>
      <c r="L320" s="114"/>
      <c r="M320" s="114"/>
      <c r="N320" s="114"/>
    </row>
    <row r="321" spans="2:14">
      <c r="B321" s="113"/>
      <c r="C321" s="113"/>
      <c r="D321" s="113"/>
      <c r="E321" s="113"/>
      <c r="F321" s="113"/>
      <c r="G321" s="113"/>
      <c r="H321" s="114"/>
      <c r="I321" s="114"/>
      <c r="J321" s="114"/>
      <c r="K321" s="114"/>
      <c r="L321" s="114"/>
      <c r="M321" s="114"/>
      <c r="N321" s="114"/>
    </row>
    <row r="322" spans="2:14">
      <c r="B322" s="113"/>
      <c r="C322" s="113"/>
      <c r="D322" s="113"/>
      <c r="E322" s="113"/>
      <c r="F322" s="113"/>
      <c r="G322" s="113"/>
      <c r="H322" s="114"/>
      <c r="I322" s="114"/>
      <c r="J322" s="114"/>
      <c r="K322" s="114"/>
      <c r="L322" s="114"/>
      <c r="M322" s="114"/>
      <c r="N322" s="114"/>
    </row>
    <row r="323" spans="2:14">
      <c r="B323" s="113"/>
      <c r="C323" s="113"/>
      <c r="D323" s="113"/>
      <c r="E323" s="113"/>
      <c r="F323" s="113"/>
      <c r="G323" s="113"/>
      <c r="H323" s="114"/>
      <c r="I323" s="114"/>
      <c r="J323" s="114"/>
      <c r="K323" s="114"/>
      <c r="L323" s="114"/>
      <c r="M323" s="114"/>
      <c r="N323" s="114"/>
    </row>
    <row r="324" spans="2:14">
      <c r="B324" s="113"/>
      <c r="C324" s="113"/>
      <c r="D324" s="113"/>
      <c r="E324" s="113"/>
      <c r="F324" s="113"/>
      <c r="G324" s="113"/>
      <c r="H324" s="114"/>
      <c r="I324" s="114"/>
      <c r="J324" s="114"/>
      <c r="K324" s="114"/>
      <c r="L324" s="114"/>
      <c r="M324" s="114"/>
      <c r="N324" s="114"/>
    </row>
    <row r="325" spans="2:14">
      <c r="B325" s="113"/>
      <c r="C325" s="113"/>
      <c r="D325" s="113"/>
      <c r="E325" s="113"/>
      <c r="F325" s="113"/>
      <c r="G325" s="113"/>
      <c r="H325" s="114"/>
      <c r="I325" s="114"/>
      <c r="J325" s="114"/>
      <c r="K325" s="114"/>
      <c r="L325" s="114"/>
      <c r="M325" s="114"/>
      <c r="N325" s="114"/>
    </row>
    <row r="326" spans="2:14">
      <c r="B326" s="113"/>
      <c r="C326" s="113"/>
      <c r="D326" s="113"/>
      <c r="E326" s="113"/>
      <c r="F326" s="113"/>
      <c r="G326" s="113"/>
      <c r="H326" s="114"/>
      <c r="I326" s="114"/>
      <c r="J326" s="114"/>
      <c r="K326" s="114"/>
      <c r="L326" s="114"/>
      <c r="M326" s="114"/>
      <c r="N326" s="114"/>
    </row>
    <row r="327" spans="2:14">
      <c r="B327" s="113"/>
      <c r="C327" s="113"/>
      <c r="D327" s="113"/>
      <c r="E327" s="113"/>
      <c r="F327" s="113"/>
      <c r="G327" s="113"/>
      <c r="H327" s="114"/>
      <c r="I327" s="114"/>
      <c r="J327" s="114"/>
      <c r="K327" s="114"/>
      <c r="L327" s="114"/>
      <c r="M327" s="114"/>
      <c r="N327" s="114"/>
    </row>
    <row r="328" spans="2:14">
      <c r="B328" s="113"/>
      <c r="C328" s="113"/>
      <c r="D328" s="113"/>
      <c r="E328" s="113"/>
      <c r="F328" s="113"/>
      <c r="G328" s="113"/>
      <c r="H328" s="114"/>
      <c r="I328" s="114"/>
      <c r="J328" s="114"/>
      <c r="K328" s="114"/>
      <c r="L328" s="114"/>
      <c r="M328" s="114"/>
      <c r="N328" s="114"/>
    </row>
    <row r="329" spans="2:14">
      <c r="B329" s="113"/>
      <c r="C329" s="113"/>
      <c r="D329" s="113"/>
      <c r="E329" s="113"/>
      <c r="F329" s="113"/>
      <c r="G329" s="113"/>
      <c r="H329" s="114"/>
      <c r="I329" s="114"/>
      <c r="J329" s="114"/>
      <c r="K329" s="114"/>
      <c r="L329" s="114"/>
      <c r="M329" s="114"/>
      <c r="N329" s="114"/>
    </row>
    <row r="330" spans="2:14">
      <c r="B330" s="113"/>
      <c r="C330" s="113"/>
      <c r="D330" s="113"/>
      <c r="E330" s="113"/>
      <c r="F330" s="113"/>
      <c r="G330" s="113"/>
      <c r="H330" s="114"/>
      <c r="I330" s="114"/>
      <c r="J330" s="114"/>
      <c r="K330" s="114"/>
      <c r="L330" s="114"/>
      <c r="M330" s="114"/>
      <c r="N330" s="114"/>
    </row>
    <row r="331" spans="2:14">
      <c r="B331" s="113"/>
      <c r="C331" s="113"/>
      <c r="D331" s="113"/>
      <c r="E331" s="113"/>
      <c r="F331" s="113"/>
      <c r="G331" s="113"/>
      <c r="H331" s="114"/>
      <c r="I331" s="114"/>
      <c r="J331" s="114"/>
      <c r="K331" s="114"/>
      <c r="L331" s="114"/>
      <c r="M331" s="114"/>
      <c r="N331" s="114"/>
    </row>
    <row r="332" spans="2:14">
      <c r="B332" s="113"/>
      <c r="C332" s="113"/>
      <c r="D332" s="113"/>
      <c r="E332" s="113"/>
      <c r="F332" s="113"/>
      <c r="G332" s="113"/>
      <c r="H332" s="114"/>
      <c r="I332" s="114"/>
      <c r="J332" s="114"/>
      <c r="K332" s="114"/>
      <c r="L332" s="114"/>
      <c r="M332" s="114"/>
      <c r="N332" s="114"/>
    </row>
    <row r="333" spans="2:14">
      <c r="B333" s="113"/>
      <c r="C333" s="113"/>
      <c r="D333" s="113"/>
      <c r="E333" s="113"/>
      <c r="F333" s="113"/>
      <c r="G333" s="113"/>
      <c r="H333" s="114"/>
      <c r="I333" s="114"/>
      <c r="J333" s="114"/>
      <c r="K333" s="114"/>
      <c r="L333" s="114"/>
      <c r="M333" s="114"/>
      <c r="N333" s="114"/>
    </row>
    <row r="334" spans="2:14">
      <c r="B334" s="113"/>
      <c r="C334" s="113"/>
      <c r="D334" s="113"/>
      <c r="E334" s="113"/>
      <c r="F334" s="113"/>
      <c r="G334" s="113"/>
      <c r="H334" s="114"/>
      <c r="I334" s="114"/>
      <c r="J334" s="114"/>
      <c r="K334" s="114"/>
      <c r="L334" s="114"/>
      <c r="M334" s="114"/>
      <c r="N334" s="114"/>
    </row>
    <row r="335" spans="2:14">
      <c r="B335" s="113"/>
      <c r="C335" s="113"/>
      <c r="D335" s="113"/>
      <c r="E335" s="113"/>
      <c r="F335" s="113"/>
      <c r="G335" s="113"/>
      <c r="H335" s="114"/>
      <c r="I335" s="114"/>
      <c r="J335" s="114"/>
      <c r="K335" s="114"/>
      <c r="L335" s="114"/>
      <c r="M335" s="114"/>
      <c r="N335" s="114"/>
    </row>
    <row r="336" spans="2:14">
      <c r="B336" s="113"/>
      <c r="C336" s="113"/>
      <c r="D336" s="113"/>
      <c r="E336" s="113"/>
      <c r="F336" s="113"/>
      <c r="G336" s="113"/>
      <c r="H336" s="114"/>
      <c r="I336" s="114"/>
      <c r="J336" s="114"/>
      <c r="K336" s="114"/>
      <c r="L336" s="114"/>
      <c r="M336" s="114"/>
      <c r="N336" s="114"/>
    </row>
    <row r="337" spans="2:14">
      <c r="B337" s="113"/>
      <c r="C337" s="113"/>
      <c r="D337" s="113"/>
      <c r="E337" s="113"/>
      <c r="F337" s="113"/>
      <c r="G337" s="113"/>
      <c r="H337" s="114"/>
      <c r="I337" s="114"/>
      <c r="J337" s="114"/>
      <c r="K337" s="114"/>
      <c r="L337" s="114"/>
      <c r="M337" s="114"/>
      <c r="N337" s="114"/>
    </row>
    <row r="338" spans="2:14">
      <c r="B338" s="113"/>
      <c r="C338" s="113"/>
      <c r="D338" s="113"/>
      <c r="E338" s="113"/>
      <c r="F338" s="113"/>
      <c r="G338" s="113"/>
      <c r="H338" s="114"/>
      <c r="I338" s="114"/>
      <c r="J338" s="114"/>
      <c r="K338" s="114"/>
      <c r="L338" s="114"/>
      <c r="M338" s="114"/>
      <c r="N338" s="114"/>
    </row>
    <row r="339" spans="2:14">
      <c r="B339" s="113"/>
      <c r="C339" s="113"/>
      <c r="D339" s="113"/>
      <c r="E339" s="113"/>
      <c r="F339" s="113"/>
      <c r="G339" s="113"/>
      <c r="H339" s="114"/>
      <c r="I339" s="114"/>
      <c r="J339" s="114"/>
      <c r="K339" s="114"/>
      <c r="L339" s="114"/>
      <c r="M339" s="114"/>
      <c r="N339" s="114"/>
    </row>
    <row r="340" spans="2:14">
      <c r="B340" s="113"/>
      <c r="C340" s="113"/>
      <c r="D340" s="113"/>
      <c r="E340" s="113"/>
      <c r="F340" s="113"/>
      <c r="G340" s="113"/>
      <c r="H340" s="114"/>
      <c r="I340" s="114"/>
      <c r="J340" s="114"/>
      <c r="K340" s="114"/>
      <c r="L340" s="114"/>
      <c r="M340" s="114"/>
      <c r="N340" s="114"/>
    </row>
    <row r="341" spans="2:14">
      <c r="B341" s="113"/>
      <c r="C341" s="113"/>
      <c r="D341" s="113"/>
      <c r="E341" s="113"/>
      <c r="F341" s="113"/>
      <c r="G341" s="113"/>
      <c r="H341" s="114"/>
      <c r="I341" s="114"/>
      <c r="J341" s="114"/>
      <c r="K341" s="114"/>
      <c r="L341" s="114"/>
      <c r="M341" s="114"/>
      <c r="N341" s="114"/>
    </row>
    <row r="342" spans="2:14">
      <c r="B342" s="113"/>
      <c r="C342" s="113"/>
      <c r="D342" s="113"/>
      <c r="E342" s="113"/>
      <c r="F342" s="113"/>
      <c r="G342" s="113"/>
      <c r="H342" s="114"/>
      <c r="I342" s="114"/>
      <c r="J342" s="114"/>
      <c r="K342" s="114"/>
      <c r="L342" s="114"/>
      <c r="M342" s="114"/>
      <c r="N342" s="114"/>
    </row>
    <row r="343" spans="2:14">
      <c r="B343" s="113"/>
      <c r="C343" s="113"/>
      <c r="D343" s="113"/>
      <c r="E343" s="113"/>
      <c r="F343" s="113"/>
      <c r="G343" s="113"/>
      <c r="H343" s="114"/>
      <c r="I343" s="114"/>
      <c r="J343" s="114"/>
      <c r="K343" s="114"/>
      <c r="L343" s="114"/>
      <c r="M343" s="114"/>
      <c r="N343" s="114"/>
    </row>
    <row r="344" spans="2:14">
      <c r="B344" s="113"/>
      <c r="C344" s="113"/>
      <c r="D344" s="113"/>
      <c r="E344" s="113"/>
      <c r="F344" s="113"/>
      <c r="G344" s="113"/>
      <c r="H344" s="114"/>
      <c r="I344" s="114"/>
      <c r="J344" s="114"/>
      <c r="K344" s="114"/>
      <c r="L344" s="114"/>
      <c r="M344" s="114"/>
      <c r="N344" s="114"/>
    </row>
    <row r="345" spans="2:14">
      <c r="B345" s="113"/>
      <c r="C345" s="113"/>
      <c r="D345" s="113"/>
      <c r="E345" s="113"/>
      <c r="F345" s="113"/>
      <c r="G345" s="113"/>
      <c r="H345" s="114"/>
      <c r="I345" s="114"/>
      <c r="J345" s="114"/>
      <c r="K345" s="114"/>
      <c r="L345" s="114"/>
      <c r="M345" s="114"/>
      <c r="N345" s="114"/>
    </row>
    <row r="346" spans="2:14">
      <c r="B346" s="113"/>
      <c r="C346" s="113"/>
      <c r="D346" s="113"/>
      <c r="E346" s="113"/>
      <c r="F346" s="113"/>
      <c r="G346" s="113"/>
      <c r="H346" s="114"/>
      <c r="I346" s="114"/>
      <c r="J346" s="114"/>
      <c r="K346" s="114"/>
      <c r="L346" s="114"/>
      <c r="M346" s="114"/>
      <c r="N346" s="114"/>
    </row>
    <row r="347" spans="2:14">
      <c r="B347" s="113"/>
      <c r="C347" s="113"/>
      <c r="D347" s="113"/>
      <c r="E347" s="113"/>
      <c r="F347" s="113"/>
      <c r="G347" s="113"/>
      <c r="H347" s="114"/>
      <c r="I347" s="114"/>
      <c r="J347" s="114"/>
      <c r="K347" s="114"/>
      <c r="L347" s="114"/>
      <c r="M347" s="114"/>
      <c r="N347" s="114"/>
    </row>
    <row r="348" spans="2:14">
      <c r="B348" s="113"/>
      <c r="C348" s="113"/>
      <c r="D348" s="113"/>
      <c r="E348" s="113"/>
      <c r="F348" s="113"/>
      <c r="G348" s="113"/>
      <c r="H348" s="114"/>
      <c r="I348" s="114"/>
      <c r="J348" s="114"/>
      <c r="K348" s="114"/>
      <c r="L348" s="114"/>
      <c r="M348" s="114"/>
      <c r="N348" s="114"/>
    </row>
    <row r="349" spans="2:14">
      <c r="B349" s="113"/>
      <c r="C349" s="113"/>
      <c r="D349" s="113"/>
      <c r="E349" s="113"/>
      <c r="F349" s="113"/>
      <c r="G349" s="113"/>
      <c r="H349" s="114"/>
      <c r="I349" s="114"/>
      <c r="J349" s="114"/>
      <c r="K349" s="114"/>
      <c r="L349" s="114"/>
      <c r="M349" s="114"/>
      <c r="N349" s="114"/>
    </row>
    <row r="350" spans="2:14">
      <c r="B350" s="113"/>
      <c r="C350" s="113"/>
      <c r="D350" s="113"/>
      <c r="E350" s="113"/>
      <c r="F350" s="113"/>
      <c r="G350" s="113"/>
      <c r="H350" s="114"/>
      <c r="I350" s="114"/>
      <c r="J350" s="114"/>
      <c r="K350" s="114"/>
      <c r="L350" s="114"/>
      <c r="M350" s="114"/>
      <c r="N350" s="114"/>
    </row>
    <row r="351" spans="2:14">
      <c r="B351" s="113"/>
      <c r="C351" s="113"/>
      <c r="D351" s="113"/>
      <c r="E351" s="113"/>
      <c r="F351" s="113"/>
      <c r="G351" s="113"/>
      <c r="H351" s="114"/>
      <c r="I351" s="114"/>
      <c r="J351" s="114"/>
      <c r="K351" s="114"/>
      <c r="L351" s="114"/>
      <c r="M351" s="114"/>
      <c r="N351" s="114"/>
    </row>
    <row r="352" spans="2:14">
      <c r="B352" s="113"/>
      <c r="C352" s="113"/>
      <c r="D352" s="113"/>
      <c r="E352" s="113"/>
      <c r="F352" s="113"/>
      <c r="G352" s="113"/>
      <c r="H352" s="114"/>
      <c r="I352" s="114"/>
      <c r="J352" s="114"/>
      <c r="K352" s="114"/>
      <c r="L352" s="114"/>
      <c r="M352" s="114"/>
      <c r="N352" s="114"/>
    </row>
    <row r="353" spans="2:14">
      <c r="B353" s="113"/>
      <c r="C353" s="113"/>
      <c r="D353" s="113"/>
      <c r="E353" s="113"/>
      <c r="F353" s="113"/>
      <c r="G353" s="113"/>
      <c r="H353" s="114"/>
      <c r="I353" s="114"/>
      <c r="J353" s="114"/>
      <c r="K353" s="114"/>
      <c r="L353" s="114"/>
      <c r="M353" s="114"/>
      <c r="N353" s="114"/>
    </row>
    <row r="354" spans="2:14">
      <c r="B354" s="113"/>
      <c r="C354" s="113"/>
      <c r="D354" s="113"/>
      <c r="E354" s="113"/>
      <c r="F354" s="113"/>
      <c r="G354" s="113"/>
      <c r="H354" s="114"/>
      <c r="I354" s="114"/>
      <c r="J354" s="114"/>
      <c r="K354" s="114"/>
      <c r="L354" s="114"/>
      <c r="M354" s="114"/>
      <c r="N354" s="114"/>
    </row>
    <row r="355" spans="2:14">
      <c r="B355" s="113"/>
      <c r="C355" s="113"/>
      <c r="D355" s="113"/>
      <c r="E355" s="113"/>
      <c r="F355" s="113"/>
      <c r="G355" s="113"/>
      <c r="H355" s="114"/>
      <c r="I355" s="114"/>
      <c r="J355" s="114"/>
      <c r="K355" s="114"/>
      <c r="L355" s="114"/>
      <c r="M355" s="114"/>
      <c r="N355" s="114"/>
    </row>
    <row r="356" spans="2:14">
      <c r="B356" s="113"/>
      <c r="C356" s="113"/>
      <c r="D356" s="113"/>
      <c r="E356" s="113"/>
      <c r="F356" s="113"/>
      <c r="G356" s="113"/>
      <c r="H356" s="114"/>
      <c r="I356" s="114"/>
      <c r="J356" s="114"/>
      <c r="K356" s="114"/>
      <c r="L356" s="114"/>
      <c r="M356" s="114"/>
      <c r="N356" s="114"/>
    </row>
    <row r="357" spans="2:14">
      <c r="B357" s="113"/>
      <c r="C357" s="113"/>
      <c r="D357" s="113"/>
      <c r="E357" s="113"/>
      <c r="F357" s="113"/>
      <c r="G357" s="113"/>
      <c r="H357" s="114"/>
      <c r="I357" s="114"/>
      <c r="J357" s="114"/>
      <c r="K357" s="114"/>
      <c r="L357" s="114"/>
      <c r="M357" s="114"/>
      <c r="N357" s="114"/>
    </row>
    <row r="358" spans="2:14">
      <c r="B358" s="113"/>
      <c r="C358" s="113"/>
      <c r="D358" s="113"/>
      <c r="E358" s="113"/>
      <c r="F358" s="113"/>
      <c r="G358" s="113"/>
      <c r="H358" s="114"/>
      <c r="I358" s="114"/>
      <c r="J358" s="114"/>
      <c r="K358" s="114"/>
      <c r="L358" s="114"/>
      <c r="M358" s="114"/>
      <c r="N358" s="114"/>
    </row>
    <row r="359" spans="2:14">
      <c r="B359" s="113"/>
      <c r="C359" s="113"/>
      <c r="D359" s="113"/>
      <c r="E359" s="113"/>
      <c r="F359" s="113"/>
      <c r="G359" s="113"/>
      <c r="H359" s="114"/>
      <c r="I359" s="114"/>
      <c r="J359" s="114"/>
      <c r="K359" s="114"/>
      <c r="L359" s="114"/>
      <c r="M359" s="114"/>
      <c r="N359" s="114"/>
    </row>
    <row r="360" spans="2:14">
      <c r="B360" s="113"/>
      <c r="C360" s="113"/>
      <c r="D360" s="113"/>
      <c r="E360" s="113"/>
      <c r="F360" s="113"/>
      <c r="G360" s="113"/>
      <c r="H360" s="114"/>
      <c r="I360" s="114"/>
      <c r="J360" s="114"/>
      <c r="K360" s="114"/>
      <c r="L360" s="114"/>
      <c r="M360" s="114"/>
      <c r="N360" s="114"/>
    </row>
    <row r="361" spans="2:14">
      <c r="B361" s="113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</row>
    <row r="362" spans="2:14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</row>
    <row r="363" spans="2:14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</row>
    <row r="364" spans="2:14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</row>
    <row r="365" spans="2:14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</row>
    <row r="366" spans="2:14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</row>
    <row r="367" spans="2:14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</row>
    <row r="368" spans="2:14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</row>
    <row r="369" spans="2:14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</row>
    <row r="370" spans="2:14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</row>
    <row r="371" spans="2:14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</row>
    <row r="372" spans="2:14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</row>
    <row r="373" spans="2:14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</row>
    <row r="374" spans="2:14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</row>
    <row r="375" spans="2:14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</row>
    <row r="376" spans="2:14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</row>
    <row r="377" spans="2:14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</row>
    <row r="378" spans="2:14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</row>
    <row r="379" spans="2:14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</row>
    <row r="380" spans="2:14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</row>
    <row r="381" spans="2:14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</row>
    <row r="382" spans="2:14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</row>
    <row r="383" spans="2:14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</row>
    <row r="384" spans="2:14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</row>
    <row r="385" spans="2:14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</row>
    <row r="386" spans="2:14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</row>
    <row r="387" spans="2:14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</row>
    <row r="388" spans="2:14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</row>
    <row r="389" spans="2:14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</row>
    <row r="390" spans="2:14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</row>
    <row r="391" spans="2:14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</row>
    <row r="392" spans="2:14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</row>
    <row r="393" spans="2:14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</row>
    <row r="394" spans="2:14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</row>
    <row r="395" spans="2:14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</row>
    <row r="396" spans="2:14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</row>
    <row r="397" spans="2:14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</row>
    <row r="398" spans="2:14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</row>
    <row r="399" spans="2:14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</row>
    <row r="400" spans="2:14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</row>
    <row r="401" spans="2:14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</row>
    <row r="402" spans="2:14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</row>
    <row r="403" spans="2:14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</row>
    <row r="404" spans="2:14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</row>
    <row r="405" spans="2:14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</row>
    <row r="406" spans="2:14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</row>
    <row r="407" spans="2:14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</row>
    <row r="408" spans="2:14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</row>
    <row r="409" spans="2:14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</row>
    <row r="410" spans="2:14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</row>
    <row r="411" spans="2:14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</row>
    <row r="412" spans="2:14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</row>
    <row r="413" spans="2:14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</row>
    <row r="414" spans="2:14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</row>
    <row r="415" spans="2:14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</row>
    <row r="416" spans="2:14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</row>
    <row r="417" spans="2:14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</row>
    <row r="418" spans="2:14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</row>
    <row r="419" spans="2:14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</row>
    <row r="420" spans="2:14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</row>
    <row r="421" spans="2:14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</row>
    <row r="422" spans="2:14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</row>
    <row r="423" spans="2:14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</row>
    <row r="424" spans="2:14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</row>
    <row r="425" spans="2:14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</row>
    <row r="426" spans="2:14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</row>
    <row r="427" spans="2:14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</row>
    <row r="428" spans="2:14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</row>
    <row r="429" spans="2:14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</row>
    <row r="430" spans="2:14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</row>
    <row r="431" spans="2:14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</row>
    <row r="432" spans="2:14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</row>
    <row r="433" spans="2:14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</row>
    <row r="434" spans="2:14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</row>
    <row r="435" spans="2:14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</row>
    <row r="436" spans="2:14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</row>
    <row r="437" spans="2:14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</row>
    <row r="438" spans="2:14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</row>
    <row r="439" spans="2:14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</row>
    <row r="440" spans="2:14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</row>
    <row r="441" spans="2:14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</row>
    <row r="442" spans="2:14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</row>
    <row r="443" spans="2:14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</row>
    <row r="444" spans="2:14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</row>
    <row r="445" spans="2:14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</row>
    <row r="446" spans="2:14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</row>
    <row r="447" spans="2:14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</row>
    <row r="448" spans="2:14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</row>
    <row r="449" spans="2:14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</row>
    <row r="450" spans="2:14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</row>
    <row r="451" spans="2:14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</row>
    <row r="452" spans="2:14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</row>
    <row r="453" spans="2:14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</row>
    <row r="454" spans="2:14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</row>
    <row r="455" spans="2:14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</row>
    <row r="456" spans="2:14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</row>
    <row r="457" spans="2:14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</row>
    <row r="458" spans="2:14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</row>
    <row r="459" spans="2:14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</row>
    <row r="460" spans="2:14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</row>
    <row r="461" spans="2:14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</row>
    <row r="462" spans="2:14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</row>
    <row r="463" spans="2:14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</row>
    <row r="464" spans="2:14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</row>
    <row r="465" spans="2:14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</row>
    <row r="466" spans="2:14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</row>
    <row r="467" spans="2:14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</row>
    <row r="468" spans="2:14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</row>
    <row r="469" spans="2:14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</row>
    <row r="470" spans="2:14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</row>
    <row r="471" spans="2:14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</row>
    <row r="472" spans="2:14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</row>
    <row r="473" spans="2:14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</row>
    <row r="474" spans="2:14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</row>
    <row r="475" spans="2:14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</row>
    <row r="476" spans="2:14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</row>
    <row r="477" spans="2:14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</row>
    <row r="478" spans="2:14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</row>
    <row r="479" spans="2:14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</row>
    <row r="480" spans="2:14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</row>
    <row r="481" spans="2:14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</row>
    <row r="482" spans="2:14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</row>
    <row r="483" spans="2:14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</row>
    <row r="484" spans="2:14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</row>
    <row r="485" spans="2:14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</row>
    <row r="486" spans="2:14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</row>
    <row r="487" spans="2:14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</row>
    <row r="488" spans="2:14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</row>
    <row r="489" spans="2:14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</row>
    <row r="490" spans="2:14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</row>
    <row r="491" spans="2:14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</row>
    <row r="492" spans="2:14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</row>
    <row r="493" spans="2:14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</row>
    <row r="494" spans="2:14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</row>
    <row r="495" spans="2:14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</row>
    <row r="496" spans="2:14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</row>
    <row r="497" spans="2:14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</row>
    <row r="498" spans="2:14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</row>
    <row r="499" spans="2:14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</row>
    <row r="500" spans="2:14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</row>
    <row r="501" spans="2:14">
      <c r="B501" s="113"/>
      <c r="C501" s="113"/>
      <c r="D501" s="113"/>
      <c r="E501" s="113"/>
      <c r="F501" s="113"/>
      <c r="G501" s="113"/>
      <c r="H501" s="114"/>
      <c r="I501" s="114"/>
      <c r="J501" s="114"/>
      <c r="K501" s="114"/>
      <c r="L501" s="114"/>
      <c r="M501" s="114"/>
      <c r="N501" s="114"/>
    </row>
    <row r="502" spans="2:14">
      <c r="B502" s="113"/>
      <c r="C502" s="113"/>
      <c r="D502" s="113"/>
      <c r="E502" s="113"/>
      <c r="F502" s="113"/>
      <c r="G502" s="113"/>
      <c r="H502" s="114"/>
      <c r="I502" s="114"/>
      <c r="J502" s="114"/>
      <c r="K502" s="114"/>
      <c r="L502" s="114"/>
      <c r="M502" s="114"/>
      <c r="N502" s="114"/>
    </row>
    <row r="503" spans="2:14">
      <c r="B503" s="113"/>
      <c r="C503" s="113"/>
      <c r="D503" s="113"/>
      <c r="E503" s="113"/>
      <c r="F503" s="113"/>
      <c r="G503" s="113"/>
      <c r="H503" s="114"/>
      <c r="I503" s="114"/>
      <c r="J503" s="114"/>
      <c r="K503" s="114"/>
      <c r="L503" s="114"/>
      <c r="M503" s="114"/>
      <c r="N503" s="114"/>
    </row>
    <row r="504" spans="2:14">
      <c r="B504" s="113"/>
      <c r="C504" s="113"/>
      <c r="D504" s="113"/>
      <c r="E504" s="113"/>
      <c r="F504" s="113"/>
      <c r="G504" s="113"/>
      <c r="H504" s="114"/>
      <c r="I504" s="114"/>
      <c r="J504" s="114"/>
      <c r="K504" s="114"/>
      <c r="L504" s="114"/>
      <c r="M504" s="114"/>
      <c r="N504" s="114"/>
    </row>
    <row r="505" spans="2:14">
      <c r="B505" s="113"/>
      <c r="C505" s="113"/>
      <c r="D505" s="113"/>
      <c r="E505" s="113"/>
      <c r="F505" s="113"/>
      <c r="G505" s="113"/>
      <c r="H505" s="114"/>
      <c r="I505" s="114"/>
      <c r="J505" s="114"/>
      <c r="K505" s="114"/>
      <c r="L505" s="114"/>
      <c r="M505" s="114"/>
      <c r="N505" s="114"/>
    </row>
    <row r="506" spans="2:14">
      <c r="B506" s="113"/>
      <c r="C506" s="113"/>
      <c r="D506" s="113"/>
      <c r="E506" s="113"/>
      <c r="F506" s="113"/>
      <c r="G506" s="113"/>
      <c r="H506" s="114"/>
      <c r="I506" s="114"/>
      <c r="J506" s="114"/>
      <c r="K506" s="114"/>
      <c r="L506" s="114"/>
      <c r="M506" s="114"/>
      <c r="N506" s="114"/>
    </row>
    <row r="507" spans="2:14">
      <c r="B507" s="113"/>
      <c r="C507" s="113"/>
      <c r="D507" s="113"/>
      <c r="E507" s="113"/>
      <c r="F507" s="113"/>
      <c r="G507" s="113"/>
      <c r="H507" s="114"/>
      <c r="I507" s="114"/>
      <c r="J507" s="114"/>
      <c r="K507" s="114"/>
      <c r="L507" s="114"/>
      <c r="M507" s="114"/>
      <c r="N507" s="114"/>
    </row>
    <row r="508" spans="2:14">
      <c r="B508" s="113"/>
      <c r="C508" s="113"/>
      <c r="D508" s="113"/>
      <c r="E508" s="113"/>
      <c r="F508" s="113"/>
      <c r="G508" s="113"/>
      <c r="H508" s="114"/>
      <c r="I508" s="114"/>
      <c r="J508" s="114"/>
      <c r="K508" s="114"/>
      <c r="L508" s="114"/>
      <c r="M508" s="114"/>
      <c r="N508" s="114"/>
    </row>
    <row r="509" spans="2:14">
      <c r="B509" s="113"/>
      <c r="C509" s="113"/>
      <c r="D509" s="113"/>
      <c r="E509" s="113"/>
      <c r="F509" s="113"/>
      <c r="G509" s="113"/>
      <c r="H509" s="114"/>
      <c r="I509" s="114"/>
      <c r="J509" s="114"/>
      <c r="K509" s="114"/>
      <c r="L509" s="114"/>
      <c r="M509" s="114"/>
      <c r="N509" s="114"/>
    </row>
    <row r="510" spans="2:14">
      <c r="B510" s="113"/>
      <c r="C510" s="113"/>
      <c r="D510" s="113"/>
      <c r="E510" s="113"/>
      <c r="F510" s="113"/>
      <c r="G510" s="113"/>
      <c r="H510" s="114"/>
      <c r="I510" s="114"/>
      <c r="J510" s="114"/>
      <c r="K510" s="114"/>
      <c r="L510" s="114"/>
      <c r="M510" s="114"/>
      <c r="N510" s="114"/>
    </row>
    <row r="511" spans="2:14">
      <c r="B511" s="113"/>
      <c r="C511" s="113"/>
      <c r="D511" s="113"/>
      <c r="E511" s="113"/>
      <c r="F511" s="113"/>
      <c r="G511" s="113"/>
      <c r="H511" s="114"/>
      <c r="I511" s="114"/>
      <c r="J511" s="114"/>
      <c r="K511" s="114"/>
      <c r="L511" s="114"/>
      <c r="M511" s="114"/>
      <c r="N511" s="114"/>
    </row>
    <row r="512" spans="2:14">
      <c r="B512" s="113"/>
      <c r="C512" s="113"/>
      <c r="D512" s="113"/>
      <c r="E512" s="113"/>
      <c r="F512" s="113"/>
      <c r="G512" s="113"/>
      <c r="H512" s="114"/>
      <c r="I512" s="114"/>
      <c r="J512" s="114"/>
      <c r="K512" s="114"/>
      <c r="L512" s="114"/>
      <c r="M512" s="114"/>
      <c r="N512" s="114"/>
    </row>
    <row r="513" spans="2:14">
      <c r="B513" s="113"/>
      <c r="C513" s="113"/>
      <c r="D513" s="113"/>
      <c r="E513" s="113"/>
      <c r="F513" s="113"/>
      <c r="G513" s="113"/>
      <c r="H513" s="114"/>
      <c r="I513" s="114"/>
      <c r="J513" s="114"/>
      <c r="K513" s="114"/>
      <c r="L513" s="114"/>
      <c r="M513" s="114"/>
      <c r="N513" s="114"/>
    </row>
    <row r="514" spans="2:14">
      <c r="B514" s="113"/>
      <c r="C514" s="113"/>
      <c r="D514" s="113"/>
      <c r="E514" s="113"/>
      <c r="F514" s="113"/>
      <c r="G514" s="113"/>
      <c r="H514" s="114"/>
      <c r="I514" s="114"/>
      <c r="J514" s="114"/>
      <c r="K514" s="114"/>
      <c r="L514" s="114"/>
      <c r="M514" s="114"/>
      <c r="N514" s="114"/>
    </row>
    <row r="515" spans="2:14">
      <c r="B515" s="113"/>
      <c r="C515" s="113"/>
      <c r="D515" s="113"/>
      <c r="E515" s="113"/>
      <c r="F515" s="113"/>
      <c r="G515" s="113"/>
      <c r="H515" s="114"/>
      <c r="I515" s="114"/>
      <c r="J515" s="114"/>
      <c r="K515" s="114"/>
      <c r="L515" s="114"/>
      <c r="M515" s="114"/>
      <c r="N515" s="114"/>
    </row>
    <row r="516" spans="2:14">
      <c r="B516" s="113"/>
      <c r="C516" s="113"/>
      <c r="D516" s="113"/>
      <c r="E516" s="113"/>
      <c r="F516" s="113"/>
      <c r="G516" s="113"/>
      <c r="H516" s="114"/>
      <c r="I516" s="114"/>
      <c r="J516" s="114"/>
      <c r="K516" s="114"/>
      <c r="L516" s="114"/>
      <c r="M516" s="114"/>
      <c r="N516" s="114"/>
    </row>
    <row r="517" spans="2:14">
      <c r="B517" s="113"/>
      <c r="C517" s="113"/>
      <c r="D517" s="113"/>
      <c r="E517" s="113"/>
      <c r="F517" s="113"/>
      <c r="G517" s="113"/>
      <c r="H517" s="114"/>
      <c r="I517" s="114"/>
      <c r="J517" s="114"/>
      <c r="K517" s="114"/>
      <c r="L517" s="114"/>
      <c r="M517" s="114"/>
      <c r="N517" s="114"/>
    </row>
    <row r="518" spans="2:14">
      <c r="B518" s="113"/>
      <c r="C518" s="113"/>
      <c r="D518" s="113"/>
      <c r="E518" s="113"/>
      <c r="F518" s="113"/>
      <c r="G518" s="113"/>
      <c r="H518" s="114"/>
      <c r="I518" s="114"/>
      <c r="J518" s="114"/>
      <c r="K518" s="114"/>
      <c r="L518" s="114"/>
      <c r="M518" s="114"/>
      <c r="N518" s="114"/>
    </row>
    <row r="519" spans="2:14">
      <c r="B519" s="113"/>
      <c r="C519" s="113"/>
      <c r="D519" s="113"/>
      <c r="E519" s="113"/>
      <c r="F519" s="113"/>
      <c r="G519" s="113"/>
      <c r="H519" s="114"/>
      <c r="I519" s="114"/>
      <c r="J519" s="114"/>
      <c r="K519" s="114"/>
      <c r="L519" s="114"/>
      <c r="M519" s="114"/>
      <c r="N519" s="114"/>
    </row>
    <row r="520" spans="2:14">
      <c r="B520" s="113"/>
      <c r="C520" s="113"/>
      <c r="D520" s="113"/>
      <c r="E520" s="113"/>
      <c r="F520" s="113"/>
      <c r="G520" s="113"/>
      <c r="H520" s="114"/>
      <c r="I520" s="114"/>
      <c r="J520" s="114"/>
      <c r="K520" s="114"/>
      <c r="L520" s="114"/>
      <c r="M520" s="114"/>
      <c r="N520" s="114"/>
    </row>
    <row r="521" spans="2:14">
      <c r="B521" s="113"/>
      <c r="C521" s="113"/>
      <c r="D521" s="113"/>
      <c r="E521" s="113"/>
      <c r="F521" s="113"/>
      <c r="G521" s="113"/>
      <c r="H521" s="114"/>
      <c r="I521" s="114"/>
      <c r="J521" s="114"/>
      <c r="K521" s="114"/>
      <c r="L521" s="114"/>
      <c r="M521" s="114"/>
      <c r="N521" s="114"/>
    </row>
    <row r="522" spans="2:14">
      <c r="B522" s="113"/>
      <c r="C522" s="113"/>
      <c r="D522" s="113"/>
      <c r="E522" s="113"/>
      <c r="F522" s="113"/>
      <c r="G522" s="113"/>
      <c r="H522" s="114"/>
      <c r="I522" s="114"/>
      <c r="J522" s="114"/>
      <c r="K522" s="114"/>
      <c r="L522" s="114"/>
      <c r="M522" s="114"/>
      <c r="N522" s="114"/>
    </row>
    <row r="523" spans="2:14">
      <c r="B523" s="113"/>
      <c r="C523" s="113"/>
      <c r="D523" s="113"/>
      <c r="E523" s="113"/>
      <c r="F523" s="113"/>
      <c r="G523" s="113"/>
      <c r="H523" s="114"/>
      <c r="I523" s="114"/>
      <c r="J523" s="114"/>
      <c r="K523" s="114"/>
      <c r="L523" s="114"/>
      <c r="M523" s="114"/>
      <c r="N523" s="114"/>
    </row>
    <row r="524" spans="2:14">
      <c r="B524" s="113"/>
      <c r="C524" s="113"/>
      <c r="D524" s="113"/>
      <c r="E524" s="113"/>
      <c r="F524" s="113"/>
      <c r="G524" s="113"/>
      <c r="H524" s="114"/>
      <c r="I524" s="114"/>
      <c r="J524" s="114"/>
      <c r="K524" s="114"/>
      <c r="L524" s="114"/>
      <c r="M524" s="114"/>
      <c r="N524" s="114"/>
    </row>
    <row r="525" spans="2:14">
      <c r="B525" s="113"/>
      <c r="C525" s="113"/>
      <c r="D525" s="113"/>
      <c r="E525" s="113"/>
      <c r="F525" s="113"/>
      <c r="G525" s="113"/>
      <c r="H525" s="114"/>
      <c r="I525" s="114"/>
      <c r="J525" s="114"/>
      <c r="K525" s="114"/>
      <c r="L525" s="114"/>
      <c r="M525" s="114"/>
      <c r="N525" s="114"/>
    </row>
    <row r="526" spans="2:14">
      <c r="B526" s="113"/>
      <c r="C526" s="113"/>
      <c r="D526" s="113"/>
      <c r="E526" s="113"/>
      <c r="F526" s="113"/>
      <c r="G526" s="113"/>
      <c r="H526" s="114"/>
      <c r="I526" s="114"/>
      <c r="J526" s="114"/>
      <c r="K526" s="114"/>
      <c r="L526" s="114"/>
      <c r="M526" s="114"/>
      <c r="N526" s="114"/>
    </row>
    <row r="527" spans="2:14">
      <c r="B527" s="113"/>
      <c r="C527" s="113"/>
      <c r="D527" s="113"/>
      <c r="E527" s="113"/>
      <c r="F527" s="113"/>
      <c r="G527" s="113"/>
      <c r="H527" s="114"/>
      <c r="I527" s="114"/>
      <c r="J527" s="114"/>
      <c r="K527" s="114"/>
      <c r="L527" s="114"/>
      <c r="M527" s="114"/>
      <c r="N527" s="114"/>
    </row>
    <row r="528" spans="2:14">
      <c r="B528" s="113"/>
      <c r="C528" s="113"/>
      <c r="D528" s="113"/>
      <c r="E528" s="113"/>
      <c r="F528" s="113"/>
      <c r="G528" s="113"/>
      <c r="H528" s="114"/>
      <c r="I528" s="114"/>
      <c r="J528" s="114"/>
      <c r="K528" s="114"/>
      <c r="L528" s="114"/>
      <c r="M528" s="114"/>
      <c r="N528" s="114"/>
    </row>
    <row r="529" spans="2:14">
      <c r="B529" s="113"/>
      <c r="C529" s="113"/>
      <c r="D529" s="113"/>
      <c r="E529" s="113"/>
      <c r="F529" s="113"/>
      <c r="G529" s="113"/>
      <c r="H529" s="114"/>
      <c r="I529" s="114"/>
      <c r="J529" s="114"/>
      <c r="K529" s="114"/>
      <c r="L529" s="114"/>
      <c r="M529" s="114"/>
      <c r="N529" s="114"/>
    </row>
    <row r="530" spans="2:14">
      <c r="B530" s="113"/>
      <c r="C530" s="113"/>
      <c r="D530" s="113"/>
      <c r="E530" s="113"/>
      <c r="F530" s="113"/>
      <c r="G530" s="113"/>
      <c r="H530" s="114"/>
      <c r="I530" s="114"/>
      <c r="J530" s="114"/>
      <c r="K530" s="114"/>
      <c r="L530" s="114"/>
      <c r="M530" s="114"/>
      <c r="N530" s="114"/>
    </row>
    <row r="531" spans="2:14">
      <c r="B531" s="113"/>
      <c r="C531" s="113"/>
      <c r="D531" s="113"/>
      <c r="E531" s="113"/>
      <c r="F531" s="113"/>
      <c r="G531" s="113"/>
      <c r="H531" s="114"/>
      <c r="I531" s="114"/>
      <c r="J531" s="114"/>
      <c r="K531" s="114"/>
      <c r="L531" s="114"/>
      <c r="M531" s="114"/>
      <c r="N531" s="114"/>
    </row>
    <row r="532" spans="2:14">
      <c r="B532" s="113"/>
      <c r="C532" s="113"/>
      <c r="D532" s="113"/>
      <c r="E532" s="113"/>
      <c r="F532" s="113"/>
      <c r="G532" s="113"/>
      <c r="H532" s="114"/>
      <c r="I532" s="114"/>
      <c r="J532" s="114"/>
      <c r="K532" s="114"/>
      <c r="L532" s="114"/>
      <c r="M532" s="114"/>
      <c r="N532" s="114"/>
    </row>
    <row r="533" spans="2:14">
      <c r="B533" s="113"/>
      <c r="C533" s="113"/>
      <c r="D533" s="113"/>
      <c r="E533" s="113"/>
      <c r="F533" s="113"/>
      <c r="G533" s="113"/>
      <c r="H533" s="114"/>
      <c r="I533" s="114"/>
      <c r="J533" s="114"/>
      <c r="K533" s="114"/>
      <c r="L533" s="114"/>
      <c r="M533" s="114"/>
      <c r="N533" s="114"/>
    </row>
    <row r="534" spans="2:14">
      <c r="B534" s="113"/>
      <c r="C534" s="113"/>
      <c r="D534" s="113"/>
      <c r="E534" s="113"/>
      <c r="F534" s="113"/>
      <c r="G534" s="113"/>
      <c r="H534" s="114"/>
      <c r="I534" s="114"/>
      <c r="J534" s="114"/>
      <c r="K534" s="114"/>
      <c r="L534" s="114"/>
      <c r="M534" s="114"/>
      <c r="N534" s="114"/>
    </row>
    <row r="535" spans="2:14">
      <c r="B535" s="113"/>
      <c r="C535" s="113"/>
      <c r="D535" s="113"/>
      <c r="E535" s="113"/>
      <c r="F535" s="113"/>
      <c r="G535" s="113"/>
      <c r="H535" s="114"/>
      <c r="I535" s="114"/>
      <c r="J535" s="114"/>
      <c r="K535" s="114"/>
      <c r="L535" s="114"/>
      <c r="M535" s="114"/>
      <c r="N535" s="114"/>
    </row>
    <row r="536" spans="2:14">
      <c r="B536" s="113"/>
      <c r="C536" s="113"/>
      <c r="D536" s="113"/>
      <c r="E536" s="113"/>
      <c r="F536" s="113"/>
      <c r="G536" s="113"/>
      <c r="H536" s="114"/>
      <c r="I536" s="114"/>
      <c r="J536" s="114"/>
      <c r="K536" s="114"/>
      <c r="L536" s="114"/>
      <c r="M536" s="114"/>
      <c r="N536" s="114"/>
    </row>
    <row r="537" spans="2:14">
      <c r="B537" s="113"/>
      <c r="C537" s="113"/>
      <c r="D537" s="113"/>
      <c r="E537" s="113"/>
      <c r="F537" s="113"/>
      <c r="G537" s="113"/>
      <c r="H537" s="114"/>
      <c r="I537" s="114"/>
      <c r="J537" s="114"/>
      <c r="K537" s="114"/>
      <c r="L537" s="114"/>
      <c r="M537" s="114"/>
      <c r="N537" s="114"/>
    </row>
    <row r="538" spans="2:14">
      <c r="B538" s="113"/>
      <c r="C538" s="113"/>
      <c r="D538" s="113"/>
      <c r="E538" s="113"/>
      <c r="F538" s="113"/>
      <c r="G538" s="113"/>
      <c r="H538" s="114"/>
      <c r="I538" s="114"/>
      <c r="J538" s="114"/>
      <c r="K538" s="114"/>
      <c r="L538" s="114"/>
      <c r="M538" s="114"/>
      <c r="N538" s="114"/>
    </row>
    <row r="539" spans="2:14">
      <c r="B539" s="113"/>
      <c r="C539" s="113"/>
      <c r="D539" s="113"/>
      <c r="E539" s="113"/>
      <c r="F539" s="113"/>
      <c r="G539" s="113"/>
      <c r="H539" s="114"/>
      <c r="I539" s="114"/>
      <c r="J539" s="114"/>
      <c r="K539" s="114"/>
      <c r="L539" s="114"/>
      <c r="M539" s="114"/>
      <c r="N539" s="114"/>
    </row>
    <row r="540" spans="2:14">
      <c r="B540" s="113"/>
      <c r="C540" s="113"/>
      <c r="D540" s="113"/>
      <c r="E540" s="113"/>
      <c r="F540" s="113"/>
      <c r="G540" s="113"/>
      <c r="H540" s="114"/>
      <c r="I540" s="114"/>
      <c r="J540" s="114"/>
      <c r="K540" s="114"/>
      <c r="L540" s="114"/>
      <c r="M540" s="114"/>
      <c r="N540" s="114"/>
    </row>
    <row r="541" spans="2:14">
      <c r="B541" s="113"/>
      <c r="C541" s="113"/>
      <c r="D541" s="113"/>
      <c r="E541" s="113"/>
      <c r="F541" s="113"/>
      <c r="G541" s="113"/>
      <c r="H541" s="114"/>
      <c r="I541" s="114"/>
      <c r="J541" s="114"/>
      <c r="K541" s="114"/>
      <c r="L541" s="114"/>
      <c r="M541" s="114"/>
      <c r="N541" s="114"/>
    </row>
    <row r="542" spans="2:14">
      <c r="B542" s="113"/>
      <c r="C542" s="113"/>
      <c r="D542" s="113"/>
      <c r="E542" s="113"/>
      <c r="F542" s="113"/>
      <c r="G542" s="113"/>
      <c r="H542" s="114"/>
      <c r="I542" s="114"/>
      <c r="J542" s="114"/>
      <c r="K542" s="114"/>
      <c r="L542" s="114"/>
      <c r="M542" s="114"/>
      <c r="N542" s="114"/>
    </row>
    <row r="543" spans="2:14">
      <c r="B543" s="113"/>
      <c r="C543" s="113"/>
      <c r="D543" s="113"/>
      <c r="E543" s="113"/>
      <c r="F543" s="113"/>
      <c r="G543" s="113"/>
      <c r="H543" s="114"/>
      <c r="I543" s="114"/>
      <c r="J543" s="114"/>
      <c r="K543" s="114"/>
      <c r="L543" s="114"/>
      <c r="M543" s="114"/>
      <c r="N543" s="114"/>
    </row>
    <row r="544" spans="2:14">
      <c r="B544" s="113"/>
      <c r="C544" s="113"/>
      <c r="D544" s="113"/>
      <c r="E544" s="113"/>
      <c r="F544" s="113"/>
      <c r="G544" s="113"/>
      <c r="H544" s="114"/>
      <c r="I544" s="114"/>
      <c r="J544" s="114"/>
      <c r="K544" s="114"/>
      <c r="L544" s="114"/>
      <c r="M544" s="114"/>
      <c r="N544" s="114"/>
    </row>
    <row r="545" spans="2:14">
      <c r="B545" s="113"/>
      <c r="C545" s="113"/>
      <c r="D545" s="113"/>
      <c r="E545" s="113"/>
      <c r="F545" s="113"/>
      <c r="G545" s="113"/>
      <c r="H545" s="114"/>
      <c r="I545" s="114"/>
      <c r="J545" s="114"/>
      <c r="K545" s="114"/>
      <c r="L545" s="114"/>
      <c r="M545" s="114"/>
      <c r="N545" s="114"/>
    </row>
    <row r="546" spans="2:14">
      <c r="B546" s="113"/>
      <c r="C546" s="113"/>
      <c r="D546" s="113"/>
      <c r="E546" s="113"/>
      <c r="F546" s="113"/>
      <c r="G546" s="113"/>
      <c r="H546" s="114"/>
      <c r="I546" s="114"/>
      <c r="J546" s="114"/>
      <c r="K546" s="114"/>
      <c r="L546" s="114"/>
      <c r="M546" s="114"/>
      <c r="N546" s="114"/>
    </row>
    <row r="547" spans="2:14">
      <c r="B547" s="113"/>
      <c r="C547" s="113"/>
      <c r="D547" s="113"/>
      <c r="E547" s="113"/>
      <c r="F547" s="113"/>
      <c r="G547" s="113"/>
      <c r="H547" s="114"/>
      <c r="I547" s="114"/>
      <c r="J547" s="114"/>
      <c r="K547" s="114"/>
      <c r="L547" s="114"/>
      <c r="M547" s="114"/>
      <c r="N547" s="114"/>
    </row>
    <row r="548" spans="2:14">
      <c r="B548" s="113"/>
      <c r="C548" s="113"/>
      <c r="D548" s="113"/>
      <c r="E548" s="113"/>
      <c r="F548" s="113"/>
      <c r="G548" s="113"/>
      <c r="H548" s="114"/>
      <c r="I548" s="114"/>
      <c r="J548" s="114"/>
      <c r="K548" s="114"/>
      <c r="L548" s="114"/>
      <c r="M548" s="114"/>
      <c r="N548" s="114"/>
    </row>
    <row r="549" spans="2:14">
      <c r="B549" s="113"/>
      <c r="C549" s="113"/>
      <c r="D549" s="113"/>
      <c r="E549" s="113"/>
      <c r="F549" s="113"/>
      <c r="G549" s="113"/>
      <c r="H549" s="114"/>
      <c r="I549" s="114"/>
      <c r="J549" s="114"/>
      <c r="K549" s="114"/>
      <c r="L549" s="114"/>
      <c r="M549" s="114"/>
      <c r="N549" s="114"/>
    </row>
    <row r="550" spans="2:14">
      <c r="B550" s="113"/>
      <c r="C550" s="113"/>
      <c r="D550" s="113"/>
      <c r="E550" s="113"/>
      <c r="F550" s="113"/>
      <c r="G550" s="113"/>
      <c r="H550" s="114"/>
      <c r="I550" s="114"/>
      <c r="J550" s="114"/>
      <c r="K550" s="114"/>
      <c r="L550" s="114"/>
      <c r="M550" s="114"/>
      <c r="N550" s="114"/>
    </row>
    <row r="551" spans="2:14">
      <c r="B551" s="113"/>
      <c r="C551" s="113"/>
      <c r="D551" s="113"/>
      <c r="E551" s="113"/>
      <c r="F551" s="113"/>
      <c r="G551" s="113"/>
      <c r="H551" s="114"/>
      <c r="I551" s="114"/>
      <c r="J551" s="114"/>
      <c r="K551" s="114"/>
      <c r="L551" s="114"/>
      <c r="M551" s="114"/>
      <c r="N551" s="114"/>
    </row>
    <row r="552" spans="2:14">
      <c r="B552" s="113"/>
      <c r="C552" s="113"/>
      <c r="D552" s="113"/>
      <c r="E552" s="113"/>
      <c r="F552" s="113"/>
      <c r="G552" s="113"/>
      <c r="H552" s="114"/>
      <c r="I552" s="114"/>
      <c r="J552" s="114"/>
      <c r="K552" s="114"/>
      <c r="L552" s="114"/>
      <c r="M552" s="114"/>
      <c r="N552" s="114"/>
    </row>
    <row r="553" spans="2:14">
      <c r="B553" s="113"/>
      <c r="C553" s="113"/>
      <c r="D553" s="113"/>
      <c r="E553" s="113"/>
      <c r="F553" s="113"/>
      <c r="G553" s="113"/>
      <c r="H553" s="114"/>
      <c r="I553" s="114"/>
      <c r="J553" s="114"/>
      <c r="K553" s="114"/>
      <c r="L553" s="114"/>
      <c r="M553" s="114"/>
      <c r="N553" s="114"/>
    </row>
    <row r="554" spans="2:14">
      <c r="B554" s="113"/>
      <c r="C554" s="113"/>
      <c r="D554" s="113"/>
      <c r="E554" s="113"/>
      <c r="F554" s="113"/>
      <c r="G554" s="113"/>
      <c r="H554" s="114"/>
      <c r="I554" s="114"/>
      <c r="J554" s="114"/>
      <c r="K554" s="114"/>
      <c r="L554" s="114"/>
      <c r="M554" s="114"/>
      <c r="N554" s="114"/>
    </row>
    <row r="555" spans="2:14">
      <c r="B555" s="113"/>
      <c r="C555" s="113"/>
      <c r="D555" s="113"/>
      <c r="E555" s="113"/>
      <c r="F555" s="113"/>
      <c r="G555" s="113"/>
      <c r="H555" s="114"/>
      <c r="I555" s="114"/>
      <c r="J555" s="114"/>
      <c r="K555" s="114"/>
      <c r="L555" s="114"/>
      <c r="M555" s="114"/>
      <c r="N555" s="114"/>
    </row>
    <row r="556" spans="2:14">
      <c r="B556" s="113"/>
      <c r="C556" s="113"/>
      <c r="D556" s="113"/>
      <c r="E556" s="113"/>
      <c r="F556" s="113"/>
      <c r="G556" s="113"/>
      <c r="H556" s="114"/>
      <c r="I556" s="114"/>
      <c r="J556" s="114"/>
      <c r="K556" s="114"/>
      <c r="L556" s="114"/>
      <c r="M556" s="114"/>
      <c r="N556" s="114"/>
    </row>
    <row r="557" spans="2:14">
      <c r="B557" s="113"/>
      <c r="C557" s="113"/>
      <c r="D557" s="113"/>
      <c r="E557" s="113"/>
      <c r="F557" s="113"/>
      <c r="G557" s="113"/>
      <c r="H557" s="114"/>
      <c r="I557" s="114"/>
      <c r="J557" s="114"/>
      <c r="K557" s="114"/>
      <c r="L557" s="114"/>
      <c r="M557" s="114"/>
      <c r="N557" s="114"/>
    </row>
    <row r="558" spans="2:14">
      <c r="B558" s="113"/>
      <c r="C558" s="113"/>
      <c r="D558" s="113"/>
      <c r="E558" s="113"/>
      <c r="F558" s="113"/>
      <c r="G558" s="113"/>
      <c r="H558" s="114"/>
      <c r="I558" s="114"/>
      <c r="J558" s="114"/>
      <c r="K558" s="114"/>
      <c r="L558" s="114"/>
      <c r="M558" s="114"/>
      <c r="N558" s="114"/>
    </row>
    <row r="559" spans="2:14">
      <c r="B559" s="113"/>
      <c r="C559" s="113"/>
      <c r="D559" s="113"/>
      <c r="E559" s="113"/>
      <c r="F559" s="113"/>
      <c r="G559" s="113"/>
      <c r="H559" s="114"/>
      <c r="I559" s="114"/>
      <c r="J559" s="114"/>
      <c r="K559" s="114"/>
      <c r="L559" s="114"/>
      <c r="M559" s="114"/>
      <c r="N559" s="114"/>
    </row>
    <row r="560" spans="2:14">
      <c r="B560" s="113"/>
      <c r="C560" s="113"/>
      <c r="D560" s="113"/>
      <c r="E560" s="113"/>
      <c r="F560" s="113"/>
      <c r="G560" s="113"/>
      <c r="H560" s="114"/>
      <c r="I560" s="114"/>
      <c r="J560" s="114"/>
      <c r="K560" s="114"/>
      <c r="L560" s="114"/>
      <c r="M560" s="114"/>
      <c r="N560" s="114"/>
    </row>
    <row r="561" spans="2:14">
      <c r="B561" s="113"/>
      <c r="C561" s="113"/>
      <c r="D561" s="113"/>
      <c r="E561" s="113"/>
      <c r="F561" s="113"/>
      <c r="G561" s="113"/>
      <c r="H561" s="114"/>
      <c r="I561" s="114"/>
      <c r="J561" s="114"/>
      <c r="K561" s="114"/>
      <c r="L561" s="114"/>
      <c r="M561" s="114"/>
      <c r="N561" s="114"/>
    </row>
    <row r="562" spans="2:14">
      <c r="B562" s="113"/>
      <c r="C562" s="113"/>
      <c r="D562" s="113"/>
      <c r="E562" s="113"/>
      <c r="F562" s="113"/>
      <c r="G562" s="113"/>
      <c r="H562" s="114"/>
      <c r="I562" s="114"/>
      <c r="J562" s="114"/>
      <c r="K562" s="114"/>
      <c r="L562" s="114"/>
      <c r="M562" s="114"/>
      <c r="N562" s="114"/>
    </row>
    <row r="563" spans="2:14">
      <c r="B563" s="113"/>
      <c r="C563" s="113"/>
      <c r="D563" s="113"/>
      <c r="E563" s="113"/>
      <c r="F563" s="113"/>
      <c r="G563" s="113"/>
      <c r="H563" s="114"/>
      <c r="I563" s="114"/>
      <c r="J563" s="114"/>
      <c r="K563" s="114"/>
      <c r="L563" s="114"/>
      <c r="M563" s="114"/>
      <c r="N563" s="114"/>
    </row>
    <row r="564" spans="2:14">
      <c r="B564" s="113"/>
      <c r="C564" s="113"/>
      <c r="D564" s="113"/>
      <c r="E564" s="113"/>
      <c r="F564" s="113"/>
      <c r="G564" s="113"/>
      <c r="H564" s="114"/>
      <c r="I564" s="114"/>
      <c r="J564" s="114"/>
      <c r="K564" s="114"/>
      <c r="L564" s="114"/>
      <c r="M564" s="114"/>
      <c r="N564" s="114"/>
    </row>
    <row r="565" spans="2:14">
      <c r="B565" s="113"/>
      <c r="C565" s="113"/>
      <c r="D565" s="113"/>
      <c r="E565" s="113"/>
      <c r="F565" s="113"/>
      <c r="G565" s="113"/>
      <c r="H565" s="114"/>
      <c r="I565" s="114"/>
      <c r="J565" s="114"/>
      <c r="K565" s="114"/>
      <c r="L565" s="114"/>
      <c r="M565" s="114"/>
      <c r="N565" s="114"/>
    </row>
    <row r="566" spans="2:14">
      <c r="B566" s="113"/>
      <c r="C566" s="113"/>
      <c r="D566" s="113"/>
      <c r="E566" s="113"/>
      <c r="F566" s="113"/>
      <c r="G566" s="113"/>
      <c r="H566" s="114"/>
      <c r="I566" s="114"/>
      <c r="J566" s="114"/>
      <c r="K566" s="114"/>
      <c r="L566" s="114"/>
      <c r="M566" s="114"/>
      <c r="N566" s="114"/>
    </row>
    <row r="567" spans="2:14">
      <c r="B567" s="113"/>
      <c r="C567" s="113"/>
      <c r="D567" s="113"/>
      <c r="E567" s="113"/>
      <c r="F567" s="113"/>
      <c r="G567" s="113"/>
      <c r="H567" s="114"/>
      <c r="I567" s="114"/>
      <c r="J567" s="114"/>
      <c r="K567" s="114"/>
      <c r="L567" s="114"/>
      <c r="M567" s="114"/>
      <c r="N567" s="114"/>
    </row>
    <row r="568" spans="2:14">
      <c r="B568" s="113"/>
      <c r="C568" s="113"/>
      <c r="D568" s="113"/>
      <c r="E568" s="113"/>
      <c r="F568" s="113"/>
      <c r="G568" s="113"/>
      <c r="H568" s="114"/>
      <c r="I568" s="114"/>
      <c r="J568" s="114"/>
      <c r="K568" s="114"/>
      <c r="L568" s="114"/>
      <c r="M568" s="114"/>
      <c r="N568" s="114"/>
    </row>
    <row r="569" spans="2:14">
      <c r="B569" s="113"/>
      <c r="C569" s="113"/>
      <c r="D569" s="113"/>
      <c r="E569" s="113"/>
      <c r="F569" s="113"/>
      <c r="G569" s="113"/>
      <c r="H569" s="114"/>
      <c r="I569" s="114"/>
      <c r="J569" s="114"/>
      <c r="K569" s="114"/>
      <c r="L569" s="114"/>
      <c r="M569" s="114"/>
      <c r="N569" s="114"/>
    </row>
    <row r="570" spans="2:14">
      <c r="B570" s="113"/>
      <c r="C570" s="113"/>
      <c r="D570" s="113"/>
      <c r="E570" s="113"/>
      <c r="F570" s="113"/>
      <c r="G570" s="113"/>
      <c r="H570" s="114"/>
      <c r="I570" s="114"/>
      <c r="J570" s="114"/>
      <c r="K570" s="114"/>
      <c r="L570" s="114"/>
      <c r="M570" s="114"/>
      <c r="N570" s="114"/>
    </row>
    <row r="571" spans="2:14">
      <c r="B571" s="113"/>
      <c r="C571" s="113"/>
      <c r="D571" s="113"/>
      <c r="E571" s="113"/>
      <c r="F571" s="113"/>
      <c r="G571" s="113"/>
      <c r="H571" s="114"/>
      <c r="I571" s="114"/>
      <c r="J571" s="114"/>
      <c r="K571" s="114"/>
      <c r="L571" s="114"/>
      <c r="M571" s="114"/>
      <c r="N571" s="114"/>
    </row>
    <row r="572" spans="2:14">
      <c r="B572" s="113"/>
      <c r="C572" s="113"/>
      <c r="D572" s="113"/>
      <c r="E572" s="113"/>
      <c r="F572" s="113"/>
      <c r="G572" s="113"/>
      <c r="H572" s="114"/>
      <c r="I572" s="114"/>
      <c r="J572" s="114"/>
      <c r="K572" s="114"/>
      <c r="L572" s="114"/>
      <c r="M572" s="114"/>
      <c r="N572" s="114"/>
    </row>
    <row r="573" spans="2:14">
      <c r="B573" s="113"/>
      <c r="C573" s="113"/>
      <c r="D573" s="113"/>
      <c r="E573" s="113"/>
      <c r="F573" s="113"/>
      <c r="G573" s="113"/>
      <c r="H573" s="114"/>
      <c r="I573" s="114"/>
      <c r="J573" s="114"/>
      <c r="K573" s="114"/>
      <c r="L573" s="114"/>
      <c r="M573" s="114"/>
      <c r="N573" s="11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6 B78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50.425781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143</v>
      </c>
      <c r="C1" s="67" t="s" vm="1">
        <v>224</v>
      </c>
    </row>
    <row r="2" spans="2:15">
      <c r="B2" s="46" t="s">
        <v>142</v>
      </c>
      <c r="C2" s="67" t="s">
        <v>225</v>
      </c>
    </row>
    <row r="3" spans="2:15">
      <c r="B3" s="46" t="s">
        <v>144</v>
      </c>
      <c r="C3" s="67" t="s">
        <v>226</v>
      </c>
    </row>
    <row r="4" spans="2:15">
      <c r="B4" s="46" t="s">
        <v>145</v>
      </c>
      <c r="C4" s="67">
        <v>2207</v>
      </c>
    </row>
    <row r="6" spans="2:15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</row>
    <row r="7" spans="2:15" ht="26.25" customHeight="1">
      <c r="B7" s="153" t="s">
        <v>90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2:15" s="3" customFormat="1" ht="78.75">
      <c r="B8" s="21" t="s">
        <v>112</v>
      </c>
      <c r="C8" s="29" t="s">
        <v>44</v>
      </c>
      <c r="D8" s="29" t="s">
        <v>116</v>
      </c>
      <c r="E8" s="29" t="s">
        <v>114</v>
      </c>
      <c r="F8" s="29" t="s">
        <v>63</v>
      </c>
      <c r="G8" s="29" t="s">
        <v>14</v>
      </c>
      <c r="H8" s="29" t="s">
        <v>64</v>
      </c>
      <c r="I8" s="29" t="s">
        <v>100</v>
      </c>
      <c r="J8" s="29" t="s">
        <v>201</v>
      </c>
      <c r="K8" s="29" t="s">
        <v>200</v>
      </c>
      <c r="L8" s="29" t="s">
        <v>60</v>
      </c>
      <c r="M8" s="29" t="s">
        <v>57</v>
      </c>
      <c r="N8" s="29" t="s">
        <v>146</v>
      </c>
      <c r="O8" s="19" t="s">
        <v>148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208</v>
      </c>
      <c r="K9" s="31"/>
      <c r="L9" s="31" t="s">
        <v>204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1444.7890972420005</v>
      </c>
      <c r="M11" s="69"/>
      <c r="N11" s="77">
        <f>IFERROR(L11/$L$11,0)</f>
        <v>1</v>
      </c>
      <c r="O11" s="77">
        <f>L11/'סכום נכסי הקרן'!$C$42</f>
        <v>4.4147214848788691E-4</v>
      </c>
    </row>
    <row r="12" spans="2:15" s="4" customFormat="1" ht="18" customHeight="1">
      <c r="B12" s="92" t="s">
        <v>193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1444.7890972420005</v>
      </c>
      <c r="M12" s="69"/>
      <c r="N12" s="77">
        <f t="shared" ref="N12:N17" si="0">IFERROR(L12/$L$11,0)</f>
        <v>1</v>
      </c>
      <c r="O12" s="77">
        <f>L12/'סכום נכסי הקרן'!$C$42</f>
        <v>4.4147214848788691E-4</v>
      </c>
    </row>
    <row r="13" spans="2:15">
      <c r="B13" s="86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1444.7890972420005</v>
      </c>
      <c r="M13" s="71"/>
      <c r="N13" s="80">
        <f t="shared" si="0"/>
        <v>1</v>
      </c>
      <c r="O13" s="80">
        <f>L13/'סכום נכסי הקרן'!$C$42</f>
        <v>4.4147214848788691E-4</v>
      </c>
    </row>
    <row r="14" spans="2:15">
      <c r="B14" s="75" t="s">
        <v>1353</v>
      </c>
      <c r="C14" s="69" t="s">
        <v>1354</v>
      </c>
      <c r="D14" s="82" t="s">
        <v>26</v>
      </c>
      <c r="E14" s="69"/>
      <c r="F14" s="82" t="s">
        <v>1239</v>
      </c>
      <c r="G14" s="69" t="s">
        <v>455</v>
      </c>
      <c r="H14" s="69"/>
      <c r="I14" s="82" t="s">
        <v>129</v>
      </c>
      <c r="J14" s="76">
        <v>116.23956900000003</v>
      </c>
      <c r="K14" s="78">
        <v>19790</v>
      </c>
      <c r="L14" s="76">
        <v>85.114099308999997</v>
      </c>
      <c r="M14" s="77">
        <v>1.5071440305397731E-5</v>
      </c>
      <c r="N14" s="77">
        <f t="shared" si="0"/>
        <v>5.8911089148912292E-2</v>
      </c>
      <c r="O14" s="77">
        <f>L14/'סכום נכסי הקרן'!$C$42</f>
        <v>2.6007605096331751E-5</v>
      </c>
    </row>
    <row r="15" spans="2:15">
      <c r="B15" s="75" t="s">
        <v>1355</v>
      </c>
      <c r="C15" s="69" t="s">
        <v>1356</v>
      </c>
      <c r="D15" s="82" t="s">
        <v>26</v>
      </c>
      <c r="E15" s="69"/>
      <c r="F15" s="82" t="s">
        <v>1239</v>
      </c>
      <c r="G15" s="69" t="s">
        <v>455</v>
      </c>
      <c r="H15" s="69"/>
      <c r="I15" s="82" t="s">
        <v>129</v>
      </c>
      <c r="J15" s="76">
        <v>653.61408100000017</v>
      </c>
      <c r="K15" s="78">
        <v>3539</v>
      </c>
      <c r="L15" s="76">
        <v>85.586188546000002</v>
      </c>
      <c r="M15" s="77">
        <v>1.125391701103271E-5</v>
      </c>
      <c r="N15" s="77">
        <f t="shared" si="0"/>
        <v>5.9237842193976924E-2</v>
      </c>
      <c r="O15" s="77">
        <f>L15/'סכום נכסי הקרן'!$C$42</f>
        <v>2.6151857465161392E-5</v>
      </c>
    </row>
    <row r="16" spans="2:15">
      <c r="B16" s="75" t="s">
        <v>1357</v>
      </c>
      <c r="C16" s="69" t="s">
        <v>1358</v>
      </c>
      <c r="D16" s="82" t="s">
        <v>121</v>
      </c>
      <c r="E16" s="69"/>
      <c r="F16" s="82" t="s">
        <v>1239</v>
      </c>
      <c r="G16" s="69" t="s">
        <v>455</v>
      </c>
      <c r="H16" s="69"/>
      <c r="I16" s="82" t="s">
        <v>129</v>
      </c>
      <c r="J16" s="76">
        <v>8661.2065300000013</v>
      </c>
      <c r="K16" s="78">
        <v>1479.4</v>
      </c>
      <c r="L16" s="76">
        <v>474.09539078800003</v>
      </c>
      <c r="M16" s="77">
        <v>1.3512072538230282E-5</v>
      </c>
      <c r="N16" s="77">
        <f t="shared" si="0"/>
        <v>0.32814158944929361</v>
      </c>
      <c r="O16" s="77">
        <f>L16/'סכום נכסי הקרן'!$C$42</f>
        <v>1.4486537250240977E-4</v>
      </c>
    </row>
    <row r="17" spans="2:15">
      <c r="B17" s="75" t="s">
        <v>1359</v>
      </c>
      <c r="C17" s="69" t="s">
        <v>1360</v>
      </c>
      <c r="D17" s="82" t="s">
        <v>121</v>
      </c>
      <c r="E17" s="69"/>
      <c r="F17" s="82" t="s">
        <v>1239</v>
      </c>
      <c r="G17" s="69" t="s">
        <v>455</v>
      </c>
      <c r="H17" s="69"/>
      <c r="I17" s="82" t="s">
        <v>129</v>
      </c>
      <c r="J17" s="76">
        <v>1769.0839880000003</v>
      </c>
      <c r="K17" s="78">
        <v>12221.83</v>
      </c>
      <c r="L17" s="76">
        <v>799.99341859900005</v>
      </c>
      <c r="M17" s="77">
        <v>1.7252491746102825E-5</v>
      </c>
      <c r="N17" s="77">
        <f t="shared" si="0"/>
        <v>0.55370947920781688</v>
      </c>
      <c r="O17" s="77">
        <f>L17/'סכום נכסי הקרן'!$C$42</f>
        <v>2.4444731342398388E-4</v>
      </c>
    </row>
    <row r="18" spans="2:15">
      <c r="B18" s="72"/>
      <c r="C18" s="69"/>
      <c r="D18" s="69"/>
      <c r="E18" s="69"/>
      <c r="F18" s="69"/>
      <c r="G18" s="69"/>
      <c r="H18" s="69"/>
      <c r="I18" s="69"/>
      <c r="J18" s="76"/>
      <c r="K18" s="78"/>
      <c r="L18" s="69"/>
      <c r="M18" s="69"/>
      <c r="N18" s="77"/>
      <c r="O18" s="69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8" t="s">
        <v>216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8" t="s">
        <v>109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28" t="s">
        <v>199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28" t="s">
        <v>207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29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29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30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</row>
    <row r="501" spans="2:15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</row>
    <row r="502" spans="2:15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</row>
    <row r="503" spans="2:15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</row>
    <row r="504" spans="2:15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</row>
    <row r="505" spans="2:15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</row>
    <row r="506" spans="2:15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</row>
    <row r="507" spans="2:15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2:15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</row>
    <row r="509" spans="2:15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</row>
    <row r="510" spans="2:15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</row>
    <row r="511" spans="2:15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</row>
    <row r="512" spans="2:15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</row>
    <row r="513" spans="2:15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</row>
    <row r="514" spans="2:15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</row>
    <row r="515" spans="2:15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</row>
    <row r="516" spans="2:15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</row>
    <row r="517" spans="2:15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</row>
    <row r="518" spans="2:15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</row>
    <row r="519" spans="2:15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</row>
    <row r="520" spans="2:15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</row>
    <row r="521" spans="2:15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</row>
    <row r="522" spans="2:15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</row>
    <row r="523" spans="2:15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</row>
    <row r="524" spans="2:15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</row>
    <row r="525" spans="2:15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0 B22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9.855468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143</v>
      </c>
      <c r="C1" s="67" t="s" vm="1">
        <v>224</v>
      </c>
    </row>
    <row r="2" spans="2:12">
      <c r="B2" s="46" t="s">
        <v>142</v>
      </c>
      <c r="C2" s="67" t="s">
        <v>225</v>
      </c>
    </row>
    <row r="3" spans="2:12">
      <c r="B3" s="46" t="s">
        <v>144</v>
      </c>
      <c r="C3" s="67" t="s">
        <v>226</v>
      </c>
    </row>
    <row r="4" spans="2:12">
      <c r="B4" s="46" t="s">
        <v>145</v>
      </c>
      <c r="C4" s="67">
        <v>2207</v>
      </c>
    </row>
    <row r="6" spans="2:12" ht="26.25" customHeight="1">
      <c r="B6" s="153" t="s">
        <v>170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2:12" ht="26.25" customHeight="1">
      <c r="B7" s="153" t="s">
        <v>91</v>
      </c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2:12" s="3" customFormat="1" ht="78.75">
      <c r="B8" s="21" t="s">
        <v>113</v>
      </c>
      <c r="C8" s="29" t="s">
        <v>44</v>
      </c>
      <c r="D8" s="29" t="s">
        <v>116</v>
      </c>
      <c r="E8" s="29" t="s">
        <v>63</v>
      </c>
      <c r="F8" s="29" t="s">
        <v>100</v>
      </c>
      <c r="G8" s="29" t="s">
        <v>201</v>
      </c>
      <c r="H8" s="29" t="s">
        <v>200</v>
      </c>
      <c r="I8" s="29" t="s">
        <v>60</v>
      </c>
      <c r="J8" s="29" t="s">
        <v>57</v>
      </c>
      <c r="K8" s="29" t="s">
        <v>146</v>
      </c>
      <c r="L8" s="65" t="s">
        <v>148</v>
      </c>
    </row>
    <row r="9" spans="2:12" s="3" customFormat="1" ht="25.5"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2.9411583970000006</v>
      </c>
      <c r="J11" s="69"/>
      <c r="K11" s="77">
        <f>IFERROR(I11/$I$11,0)</f>
        <v>1</v>
      </c>
      <c r="L11" s="77">
        <f>I11/'סכום נכסי הקרן'!$C$42</f>
        <v>8.9870522905066791E-7</v>
      </c>
    </row>
    <row r="12" spans="2:12" s="4" customFormat="1" ht="18" customHeight="1">
      <c r="B12" s="92" t="s">
        <v>24</v>
      </c>
      <c r="C12" s="69"/>
      <c r="D12" s="69"/>
      <c r="E12" s="69"/>
      <c r="F12" s="69"/>
      <c r="G12" s="76"/>
      <c r="H12" s="78"/>
      <c r="I12" s="76">
        <v>2.7080422290000006</v>
      </c>
      <c r="J12" s="69"/>
      <c r="K12" s="77">
        <f t="shared" ref="K12:K20" si="0">IFERROR(I12/$I$11,0)</f>
        <v>0.92074001582581211</v>
      </c>
      <c r="L12" s="77">
        <f>I12/'סכום נכסי הקרן'!$C$42</f>
        <v>8.2747386681885203E-7</v>
      </c>
    </row>
    <row r="13" spans="2:12">
      <c r="B13" s="86" t="s">
        <v>1361</v>
      </c>
      <c r="C13" s="71"/>
      <c r="D13" s="71"/>
      <c r="E13" s="71"/>
      <c r="F13" s="71"/>
      <c r="G13" s="79"/>
      <c r="H13" s="81"/>
      <c r="I13" s="79">
        <v>2.7080422290000006</v>
      </c>
      <c r="J13" s="71"/>
      <c r="K13" s="80">
        <f t="shared" si="0"/>
        <v>0.92074001582581211</v>
      </c>
      <c r="L13" s="80">
        <f>I13/'סכום נכסי הקרן'!$C$42</f>
        <v>8.2747386681885203E-7</v>
      </c>
    </row>
    <row r="14" spans="2:12">
      <c r="B14" s="75" t="s">
        <v>1362</v>
      </c>
      <c r="C14" s="69" t="s">
        <v>1363</v>
      </c>
      <c r="D14" s="82" t="s">
        <v>117</v>
      </c>
      <c r="E14" s="82" t="s">
        <v>403</v>
      </c>
      <c r="F14" s="82" t="s">
        <v>130</v>
      </c>
      <c r="G14" s="76">
        <v>169.95573000000002</v>
      </c>
      <c r="H14" s="78">
        <v>1500</v>
      </c>
      <c r="I14" s="76">
        <v>2.5493359500000006</v>
      </c>
      <c r="J14" s="77">
        <v>8.4977865000000009E-5</v>
      </c>
      <c r="K14" s="77">
        <f t="shared" si="0"/>
        <v>0.86677954937766655</v>
      </c>
      <c r="L14" s="77">
        <f>I14/'סכום נכסי הקרן'!$C$42</f>
        <v>7.789793134598905E-7</v>
      </c>
    </row>
    <row r="15" spans="2:12">
      <c r="B15" s="75" t="s">
        <v>1364</v>
      </c>
      <c r="C15" s="69" t="s">
        <v>1365</v>
      </c>
      <c r="D15" s="82" t="s">
        <v>117</v>
      </c>
      <c r="E15" s="82" t="s">
        <v>154</v>
      </c>
      <c r="F15" s="82" t="s">
        <v>130</v>
      </c>
      <c r="G15" s="76">
        <v>2144.6794500000005</v>
      </c>
      <c r="H15" s="78">
        <v>7.4</v>
      </c>
      <c r="I15" s="76">
        <v>0.15870627900000003</v>
      </c>
      <c r="J15" s="77">
        <v>1.4302298619545213E-4</v>
      </c>
      <c r="K15" s="77">
        <f t="shared" si="0"/>
        <v>5.3960466448145533E-2</v>
      </c>
      <c r="L15" s="77">
        <f>I15/'סכום נכסי הקרן'!$C$42</f>
        <v>4.849455335896151E-8</v>
      </c>
    </row>
    <row r="16" spans="2:12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92" t="s">
        <v>39</v>
      </c>
      <c r="C17" s="69"/>
      <c r="D17" s="69"/>
      <c r="E17" s="69"/>
      <c r="F17" s="69"/>
      <c r="G17" s="76"/>
      <c r="H17" s="78"/>
      <c r="I17" s="76">
        <v>0.23311616800000004</v>
      </c>
      <c r="J17" s="69"/>
      <c r="K17" s="77">
        <f t="shared" si="0"/>
        <v>7.9259984174187947E-2</v>
      </c>
      <c r="L17" s="77">
        <f>I17/'סכום נכסי הקרן'!$C$42</f>
        <v>7.1231362231815885E-8</v>
      </c>
    </row>
    <row r="18" spans="2:12">
      <c r="B18" s="86" t="s">
        <v>1366</v>
      </c>
      <c r="C18" s="71"/>
      <c r="D18" s="71"/>
      <c r="E18" s="71"/>
      <c r="F18" s="71"/>
      <c r="G18" s="79"/>
      <c r="H18" s="81"/>
      <c r="I18" s="79">
        <v>0.23311616800000004</v>
      </c>
      <c r="J18" s="71"/>
      <c r="K18" s="80">
        <f t="shared" si="0"/>
        <v>7.9259984174187947E-2</v>
      </c>
      <c r="L18" s="80">
        <f>I18/'סכום נכסי הקרן'!$C$42</f>
        <v>7.1231362231815885E-8</v>
      </c>
    </row>
    <row r="19" spans="2:12">
      <c r="B19" s="75" t="s">
        <v>1367</v>
      </c>
      <c r="C19" s="69" t="s">
        <v>1368</v>
      </c>
      <c r="D19" s="82" t="s">
        <v>1055</v>
      </c>
      <c r="E19" s="82" t="s">
        <v>1168</v>
      </c>
      <c r="F19" s="82" t="s">
        <v>129</v>
      </c>
      <c r="G19" s="76">
        <v>323.72520000000003</v>
      </c>
      <c r="H19" s="78">
        <v>16.82</v>
      </c>
      <c r="I19" s="76">
        <v>0.20146714099999999</v>
      </c>
      <c r="J19" s="77">
        <v>9.6923712574850305E-6</v>
      </c>
      <c r="K19" s="77">
        <f t="shared" si="0"/>
        <v>6.8499248869254264E-2</v>
      </c>
      <c r="L19" s="77">
        <f>I19/'סכום נכסי הקרן'!$C$42</f>
        <v>6.1560633144841863E-8</v>
      </c>
    </row>
    <row r="20" spans="2:12">
      <c r="B20" s="75" t="s">
        <v>1369</v>
      </c>
      <c r="C20" s="69" t="s">
        <v>1370</v>
      </c>
      <c r="D20" s="82" t="s">
        <v>1073</v>
      </c>
      <c r="E20" s="82" t="s">
        <v>1151</v>
      </c>
      <c r="F20" s="82" t="s">
        <v>129</v>
      </c>
      <c r="G20" s="76">
        <v>85.537910000000011</v>
      </c>
      <c r="H20" s="78">
        <v>10</v>
      </c>
      <c r="I20" s="76">
        <v>3.1649027000000003E-2</v>
      </c>
      <c r="J20" s="77">
        <v>3.3809450592885381E-6</v>
      </c>
      <c r="K20" s="77">
        <f t="shared" si="0"/>
        <v>1.0760735304933662E-2</v>
      </c>
      <c r="L20" s="77">
        <f>I20/'סכום נכסי הקרן'!$C$42</f>
        <v>9.6707290869740154E-9</v>
      </c>
    </row>
    <row r="21" spans="2:12">
      <c r="B21" s="72"/>
      <c r="C21" s="69"/>
      <c r="D21" s="69"/>
      <c r="E21" s="69"/>
      <c r="F21" s="69"/>
      <c r="G21" s="76"/>
      <c r="H21" s="78"/>
      <c r="I21" s="69"/>
      <c r="J21" s="69"/>
      <c r="K21" s="77"/>
      <c r="L21" s="69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8" t="s">
        <v>216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8" t="s">
        <v>109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8" t="s">
        <v>199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8" t="s">
        <v>207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